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kuntaliittofi-my.sharepoint.com/personal/olli_riikonen_kuntaliitto_fi/Documents/VOS-UUDISTUS/"/>
    </mc:Choice>
  </mc:AlternateContent>
  <xr:revisionPtr revIDLastSave="0" documentId="8_{3BFD0DE5-BEE8-4BBA-B2CE-58FAC9E02403}" xr6:coauthVersionLast="47" xr6:coauthVersionMax="47" xr10:uidLastSave="{00000000-0000-0000-0000-000000000000}"/>
  <bookViews>
    <workbookView xWindow="-120" yWindow="-120" windowWidth="29040" windowHeight="15720" tabRatio="904" xr2:uid="{00000000-000D-0000-FFFF-FFFF00000000}"/>
  </bookViews>
  <sheets>
    <sheet name="Tietoja aineistosta" sheetId="25" r:id="rId1"/>
    <sheet name="INFO" sheetId="16" r:id="rId2"/>
    <sheet name="Yhteenveto" sheetId="7" r:id="rId3"/>
    <sheet name="Taul1" sheetId="19" r:id="rId4"/>
    <sheet name="YHTEENVETO+" sheetId="24" r:id="rId5"/>
    <sheet name="Lask. kustannukset IKÄRAKENNE" sheetId="8" r:id="rId6"/>
    <sheet name="Taul2" sheetId="20" r:id="rId7"/>
    <sheet name="Lask. kustannukset MUUT" sheetId="9" r:id="rId8"/>
    <sheet name="Taul3" sheetId="21" r:id="rId9"/>
    <sheet name="Lisäosat" sheetId="10" r:id="rId10"/>
    <sheet name="Taul4" sheetId="22" r:id="rId11"/>
    <sheet name="Muut lis_väh" sheetId="11" r:id="rId12"/>
    <sheet name="Taul5" sheetId="23" r:id="rId13"/>
    <sheet name="Verotuloihin perust tasaus" sheetId="12" r:id="rId14"/>
    <sheet name="Verokorvaukset" sheetId="14" r:id="rId15"/>
    <sheet name="Kotikuntakorvaus" sheetId="17" r:id="rId16"/>
    <sheet name="Valtionosuudet 2025-2027" sheetId="18" r:id="rId17"/>
  </sheets>
  <definedNames>
    <definedName name="_xlnm._FilterDatabase" localSheetId="15" hidden="1">Kotikuntakorvaus!$A$8:$F$8</definedName>
    <definedName name="_xlnm._FilterDatabase" localSheetId="5" hidden="1">'Lask. kustannukset IKÄRAKENNE'!$A$6:$N$6</definedName>
    <definedName name="_xlnm._FilterDatabase" localSheetId="7" hidden="1">'Lask. kustannukset MUUT'!$A$12:$AB$12</definedName>
    <definedName name="_xlnm._FilterDatabase" localSheetId="9" hidden="1">Lisäosat!$A$7:$U$7</definedName>
    <definedName name="_xlnm._FilterDatabase" localSheetId="11" hidden="1">'Muut lis_väh'!$A$4:$N$4</definedName>
    <definedName name="_xlnm._FilterDatabase" localSheetId="3" hidden="1">Taul1!$A$6:$S$6</definedName>
    <definedName name="_xlnm._FilterDatabase" localSheetId="6" hidden="1">Taul2!$A$6:$N$6</definedName>
    <definedName name="_xlnm._FilterDatabase" localSheetId="8" hidden="1">Taul3!$A$12:$AE$12</definedName>
    <definedName name="_xlnm._FilterDatabase" localSheetId="10" hidden="1">Taul4!$A$7:$U$7</definedName>
    <definedName name="_xlnm._FilterDatabase" localSheetId="12" hidden="1">Taul5!$A$2:$M$2</definedName>
    <definedName name="_xlnm._FilterDatabase" localSheetId="16" hidden="1">'Valtionosuudet 2025-2027'!$A$7:$S$7</definedName>
    <definedName name="_xlnm._FilterDatabase" localSheetId="14" hidden="1">Verokorvaukset!$A$5:$G$5</definedName>
    <definedName name="_xlnm._FilterDatabase" localSheetId="13" hidden="1">'Verotuloihin perust tasaus'!$A$11:$O$11</definedName>
    <definedName name="_xlnm._FilterDatabase" localSheetId="2" hidden="1">Yhteenveto!$A$6:$R$6</definedName>
    <definedName name="_xlnm._FilterDatabase" localSheetId="4" hidden="1">'YHTEENVETO+'!$A$9:$AS$9</definedName>
    <definedName name="_xlnm.Print_Area" localSheetId="5">'Lask. kustannukset IKÄRAKENNE'!$A:$N</definedName>
    <definedName name="_xlnm.Print_Area" localSheetId="7">'Lask. kustannukset MUUT'!$A:$AB</definedName>
    <definedName name="_xlnm.Print_Area" localSheetId="9">Lisäosat!$A:$U</definedName>
    <definedName name="_xlnm.Print_Area" localSheetId="11">'Muut lis_väh'!$A:$M</definedName>
    <definedName name="_xlnm.Print_Area" localSheetId="2">Yhteenveto!$A:$R</definedName>
    <definedName name="_xlnm.Print_Titles" localSheetId="5">'Lask. kustannukset IKÄRAKENNE'!$4:$6</definedName>
    <definedName name="_xlnm.Print_Titles" localSheetId="7">'Lask. kustannukset MUUT'!$A:$B,'Lask. kustannukset MUUT'!$5:$11</definedName>
    <definedName name="_xlnm.Print_Titles" localSheetId="9">Lisäosat!$4:$7</definedName>
    <definedName name="_xlnm.Print_Titles" localSheetId="11">'Muut lis_väh'!$3:$4</definedName>
    <definedName name="_xlnm.Print_Titles" localSheetId="2">Yhteenveto!$5:$6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00" i="7" l="1"/>
  <c r="L599" i="7"/>
  <c r="F598" i="7"/>
  <c r="P596" i="7"/>
  <c r="L595" i="7"/>
  <c r="P592" i="7"/>
  <c r="L591" i="7"/>
  <c r="F590" i="7"/>
  <c r="P588" i="7"/>
  <c r="L587" i="7"/>
  <c r="F586" i="7"/>
  <c r="P584" i="7"/>
  <c r="F582" i="7"/>
  <c r="P580" i="7"/>
  <c r="L579" i="7"/>
  <c r="F578" i="7"/>
  <c r="L575" i="7"/>
  <c r="F574" i="7"/>
  <c r="L571" i="7"/>
  <c r="L567" i="7"/>
  <c r="F566" i="7"/>
  <c r="L563" i="7"/>
  <c r="F562" i="7"/>
  <c r="L559" i="7"/>
  <c r="F558" i="7"/>
  <c r="L555" i="7"/>
  <c r="F554" i="7"/>
  <c r="L551" i="7"/>
  <c r="L547" i="7"/>
  <c r="F546" i="7"/>
  <c r="L543" i="7"/>
  <c r="F542" i="7"/>
  <c r="L539" i="7"/>
  <c r="F538" i="7"/>
  <c r="L535" i="7"/>
  <c r="F534" i="7"/>
  <c r="L531" i="7"/>
  <c r="F530" i="7"/>
  <c r="F526" i="7"/>
  <c r="L523" i="7"/>
  <c r="F522" i="7"/>
  <c r="L519" i="7"/>
  <c r="F518" i="7"/>
  <c r="F514" i="7"/>
  <c r="L511" i="7"/>
  <c r="F510" i="7"/>
  <c r="L507" i="7"/>
  <c r="L503" i="7"/>
  <c r="F502" i="7"/>
  <c r="L499" i="7"/>
  <c r="F498" i="7"/>
  <c r="L495" i="7"/>
  <c r="F494" i="7"/>
  <c r="L491" i="7"/>
  <c r="F490" i="7"/>
  <c r="L487" i="7"/>
  <c r="L483" i="7"/>
  <c r="F482" i="7"/>
  <c r="L479" i="7"/>
  <c r="F478" i="7"/>
  <c r="L475" i="7"/>
  <c r="F474" i="7"/>
  <c r="L471" i="7"/>
  <c r="F470" i="7"/>
  <c r="L467" i="7"/>
  <c r="F466" i="7"/>
  <c r="F462" i="7"/>
  <c r="L459" i="7"/>
  <c r="F458" i="7"/>
  <c r="L455" i="7"/>
  <c r="F454" i="7"/>
  <c r="F450" i="7"/>
  <c r="L447" i="7"/>
  <c r="F446" i="7"/>
  <c r="L443" i="7"/>
  <c r="L439" i="7"/>
  <c r="F438" i="7"/>
  <c r="L435" i="7"/>
  <c r="F434" i="7"/>
  <c r="L431" i="7"/>
  <c r="F430" i="7"/>
  <c r="L427" i="7"/>
  <c r="F426" i="7"/>
  <c r="L423" i="7"/>
  <c r="L419" i="7"/>
  <c r="F418" i="7"/>
  <c r="L415" i="7"/>
  <c r="F414" i="7"/>
  <c r="L411" i="7"/>
  <c r="F410" i="7"/>
  <c r="L407" i="7"/>
  <c r="F406" i="7"/>
  <c r="L403" i="7"/>
  <c r="F402" i="7"/>
  <c r="F398" i="7"/>
  <c r="L395" i="7"/>
  <c r="F394" i="7"/>
  <c r="L391" i="7"/>
  <c r="F390" i="7"/>
  <c r="F386" i="7"/>
  <c r="L383" i="7"/>
  <c r="F382" i="7"/>
  <c r="L379" i="7"/>
  <c r="L375" i="7"/>
  <c r="F374" i="7"/>
  <c r="L371" i="7"/>
  <c r="F370" i="7"/>
  <c r="L367" i="7"/>
  <c r="F366" i="7"/>
  <c r="L363" i="7"/>
  <c r="F362" i="7"/>
  <c r="L359" i="7"/>
  <c r="L355" i="7"/>
  <c r="F354" i="7"/>
  <c r="L351" i="7"/>
  <c r="F350" i="7"/>
  <c r="L347" i="7"/>
  <c r="F346" i="7"/>
  <c r="L343" i="7"/>
  <c r="F342" i="7"/>
  <c r="L339" i="7"/>
  <c r="F338" i="7"/>
  <c r="F334" i="7"/>
  <c r="L331" i="7"/>
  <c r="F330" i="7"/>
  <c r="L327" i="7"/>
  <c r="F326" i="7"/>
  <c r="F322" i="7"/>
  <c r="L319" i="7"/>
  <c r="F318" i="7"/>
  <c r="L315" i="7"/>
  <c r="L311" i="7"/>
  <c r="F308" i="7"/>
  <c r="I308" i="7"/>
  <c r="F594" i="7"/>
  <c r="L583" i="7"/>
  <c r="F570" i="7"/>
  <c r="F550" i="7"/>
  <c r="L527" i="7"/>
  <c r="F506" i="7"/>
  <c r="F486" i="7"/>
  <c r="L463" i="7"/>
  <c r="F442" i="7"/>
  <c r="F422" i="7"/>
  <c r="L399" i="7"/>
  <c r="F378" i="7"/>
  <c r="F358" i="7"/>
  <c r="L335" i="7"/>
  <c r="F314" i="7"/>
  <c r="D309" i="7"/>
  <c r="E309" i="7"/>
  <c r="F309" i="7"/>
  <c r="G309" i="7"/>
  <c r="H309" i="7"/>
  <c r="I309" i="7"/>
  <c r="J309" i="7"/>
  <c r="K309" i="7"/>
  <c r="L309" i="7"/>
  <c r="O309" i="7"/>
  <c r="Q309" i="7"/>
  <c r="D310" i="7"/>
  <c r="E310" i="7"/>
  <c r="G310" i="7"/>
  <c r="H310" i="7"/>
  <c r="I310" i="7"/>
  <c r="J310" i="7"/>
  <c r="K310" i="7"/>
  <c r="L310" i="7"/>
  <c r="O310" i="7"/>
  <c r="Q310" i="7"/>
  <c r="D311" i="7"/>
  <c r="E311" i="7"/>
  <c r="F311" i="7"/>
  <c r="G311" i="7"/>
  <c r="H311" i="7"/>
  <c r="I311" i="7"/>
  <c r="J311" i="7"/>
  <c r="K311" i="7"/>
  <c r="O311" i="7"/>
  <c r="Q311" i="7"/>
  <c r="D312" i="7"/>
  <c r="E312" i="7"/>
  <c r="F312" i="7"/>
  <c r="G312" i="7"/>
  <c r="H312" i="7"/>
  <c r="I312" i="7"/>
  <c r="J312" i="7"/>
  <c r="K312" i="7"/>
  <c r="L312" i="7"/>
  <c r="O312" i="7"/>
  <c r="Q312" i="7"/>
  <c r="D313" i="7"/>
  <c r="E313" i="7"/>
  <c r="F313" i="7"/>
  <c r="G313" i="7"/>
  <c r="H313" i="7"/>
  <c r="I313" i="7"/>
  <c r="J313" i="7"/>
  <c r="K313" i="7"/>
  <c r="L313" i="7"/>
  <c r="O313" i="7"/>
  <c r="Q313" i="7"/>
  <c r="D314" i="7"/>
  <c r="E314" i="7"/>
  <c r="G314" i="7"/>
  <c r="H314" i="7"/>
  <c r="I314" i="7"/>
  <c r="J314" i="7"/>
  <c r="K314" i="7"/>
  <c r="L314" i="7"/>
  <c r="O314" i="7"/>
  <c r="Q314" i="7"/>
  <c r="D315" i="7"/>
  <c r="E315" i="7"/>
  <c r="F315" i="7"/>
  <c r="G315" i="7"/>
  <c r="H315" i="7"/>
  <c r="I315" i="7"/>
  <c r="J315" i="7"/>
  <c r="K315" i="7"/>
  <c r="O315" i="7"/>
  <c r="Q315" i="7"/>
  <c r="D316" i="7"/>
  <c r="E316" i="7"/>
  <c r="F316" i="7"/>
  <c r="G316" i="7"/>
  <c r="H316" i="7"/>
  <c r="I316" i="7"/>
  <c r="J316" i="7"/>
  <c r="K316" i="7"/>
  <c r="L316" i="7"/>
  <c r="O316" i="7"/>
  <c r="Q316" i="7"/>
  <c r="D317" i="7"/>
  <c r="E317" i="7"/>
  <c r="F317" i="7"/>
  <c r="G317" i="7"/>
  <c r="H317" i="7"/>
  <c r="I317" i="7"/>
  <c r="J317" i="7"/>
  <c r="K317" i="7"/>
  <c r="L317" i="7"/>
  <c r="O317" i="7"/>
  <c r="Q317" i="7"/>
  <c r="D318" i="7"/>
  <c r="E318" i="7"/>
  <c r="G318" i="7"/>
  <c r="H318" i="7"/>
  <c r="I318" i="7"/>
  <c r="J318" i="7"/>
  <c r="K318" i="7"/>
  <c r="L318" i="7"/>
  <c r="O318" i="7"/>
  <c r="Q318" i="7"/>
  <c r="D319" i="7"/>
  <c r="E319" i="7"/>
  <c r="F319" i="7"/>
  <c r="G319" i="7"/>
  <c r="H319" i="7"/>
  <c r="I319" i="7"/>
  <c r="J319" i="7"/>
  <c r="K319" i="7"/>
  <c r="O319" i="7"/>
  <c r="Q319" i="7"/>
  <c r="D320" i="7"/>
  <c r="E320" i="7"/>
  <c r="F320" i="7"/>
  <c r="G320" i="7"/>
  <c r="H320" i="7"/>
  <c r="I320" i="7"/>
  <c r="J320" i="7"/>
  <c r="K320" i="7"/>
  <c r="L320" i="7"/>
  <c r="O320" i="7"/>
  <c r="Q320" i="7"/>
  <c r="D321" i="7"/>
  <c r="E321" i="7"/>
  <c r="F321" i="7"/>
  <c r="G321" i="7"/>
  <c r="H321" i="7"/>
  <c r="I321" i="7"/>
  <c r="J321" i="7"/>
  <c r="K321" i="7"/>
  <c r="L321" i="7"/>
  <c r="O321" i="7"/>
  <c r="Q321" i="7"/>
  <c r="D322" i="7"/>
  <c r="E322" i="7"/>
  <c r="G322" i="7"/>
  <c r="H322" i="7"/>
  <c r="I322" i="7"/>
  <c r="J322" i="7"/>
  <c r="K322" i="7"/>
  <c r="L322" i="7"/>
  <c r="O322" i="7"/>
  <c r="Q322" i="7"/>
  <c r="D323" i="7"/>
  <c r="E323" i="7"/>
  <c r="F323" i="7"/>
  <c r="G323" i="7"/>
  <c r="H323" i="7"/>
  <c r="I323" i="7"/>
  <c r="J323" i="7"/>
  <c r="K323" i="7"/>
  <c r="L323" i="7"/>
  <c r="O323" i="7"/>
  <c r="Q323" i="7"/>
  <c r="D324" i="7"/>
  <c r="E324" i="7"/>
  <c r="F324" i="7"/>
  <c r="G324" i="7"/>
  <c r="H324" i="7"/>
  <c r="I324" i="7"/>
  <c r="J324" i="7"/>
  <c r="K324" i="7"/>
  <c r="L324" i="7"/>
  <c r="O324" i="7"/>
  <c r="Q324" i="7"/>
  <c r="D325" i="7"/>
  <c r="E325" i="7"/>
  <c r="F325" i="7"/>
  <c r="G325" i="7"/>
  <c r="H325" i="7"/>
  <c r="I325" i="7"/>
  <c r="J325" i="7"/>
  <c r="K325" i="7"/>
  <c r="L325" i="7"/>
  <c r="O325" i="7"/>
  <c r="Q325" i="7"/>
  <c r="D326" i="7"/>
  <c r="E326" i="7"/>
  <c r="G326" i="7"/>
  <c r="H326" i="7"/>
  <c r="I326" i="7"/>
  <c r="J326" i="7"/>
  <c r="K326" i="7"/>
  <c r="L326" i="7"/>
  <c r="O326" i="7"/>
  <c r="Q326" i="7"/>
  <c r="D327" i="7"/>
  <c r="E327" i="7"/>
  <c r="F327" i="7"/>
  <c r="G327" i="7"/>
  <c r="H327" i="7"/>
  <c r="I327" i="7"/>
  <c r="J327" i="7"/>
  <c r="K327" i="7"/>
  <c r="O327" i="7"/>
  <c r="Q327" i="7"/>
  <c r="D328" i="7"/>
  <c r="E328" i="7"/>
  <c r="F328" i="7"/>
  <c r="G328" i="7"/>
  <c r="H328" i="7"/>
  <c r="I328" i="7"/>
  <c r="J328" i="7"/>
  <c r="K328" i="7"/>
  <c r="L328" i="7"/>
  <c r="O328" i="7"/>
  <c r="Q328" i="7"/>
  <c r="D329" i="7"/>
  <c r="E329" i="7"/>
  <c r="F329" i="7"/>
  <c r="G329" i="7"/>
  <c r="H329" i="7"/>
  <c r="I329" i="7"/>
  <c r="J329" i="7"/>
  <c r="K329" i="7"/>
  <c r="L329" i="7"/>
  <c r="O329" i="7"/>
  <c r="Q329" i="7"/>
  <c r="D330" i="7"/>
  <c r="E330" i="7"/>
  <c r="G330" i="7"/>
  <c r="H330" i="7"/>
  <c r="I330" i="7"/>
  <c r="J330" i="7"/>
  <c r="K330" i="7"/>
  <c r="L330" i="7"/>
  <c r="O330" i="7"/>
  <c r="Q330" i="7"/>
  <c r="D331" i="7"/>
  <c r="E331" i="7"/>
  <c r="F331" i="7"/>
  <c r="G331" i="7"/>
  <c r="H331" i="7"/>
  <c r="I331" i="7"/>
  <c r="J331" i="7"/>
  <c r="K331" i="7"/>
  <c r="O331" i="7"/>
  <c r="Q331" i="7"/>
  <c r="D332" i="7"/>
  <c r="E332" i="7"/>
  <c r="F332" i="7"/>
  <c r="G332" i="7"/>
  <c r="H332" i="7"/>
  <c r="I332" i="7"/>
  <c r="J332" i="7"/>
  <c r="K332" i="7"/>
  <c r="L332" i="7"/>
  <c r="O332" i="7"/>
  <c r="Q332" i="7"/>
  <c r="D333" i="7"/>
  <c r="E333" i="7"/>
  <c r="F333" i="7"/>
  <c r="G333" i="7"/>
  <c r="H333" i="7"/>
  <c r="I333" i="7"/>
  <c r="J333" i="7"/>
  <c r="K333" i="7"/>
  <c r="L333" i="7"/>
  <c r="O333" i="7"/>
  <c r="Q333" i="7"/>
  <c r="D334" i="7"/>
  <c r="E334" i="7"/>
  <c r="G334" i="7"/>
  <c r="H334" i="7"/>
  <c r="I334" i="7"/>
  <c r="J334" i="7"/>
  <c r="K334" i="7"/>
  <c r="L334" i="7"/>
  <c r="O334" i="7"/>
  <c r="Q334" i="7"/>
  <c r="D335" i="7"/>
  <c r="E335" i="7"/>
  <c r="F335" i="7"/>
  <c r="G335" i="7"/>
  <c r="H335" i="7"/>
  <c r="I335" i="7"/>
  <c r="J335" i="7"/>
  <c r="K335" i="7"/>
  <c r="O335" i="7"/>
  <c r="Q335" i="7"/>
  <c r="D336" i="7"/>
  <c r="E336" i="7"/>
  <c r="F336" i="7"/>
  <c r="G336" i="7"/>
  <c r="H336" i="7"/>
  <c r="I336" i="7"/>
  <c r="J336" i="7"/>
  <c r="K336" i="7"/>
  <c r="L336" i="7"/>
  <c r="O336" i="7"/>
  <c r="Q336" i="7"/>
  <c r="D337" i="7"/>
  <c r="E337" i="7"/>
  <c r="F337" i="7"/>
  <c r="G337" i="7"/>
  <c r="H337" i="7"/>
  <c r="I337" i="7"/>
  <c r="J337" i="7"/>
  <c r="K337" i="7"/>
  <c r="L337" i="7"/>
  <c r="O337" i="7"/>
  <c r="Q337" i="7"/>
  <c r="D338" i="7"/>
  <c r="E338" i="7"/>
  <c r="G338" i="7"/>
  <c r="H338" i="7"/>
  <c r="I338" i="7"/>
  <c r="J338" i="7"/>
  <c r="K338" i="7"/>
  <c r="L338" i="7"/>
  <c r="O338" i="7"/>
  <c r="Q338" i="7"/>
  <c r="D339" i="7"/>
  <c r="E339" i="7"/>
  <c r="F339" i="7"/>
  <c r="G339" i="7"/>
  <c r="H339" i="7"/>
  <c r="I339" i="7"/>
  <c r="J339" i="7"/>
  <c r="K339" i="7"/>
  <c r="O339" i="7"/>
  <c r="Q339" i="7"/>
  <c r="D340" i="7"/>
  <c r="E340" i="7"/>
  <c r="F340" i="7"/>
  <c r="G340" i="7"/>
  <c r="H340" i="7"/>
  <c r="I340" i="7"/>
  <c r="J340" i="7"/>
  <c r="K340" i="7"/>
  <c r="L340" i="7"/>
  <c r="O340" i="7"/>
  <c r="Q340" i="7"/>
  <c r="D341" i="7"/>
  <c r="E341" i="7"/>
  <c r="F341" i="7"/>
  <c r="G341" i="7"/>
  <c r="H341" i="7"/>
  <c r="I341" i="7"/>
  <c r="J341" i="7"/>
  <c r="K341" i="7"/>
  <c r="L341" i="7"/>
  <c r="O341" i="7"/>
  <c r="Q341" i="7"/>
  <c r="D342" i="7"/>
  <c r="E342" i="7"/>
  <c r="G342" i="7"/>
  <c r="H342" i="7"/>
  <c r="I342" i="7"/>
  <c r="J342" i="7"/>
  <c r="K342" i="7"/>
  <c r="L342" i="7"/>
  <c r="O342" i="7"/>
  <c r="Q342" i="7"/>
  <c r="D343" i="7"/>
  <c r="E343" i="7"/>
  <c r="F343" i="7"/>
  <c r="G343" i="7"/>
  <c r="H343" i="7"/>
  <c r="I343" i="7"/>
  <c r="J343" i="7"/>
  <c r="K343" i="7"/>
  <c r="O343" i="7"/>
  <c r="Q343" i="7"/>
  <c r="D344" i="7"/>
  <c r="E344" i="7"/>
  <c r="F344" i="7"/>
  <c r="G344" i="7"/>
  <c r="H344" i="7"/>
  <c r="I344" i="7"/>
  <c r="J344" i="7"/>
  <c r="K344" i="7"/>
  <c r="L344" i="7"/>
  <c r="O344" i="7"/>
  <c r="Q344" i="7"/>
  <c r="D345" i="7"/>
  <c r="E345" i="7"/>
  <c r="F345" i="7"/>
  <c r="G345" i="7"/>
  <c r="H345" i="7"/>
  <c r="I345" i="7"/>
  <c r="J345" i="7"/>
  <c r="K345" i="7"/>
  <c r="L345" i="7"/>
  <c r="O345" i="7"/>
  <c r="Q345" i="7"/>
  <c r="D346" i="7"/>
  <c r="E346" i="7"/>
  <c r="G346" i="7"/>
  <c r="H346" i="7"/>
  <c r="I346" i="7"/>
  <c r="J346" i="7"/>
  <c r="K346" i="7"/>
  <c r="L346" i="7"/>
  <c r="O346" i="7"/>
  <c r="Q346" i="7"/>
  <c r="D347" i="7"/>
  <c r="E347" i="7"/>
  <c r="F347" i="7"/>
  <c r="G347" i="7"/>
  <c r="H347" i="7"/>
  <c r="I347" i="7"/>
  <c r="J347" i="7"/>
  <c r="K347" i="7"/>
  <c r="O347" i="7"/>
  <c r="Q347" i="7"/>
  <c r="D348" i="7"/>
  <c r="E348" i="7"/>
  <c r="F348" i="7"/>
  <c r="G348" i="7"/>
  <c r="H348" i="7"/>
  <c r="I348" i="7"/>
  <c r="J348" i="7"/>
  <c r="K348" i="7"/>
  <c r="L348" i="7"/>
  <c r="O348" i="7"/>
  <c r="Q348" i="7"/>
  <c r="D349" i="7"/>
  <c r="E349" i="7"/>
  <c r="F349" i="7"/>
  <c r="G349" i="7"/>
  <c r="H349" i="7"/>
  <c r="I349" i="7"/>
  <c r="J349" i="7"/>
  <c r="K349" i="7"/>
  <c r="L349" i="7"/>
  <c r="O349" i="7"/>
  <c r="Q349" i="7"/>
  <c r="D350" i="7"/>
  <c r="E350" i="7"/>
  <c r="G350" i="7"/>
  <c r="H350" i="7"/>
  <c r="I350" i="7"/>
  <c r="J350" i="7"/>
  <c r="K350" i="7"/>
  <c r="L350" i="7"/>
  <c r="O350" i="7"/>
  <c r="Q350" i="7"/>
  <c r="D351" i="7"/>
  <c r="E351" i="7"/>
  <c r="F351" i="7"/>
  <c r="G351" i="7"/>
  <c r="H351" i="7"/>
  <c r="I351" i="7"/>
  <c r="J351" i="7"/>
  <c r="K351" i="7"/>
  <c r="O351" i="7"/>
  <c r="Q351" i="7"/>
  <c r="D352" i="7"/>
  <c r="E352" i="7"/>
  <c r="F352" i="7"/>
  <c r="G352" i="7"/>
  <c r="H352" i="7"/>
  <c r="I352" i="7"/>
  <c r="J352" i="7"/>
  <c r="K352" i="7"/>
  <c r="L352" i="7"/>
  <c r="O352" i="7"/>
  <c r="Q352" i="7"/>
  <c r="D353" i="7"/>
  <c r="E353" i="7"/>
  <c r="F353" i="7"/>
  <c r="G353" i="7"/>
  <c r="H353" i="7"/>
  <c r="I353" i="7"/>
  <c r="J353" i="7"/>
  <c r="K353" i="7"/>
  <c r="L353" i="7"/>
  <c r="O353" i="7"/>
  <c r="Q353" i="7"/>
  <c r="D354" i="7"/>
  <c r="E354" i="7"/>
  <c r="G354" i="7"/>
  <c r="H354" i="7"/>
  <c r="I354" i="7"/>
  <c r="J354" i="7"/>
  <c r="K354" i="7"/>
  <c r="L354" i="7"/>
  <c r="O354" i="7"/>
  <c r="Q354" i="7"/>
  <c r="D355" i="7"/>
  <c r="E355" i="7"/>
  <c r="F355" i="7"/>
  <c r="G355" i="7"/>
  <c r="H355" i="7"/>
  <c r="I355" i="7"/>
  <c r="J355" i="7"/>
  <c r="K355" i="7"/>
  <c r="O355" i="7"/>
  <c r="Q355" i="7"/>
  <c r="D356" i="7"/>
  <c r="E356" i="7"/>
  <c r="F356" i="7"/>
  <c r="G356" i="7"/>
  <c r="H356" i="7"/>
  <c r="I356" i="7"/>
  <c r="J356" i="7"/>
  <c r="K356" i="7"/>
  <c r="L356" i="7"/>
  <c r="O356" i="7"/>
  <c r="Q356" i="7"/>
  <c r="D357" i="7"/>
  <c r="E357" i="7"/>
  <c r="F357" i="7"/>
  <c r="G357" i="7"/>
  <c r="H357" i="7"/>
  <c r="I357" i="7"/>
  <c r="J357" i="7"/>
  <c r="K357" i="7"/>
  <c r="L357" i="7"/>
  <c r="O357" i="7"/>
  <c r="Q357" i="7"/>
  <c r="D358" i="7"/>
  <c r="E358" i="7"/>
  <c r="G358" i="7"/>
  <c r="H358" i="7"/>
  <c r="I358" i="7"/>
  <c r="J358" i="7"/>
  <c r="K358" i="7"/>
  <c r="L358" i="7"/>
  <c r="O358" i="7"/>
  <c r="Q358" i="7"/>
  <c r="D359" i="7"/>
  <c r="E359" i="7"/>
  <c r="F359" i="7"/>
  <c r="G359" i="7"/>
  <c r="H359" i="7"/>
  <c r="I359" i="7"/>
  <c r="J359" i="7"/>
  <c r="K359" i="7"/>
  <c r="O359" i="7"/>
  <c r="Q359" i="7"/>
  <c r="D360" i="7"/>
  <c r="E360" i="7"/>
  <c r="F360" i="7"/>
  <c r="G360" i="7"/>
  <c r="H360" i="7"/>
  <c r="I360" i="7"/>
  <c r="J360" i="7"/>
  <c r="K360" i="7"/>
  <c r="L360" i="7"/>
  <c r="O360" i="7"/>
  <c r="Q360" i="7"/>
  <c r="D361" i="7"/>
  <c r="E361" i="7"/>
  <c r="F361" i="7"/>
  <c r="G361" i="7"/>
  <c r="H361" i="7"/>
  <c r="I361" i="7"/>
  <c r="J361" i="7"/>
  <c r="K361" i="7"/>
  <c r="L361" i="7"/>
  <c r="O361" i="7"/>
  <c r="Q361" i="7"/>
  <c r="D362" i="7"/>
  <c r="E362" i="7"/>
  <c r="G362" i="7"/>
  <c r="H362" i="7"/>
  <c r="I362" i="7"/>
  <c r="J362" i="7"/>
  <c r="K362" i="7"/>
  <c r="L362" i="7"/>
  <c r="O362" i="7"/>
  <c r="Q362" i="7"/>
  <c r="D363" i="7"/>
  <c r="E363" i="7"/>
  <c r="F363" i="7"/>
  <c r="G363" i="7"/>
  <c r="H363" i="7"/>
  <c r="I363" i="7"/>
  <c r="J363" i="7"/>
  <c r="K363" i="7"/>
  <c r="O363" i="7"/>
  <c r="Q363" i="7"/>
  <c r="D364" i="7"/>
  <c r="E364" i="7"/>
  <c r="F364" i="7"/>
  <c r="G364" i="7"/>
  <c r="H364" i="7"/>
  <c r="I364" i="7"/>
  <c r="J364" i="7"/>
  <c r="K364" i="7"/>
  <c r="L364" i="7"/>
  <c r="O364" i="7"/>
  <c r="Q364" i="7"/>
  <c r="D365" i="7"/>
  <c r="E365" i="7"/>
  <c r="F365" i="7"/>
  <c r="G365" i="7"/>
  <c r="H365" i="7"/>
  <c r="I365" i="7"/>
  <c r="J365" i="7"/>
  <c r="K365" i="7"/>
  <c r="L365" i="7"/>
  <c r="O365" i="7"/>
  <c r="Q365" i="7"/>
  <c r="D366" i="7"/>
  <c r="E366" i="7"/>
  <c r="G366" i="7"/>
  <c r="H366" i="7"/>
  <c r="I366" i="7"/>
  <c r="J366" i="7"/>
  <c r="K366" i="7"/>
  <c r="L366" i="7"/>
  <c r="O366" i="7"/>
  <c r="Q366" i="7"/>
  <c r="D367" i="7"/>
  <c r="E367" i="7"/>
  <c r="F367" i="7"/>
  <c r="G367" i="7"/>
  <c r="H367" i="7"/>
  <c r="I367" i="7"/>
  <c r="J367" i="7"/>
  <c r="K367" i="7"/>
  <c r="O367" i="7"/>
  <c r="Q367" i="7"/>
  <c r="D368" i="7"/>
  <c r="E368" i="7"/>
  <c r="F368" i="7"/>
  <c r="G368" i="7"/>
  <c r="H368" i="7"/>
  <c r="I368" i="7"/>
  <c r="J368" i="7"/>
  <c r="K368" i="7"/>
  <c r="L368" i="7"/>
  <c r="O368" i="7"/>
  <c r="Q368" i="7"/>
  <c r="D369" i="7"/>
  <c r="E369" i="7"/>
  <c r="F369" i="7"/>
  <c r="G369" i="7"/>
  <c r="H369" i="7"/>
  <c r="I369" i="7"/>
  <c r="J369" i="7"/>
  <c r="K369" i="7"/>
  <c r="L369" i="7"/>
  <c r="O369" i="7"/>
  <c r="Q369" i="7"/>
  <c r="D370" i="7"/>
  <c r="E370" i="7"/>
  <c r="G370" i="7"/>
  <c r="H370" i="7"/>
  <c r="I370" i="7"/>
  <c r="J370" i="7"/>
  <c r="K370" i="7"/>
  <c r="L370" i="7"/>
  <c r="O370" i="7"/>
  <c r="Q370" i="7"/>
  <c r="D371" i="7"/>
  <c r="E371" i="7"/>
  <c r="F371" i="7"/>
  <c r="G371" i="7"/>
  <c r="H371" i="7"/>
  <c r="I371" i="7"/>
  <c r="J371" i="7"/>
  <c r="K371" i="7"/>
  <c r="O371" i="7"/>
  <c r="Q371" i="7"/>
  <c r="D372" i="7"/>
  <c r="E372" i="7"/>
  <c r="F372" i="7"/>
  <c r="G372" i="7"/>
  <c r="H372" i="7"/>
  <c r="I372" i="7"/>
  <c r="J372" i="7"/>
  <c r="K372" i="7"/>
  <c r="L372" i="7"/>
  <c r="O372" i="7"/>
  <c r="Q372" i="7"/>
  <c r="D373" i="7"/>
  <c r="E373" i="7"/>
  <c r="F373" i="7"/>
  <c r="G373" i="7"/>
  <c r="H373" i="7"/>
  <c r="I373" i="7"/>
  <c r="J373" i="7"/>
  <c r="K373" i="7"/>
  <c r="L373" i="7"/>
  <c r="O373" i="7"/>
  <c r="Q373" i="7"/>
  <c r="D374" i="7"/>
  <c r="E374" i="7"/>
  <c r="G374" i="7"/>
  <c r="H374" i="7"/>
  <c r="I374" i="7"/>
  <c r="J374" i="7"/>
  <c r="K374" i="7"/>
  <c r="L374" i="7"/>
  <c r="O374" i="7"/>
  <c r="Q374" i="7"/>
  <c r="D375" i="7"/>
  <c r="E375" i="7"/>
  <c r="F375" i="7"/>
  <c r="G375" i="7"/>
  <c r="H375" i="7"/>
  <c r="I375" i="7"/>
  <c r="J375" i="7"/>
  <c r="K375" i="7"/>
  <c r="O375" i="7"/>
  <c r="Q375" i="7"/>
  <c r="D376" i="7"/>
  <c r="E376" i="7"/>
  <c r="F376" i="7"/>
  <c r="G376" i="7"/>
  <c r="H376" i="7"/>
  <c r="I376" i="7"/>
  <c r="J376" i="7"/>
  <c r="K376" i="7"/>
  <c r="L376" i="7"/>
  <c r="O376" i="7"/>
  <c r="Q376" i="7"/>
  <c r="D377" i="7"/>
  <c r="E377" i="7"/>
  <c r="F377" i="7"/>
  <c r="G377" i="7"/>
  <c r="H377" i="7"/>
  <c r="I377" i="7"/>
  <c r="J377" i="7"/>
  <c r="K377" i="7"/>
  <c r="L377" i="7"/>
  <c r="O377" i="7"/>
  <c r="Q377" i="7"/>
  <c r="D378" i="7"/>
  <c r="E378" i="7"/>
  <c r="G378" i="7"/>
  <c r="H378" i="7"/>
  <c r="I378" i="7"/>
  <c r="J378" i="7"/>
  <c r="K378" i="7"/>
  <c r="L378" i="7"/>
  <c r="O378" i="7"/>
  <c r="Q378" i="7"/>
  <c r="D379" i="7"/>
  <c r="E379" i="7"/>
  <c r="F379" i="7"/>
  <c r="G379" i="7"/>
  <c r="H379" i="7"/>
  <c r="I379" i="7"/>
  <c r="J379" i="7"/>
  <c r="K379" i="7"/>
  <c r="O379" i="7"/>
  <c r="Q379" i="7"/>
  <c r="D380" i="7"/>
  <c r="E380" i="7"/>
  <c r="F380" i="7"/>
  <c r="G380" i="7"/>
  <c r="H380" i="7"/>
  <c r="I380" i="7"/>
  <c r="J380" i="7"/>
  <c r="K380" i="7"/>
  <c r="L380" i="7"/>
  <c r="O380" i="7"/>
  <c r="Q380" i="7"/>
  <c r="D381" i="7"/>
  <c r="E381" i="7"/>
  <c r="F381" i="7"/>
  <c r="G381" i="7"/>
  <c r="H381" i="7"/>
  <c r="I381" i="7"/>
  <c r="J381" i="7"/>
  <c r="K381" i="7"/>
  <c r="L381" i="7"/>
  <c r="O381" i="7"/>
  <c r="Q381" i="7"/>
  <c r="D382" i="7"/>
  <c r="E382" i="7"/>
  <c r="G382" i="7"/>
  <c r="H382" i="7"/>
  <c r="I382" i="7"/>
  <c r="J382" i="7"/>
  <c r="K382" i="7"/>
  <c r="L382" i="7"/>
  <c r="O382" i="7"/>
  <c r="Q382" i="7"/>
  <c r="D383" i="7"/>
  <c r="E383" i="7"/>
  <c r="F383" i="7"/>
  <c r="G383" i="7"/>
  <c r="H383" i="7"/>
  <c r="I383" i="7"/>
  <c r="J383" i="7"/>
  <c r="K383" i="7"/>
  <c r="O383" i="7"/>
  <c r="Q383" i="7"/>
  <c r="D384" i="7"/>
  <c r="E384" i="7"/>
  <c r="F384" i="7"/>
  <c r="G384" i="7"/>
  <c r="H384" i="7"/>
  <c r="I384" i="7"/>
  <c r="J384" i="7"/>
  <c r="K384" i="7"/>
  <c r="L384" i="7"/>
  <c r="O384" i="7"/>
  <c r="Q384" i="7"/>
  <c r="D385" i="7"/>
  <c r="E385" i="7"/>
  <c r="F385" i="7"/>
  <c r="G385" i="7"/>
  <c r="H385" i="7"/>
  <c r="I385" i="7"/>
  <c r="J385" i="7"/>
  <c r="K385" i="7"/>
  <c r="L385" i="7"/>
  <c r="O385" i="7"/>
  <c r="Q385" i="7"/>
  <c r="D386" i="7"/>
  <c r="E386" i="7"/>
  <c r="G386" i="7"/>
  <c r="H386" i="7"/>
  <c r="I386" i="7"/>
  <c r="J386" i="7"/>
  <c r="K386" i="7"/>
  <c r="L386" i="7"/>
  <c r="O386" i="7"/>
  <c r="Q386" i="7"/>
  <c r="D387" i="7"/>
  <c r="E387" i="7"/>
  <c r="F387" i="7"/>
  <c r="G387" i="7"/>
  <c r="H387" i="7"/>
  <c r="I387" i="7"/>
  <c r="J387" i="7"/>
  <c r="K387" i="7"/>
  <c r="L387" i="7"/>
  <c r="O387" i="7"/>
  <c r="Q387" i="7"/>
  <c r="D388" i="7"/>
  <c r="E388" i="7"/>
  <c r="F388" i="7"/>
  <c r="G388" i="7"/>
  <c r="H388" i="7"/>
  <c r="I388" i="7"/>
  <c r="J388" i="7"/>
  <c r="K388" i="7"/>
  <c r="L388" i="7"/>
  <c r="O388" i="7"/>
  <c r="Q388" i="7"/>
  <c r="D389" i="7"/>
  <c r="E389" i="7"/>
  <c r="F389" i="7"/>
  <c r="G389" i="7"/>
  <c r="H389" i="7"/>
  <c r="I389" i="7"/>
  <c r="J389" i="7"/>
  <c r="K389" i="7"/>
  <c r="L389" i="7"/>
  <c r="O389" i="7"/>
  <c r="Q389" i="7"/>
  <c r="D390" i="7"/>
  <c r="E390" i="7"/>
  <c r="G390" i="7"/>
  <c r="H390" i="7"/>
  <c r="I390" i="7"/>
  <c r="J390" i="7"/>
  <c r="K390" i="7"/>
  <c r="L390" i="7"/>
  <c r="O390" i="7"/>
  <c r="Q390" i="7"/>
  <c r="D391" i="7"/>
  <c r="E391" i="7"/>
  <c r="F391" i="7"/>
  <c r="G391" i="7"/>
  <c r="H391" i="7"/>
  <c r="I391" i="7"/>
  <c r="J391" i="7"/>
  <c r="K391" i="7"/>
  <c r="O391" i="7"/>
  <c r="Q391" i="7"/>
  <c r="D392" i="7"/>
  <c r="E392" i="7"/>
  <c r="F392" i="7"/>
  <c r="G392" i="7"/>
  <c r="H392" i="7"/>
  <c r="I392" i="7"/>
  <c r="J392" i="7"/>
  <c r="K392" i="7"/>
  <c r="L392" i="7"/>
  <c r="O392" i="7"/>
  <c r="Q392" i="7"/>
  <c r="D393" i="7"/>
  <c r="E393" i="7"/>
  <c r="F393" i="7"/>
  <c r="G393" i="7"/>
  <c r="H393" i="7"/>
  <c r="I393" i="7"/>
  <c r="J393" i="7"/>
  <c r="K393" i="7"/>
  <c r="L393" i="7"/>
  <c r="O393" i="7"/>
  <c r="Q393" i="7"/>
  <c r="D394" i="7"/>
  <c r="E394" i="7"/>
  <c r="G394" i="7"/>
  <c r="H394" i="7"/>
  <c r="I394" i="7"/>
  <c r="J394" i="7"/>
  <c r="K394" i="7"/>
  <c r="L394" i="7"/>
  <c r="O394" i="7"/>
  <c r="Q394" i="7"/>
  <c r="D395" i="7"/>
  <c r="E395" i="7"/>
  <c r="F395" i="7"/>
  <c r="G395" i="7"/>
  <c r="H395" i="7"/>
  <c r="I395" i="7"/>
  <c r="J395" i="7"/>
  <c r="K395" i="7"/>
  <c r="O395" i="7"/>
  <c r="Q395" i="7"/>
  <c r="D396" i="7"/>
  <c r="E396" i="7"/>
  <c r="F396" i="7"/>
  <c r="G396" i="7"/>
  <c r="H396" i="7"/>
  <c r="I396" i="7"/>
  <c r="J396" i="7"/>
  <c r="K396" i="7"/>
  <c r="L396" i="7"/>
  <c r="O396" i="7"/>
  <c r="Q396" i="7"/>
  <c r="D397" i="7"/>
  <c r="E397" i="7"/>
  <c r="F397" i="7"/>
  <c r="G397" i="7"/>
  <c r="H397" i="7"/>
  <c r="I397" i="7"/>
  <c r="J397" i="7"/>
  <c r="K397" i="7"/>
  <c r="L397" i="7"/>
  <c r="O397" i="7"/>
  <c r="Q397" i="7"/>
  <c r="D398" i="7"/>
  <c r="E398" i="7"/>
  <c r="G398" i="7"/>
  <c r="H398" i="7"/>
  <c r="I398" i="7"/>
  <c r="J398" i="7"/>
  <c r="K398" i="7"/>
  <c r="L398" i="7"/>
  <c r="O398" i="7"/>
  <c r="Q398" i="7"/>
  <c r="D399" i="7"/>
  <c r="E399" i="7"/>
  <c r="F399" i="7"/>
  <c r="G399" i="7"/>
  <c r="H399" i="7"/>
  <c r="I399" i="7"/>
  <c r="J399" i="7"/>
  <c r="K399" i="7"/>
  <c r="O399" i="7"/>
  <c r="Q399" i="7"/>
  <c r="D400" i="7"/>
  <c r="E400" i="7"/>
  <c r="F400" i="7"/>
  <c r="G400" i="7"/>
  <c r="H400" i="7"/>
  <c r="I400" i="7"/>
  <c r="J400" i="7"/>
  <c r="K400" i="7"/>
  <c r="L400" i="7"/>
  <c r="O400" i="7"/>
  <c r="Q400" i="7"/>
  <c r="D401" i="7"/>
  <c r="E401" i="7"/>
  <c r="F401" i="7"/>
  <c r="G401" i="7"/>
  <c r="H401" i="7"/>
  <c r="I401" i="7"/>
  <c r="J401" i="7"/>
  <c r="K401" i="7"/>
  <c r="L401" i="7"/>
  <c r="O401" i="7"/>
  <c r="Q401" i="7"/>
  <c r="D402" i="7"/>
  <c r="E402" i="7"/>
  <c r="G402" i="7"/>
  <c r="H402" i="7"/>
  <c r="I402" i="7"/>
  <c r="J402" i="7"/>
  <c r="K402" i="7"/>
  <c r="L402" i="7"/>
  <c r="O402" i="7"/>
  <c r="Q402" i="7"/>
  <c r="D403" i="7"/>
  <c r="E403" i="7"/>
  <c r="F403" i="7"/>
  <c r="G403" i="7"/>
  <c r="H403" i="7"/>
  <c r="I403" i="7"/>
  <c r="J403" i="7"/>
  <c r="K403" i="7"/>
  <c r="O403" i="7"/>
  <c r="Q403" i="7"/>
  <c r="D404" i="7"/>
  <c r="E404" i="7"/>
  <c r="F404" i="7"/>
  <c r="G404" i="7"/>
  <c r="H404" i="7"/>
  <c r="I404" i="7"/>
  <c r="J404" i="7"/>
  <c r="K404" i="7"/>
  <c r="L404" i="7"/>
  <c r="O404" i="7"/>
  <c r="Q404" i="7"/>
  <c r="D405" i="7"/>
  <c r="E405" i="7"/>
  <c r="F405" i="7"/>
  <c r="G405" i="7"/>
  <c r="H405" i="7"/>
  <c r="I405" i="7"/>
  <c r="J405" i="7"/>
  <c r="K405" i="7"/>
  <c r="L405" i="7"/>
  <c r="O405" i="7"/>
  <c r="Q405" i="7"/>
  <c r="D406" i="7"/>
  <c r="E406" i="7"/>
  <c r="G406" i="7"/>
  <c r="H406" i="7"/>
  <c r="I406" i="7"/>
  <c r="J406" i="7"/>
  <c r="K406" i="7"/>
  <c r="L406" i="7"/>
  <c r="O406" i="7"/>
  <c r="Q406" i="7"/>
  <c r="D407" i="7"/>
  <c r="E407" i="7"/>
  <c r="F407" i="7"/>
  <c r="G407" i="7"/>
  <c r="H407" i="7"/>
  <c r="I407" i="7"/>
  <c r="J407" i="7"/>
  <c r="K407" i="7"/>
  <c r="O407" i="7"/>
  <c r="Q407" i="7"/>
  <c r="D408" i="7"/>
  <c r="E408" i="7"/>
  <c r="F408" i="7"/>
  <c r="G408" i="7"/>
  <c r="H408" i="7"/>
  <c r="I408" i="7"/>
  <c r="J408" i="7"/>
  <c r="K408" i="7"/>
  <c r="L408" i="7"/>
  <c r="O408" i="7"/>
  <c r="Q408" i="7"/>
  <c r="D409" i="7"/>
  <c r="E409" i="7"/>
  <c r="F409" i="7"/>
  <c r="G409" i="7"/>
  <c r="H409" i="7"/>
  <c r="I409" i="7"/>
  <c r="J409" i="7"/>
  <c r="K409" i="7"/>
  <c r="L409" i="7"/>
  <c r="O409" i="7"/>
  <c r="Q409" i="7"/>
  <c r="D410" i="7"/>
  <c r="E410" i="7"/>
  <c r="G410" i="7"/>
  <c r="H410" i="7"/>
  <c r="I410" i="7"/>
  <c r="J410" i="7"/>
  <c r="K410" i="7"/>
  <c r="L410" i="7"/>
  <c r="O410" i="7"/>
  <c r="Q410" i="7"/>
  <c r="D411" i="7"/>
  <c r="E411" i="7"/>
  <c r="F411" i="7"/>
  <c r="G411" i="7"/>
  <c r="H411" i="7"/>
  <c r="I411" i="7"/>
  <c r="J411" i="7"/>
  <c r="K411" i="7"/>
  <c r="O411" i="7"/>
  <c r="Q411" i="7"/>
  <c r="D412" i="7"/>
  <c r="E412" i="7"/>
  <c r="F412" i="7"/>
  <c r="G412" i="7"/>
  <c r="H412" i="7"/>
  <c r="I412" i="7"/>
  <c r="J412" i="7"/>
  <c r="K412" i="7"/>
  <c r="L412" i="7"/>
  <c r="O412" i="7"/>
  <c r="Q412" i="7"/>
  <c r="D413" i="7"/>
  <c r="E413" i="7"/>
  <c r="F413" i="7"/>
  <c r="G413" i="7"/>
  <c r="H413" i="7"/>
  <c r="I413" i="7"/>
  <c r="J413" i="7"/>
  <c r="K413" i="7"/>
  <c r="L413" i="7"/>
  <c r="O413" i="7"/>
  <c r="Q413" i="7"/>
  <c r="D414" i="7"/>
  <c r="E414" i="7"/>
  <c r="G414" i="7"/>
  <c r="H414" i="7"/>
  <c r="I414" i="7"/>
  <c r="J414" i="7"/>
  <c r="K414" i="7"/>
  <c r="L414" i="7"/>
  <c r="O414" i="7"/>
  <c r="Q414" i="7"/>
  <c r="D415" i="7"/>
  <c r="E415" i="7"/>
  <c r="F415" i="7"/>
  <c r="G415" i="7"/>
  <c r="H415" i="7"/>
  <c r="I415" i="7"/>
  <c r="J415" i="7"/>
  <c r="K415" i="7"/>
  <c r="O415" i="7"/>
  <c r="Q415" i="7"/>
  <c r="D416" i="7"/>
  <c r="E416" i="7"/>
  <c r="F416" i="7"/>
  <c r="G416" i="7"/>
  <c r="H416" i="7"/>
  <c r="I416" i="7"/>
  <c r="J416" i="7"/>
  <c r="K416" i="7"/>
  <c r="L416" i="7"/>
  <c r="O416" i="7"/>
  <c r="Q416" i="7"/>
  <c r="D417" i="7"/>
  <c r="E417" i="7"/>
  <c r="F417" i="7"/>
  <c r="G417" i="7"/>
  <c r="H417" i="7"/>
  <c r="I417" i="7"/>
  <c r="J417" i="7"/>
  <c r="K417" i="7"/>
  <c r="L417" i="7"/>
  <c r="O417" i="7"/>
  <c r="Q417" i="7"/>
  <c r="D418" i="7"/>
  <c r="E418" i="7"/>
  <c r="G418" i="7"/>
  <c r="H418" i="7"/>
  <c r="I418" i="7"/>
  <c r="J418" i="7"/>
  <c r="K418" i="7"/>
  <c r="L418" i="7"/>
  <c r="O418" i="7"/>
  <c r="Q418" i="7"/>
  <c r="D419" i="7"/>
  <c r="E419" i="7"/>
  <c r="F419" i="7"/>
  <c r="G419" i="7"/>
  <c r="H419" i="7"/>
  <c r="I419" i="7"/>
  <c r="J419" i="7"/>
  <c r="K419" i="7"/>
  <c r="O419" i="7"/>
  <c r="Q419" i="7"/>
  <c r="D420" i="7"/>
  <c r="E420" i="7"/>
  <c r="F420" i="7"/>
  <c r="G420" i="7"/>
  <c r="H420" i="7"/>
  <c r="I420" i="7"/>
  <c r="J420" i="7"/>
  <c r="K420" i="7"/>
  <c r="L420" i="7"/>
  <c r="O420" i="7"/>
  <c r="Q420" i="7"/>
  <c r="D421" i="7"/>
  <c r="E421" i="7"/>
  <c r="F421" i="7"/>
  <c r="G421" i="7"/>
  <c r="H421" i="7"/>
  <c r="I421" i="7"/>
  <c r="J421" i="7"/>
  <c r="K421" i="7"/>
  <c r="L421" i="7"/>
  <c r="O421" i="7"/>
  <c r="Q421" i="7"/>
  <c r="D422" i="7"/>
  <c r="E422" i="7"/>
  <c r="G422" i="7"/>
  <c r="H422" i="7"/>
  <c r="I422" i="7"/>
  <c r="J422" i="7"/>
  <c r="K422" i="7"/>
  <c r="L422" i="7"/>
  <c r="O422" i="7"/>
  <c r="Q422" i="7"/>
  <c r="D423" i="7"/>
  <c r="E423" i="7"/>
  <c r="F423" i="7"/>
  <c r="G423" i="7"/>
  <c r="H423" i="7"/>
  <c r="I423" i="7"/>
  <c r="J423" i="7"/>
  <c r="K423" i="7"/>
  <c r="O423" i="7"/>
  <c r="Q423" i="7"/>
  <c r="D424" i="7"/>
  <c r="E424" i="7"/>
  <c r="F424" i="7"/>
  <c r="G424" i="7"/>
  <c r="H424" i="7"/>
  <c r="I424" i="7"/>
  <c r="J424" i="7"/>
  <c r="K424" i="7"/>
  <c r="L424" i="7"/>
  <c r="O424" i="7"/>
  <c r="Q424" i="7"/>
  <c r="D425" i="7"/>
  <c r="E425" i="7"/>
  <c r="F425" i="7"/>
  <c r="G425" i="7"/>
  <c r="H425" i="7"/>
  <c r="I425" i="7"/>
  <c r="J425" i="7"/>
  <c r="K425" i="7"/>
  <c r="L425" i="7"/>
  <c r="O425" i="7"/>
  <c r="Q425" i="7"/>
  <c r="D426" i="7"/>
  <c r="E426" i="7"/>
  <c r="G426" i="7"/>
  <c r="H426" i="7"/>
  <c r="I426" i="7"/>
  <c r="J426" i="7"/>
  <c r="K426" i="7"/>
  <c r="L426" i="7"/>
  <c r="O426" i="7"/>
  <c r="Q426" i="7"/>
  <c r="D427" i="7"/>
  <c r="E427" i="7"/>
  <c r="F427" i="7"/>
  <c r="G427" i="7"/>
  <c r="H427" i="7"/>
  <c r="I427" i="7"/>
  <c r="J427" i="7"/>
  <c r="K427" i="7"/>
  <c r="O427" i="7"/>
  <c r="Q427" i="7"/>
  <c r="D428" i="7"/>
  <c r="E428" i="7"/>
  <c r="F428" i="7"/>
  <c r="G428" i="7"/>
  <c r="H428" i="7"/>
  <c r="I428" i="7"/>
  <c r="J428" i="7"/>
  <c r="K428" i="7"/>
  <c r="L428" i="7"/>
  <c r="O428" i="7"/>
  <c r="Q428" i="7"/>
  <c r="D429" i="7"/>
  <c r="E429" i="7"/>
  <c r="F429" i="7"/>
  <c r="G429" i="7"/>
  <c r="H429" i="7"/>
  <c r="I429" i="7"/>
  <c r="J429" i="7"/>
  <c r="K429" i="7"/>
  <c r="L429" i="7"/>
  <c r="O429" i="7"/>
  <c r="Q429" i="7"/>
  <c r="D430" i="7"/>
  <c r="E430" i="7"/>
  <c r="G430" i="7"/>
  <c r="H430" i="7"/>
  <c r="I430" i="7"/>
  <c r="J430" i="7"/>
  <c r="K430" i="7"/>
  <c r="L430" i="7"/>
  <c r="O430" i="7"/>
  <c r="Q430" i="7"/>
  <c r="D431" i="7"/>
  <c r="E431" i="7"/>
  <c r="F431" i="7"/>
  <c r="G431" i="7"/>
  <c r="H431" i="7"/>
  <c r="I431" i="7"/>
  <c r="J431" i="7"/>
  <c r="K431" i="7"/>
  <c r="O431" i="7"/>
  <c r="Q431" i="7"/>
  <c r="D432" i="7"/>
  <c r="E432" i="7"/>
  <c r="F432" i="7"/>
  <c r="G432" i="7"/>
  <c r="H432" i="7"/>
  <c r="I432" i="7"/>
  <c r="J432" i="7"/>
  <c r="K432" i="7"/>
  <c r="L432" i="7"/>
  <c r="O432" i="7"/>
  <c r="Q432" i="7"/>
  <c r="D433" i="7"/>
  <c r="E433" i="7"/>
  <c r="F433" i="7"/>
  <c r="G433" i="7"/>
  <c r="H433" i="7"/>
  <c r="I433" i="7"/>
  <c r="J433" i="7"/>
  <c r="K433" i="7"/>
  <c r="L433" i="7"/>
  <c r="O433" i="7"/>
  <c r="Q433" i="7"/>
  <c r="D434" i="7"/>
  <c r="E434" i="7"/>
  <c r="G434" i="7"/>
  <c r="H434" i="7"/>
  <c r="I434" i="7"/>
  <c r="J434" i="7"/>
  <c r="K434" i="7"/>
  <c r="L434" i="7"/>
  <c r="O434" i="7"/>
  <c r="Q434" i="7"/>
  <c r="D435" i="7"/>
  <c r="E435" i="7"/>
  <c r="F435" i="7"/>
  <c r="G435" i="7"/>
  <c r="H435" i="7"/>
  <c r="I435" i="7"/>
  <c r="J435" i="7"/>
  <c r="K435" i="7"/>
  <c r="O435" i="7"/>
  <c r="Q435" i="7"/>
  <c r="D436" i="7"/>
  <c r="E436" i="7"/>
  <c r="F436" i="7"/>
  <c r="G436" i="7"/>
  <c r="H436" i="7"/>
  <c r="I436" i="7"/>
  <c r="J436" i="7"/>
  <c r="K436" i="7"/>
  <c r="L436" i="7"/>
  <c r="O436" i="7"/>
  <c r="Q436" i="7"/>
  <c r="D437" i="7"/>
  <c r="E437" i="7"/>
  <c r="F437" i="7"/>
  <c r="G437" i="7"/>
  <c r="H437" i="7"/>
  <c r="I437" i="7"/>
  <c r="J437" i="7"/>
  <c r="K437" i="7"/>
  <c r="L437" i="7"/>
  <c r="O437" i="7"/>
  <c r="Q437" i="7"/>
  <c r="D438" i="7"/>
  <c r="E438" i="7"/>
  <c r="G438" i="7"/>
  <c r="H438" i="7"/>
  <c r="I438" i="7"/>
  <c r="J438" i="7"/>
  <c r="K438" i="7"/>
  <c r="L438" i="7"/>
  <c r="O438" i="7"/>
  <c r="Q438" i="7"/>
  <c r="D439" i="7"/>
  <c r="E439" i="7"/>
  <c r="F439" i="7"/>
  <c r="G439" i="7"/>
  <c r="H439" i="7"/>
  <c r="I439" i="7"/>
  <c r="J439" i="7"/>
  <c r="K439" i="7"/>
  <c r="O439" i="7"/>
  <c r="Q439" i="7"/>
  <c r="D440" i="7"/>
  <c r="E440" i="7"/>
  <c r="F440" i="7"/>
  <c r="G440" i="7"/>
  <c r="H440" i="7"/>
  <c r="I440" i="7"/>
  <c r="J440" i="7"/>
  <c r="K440" i="7"/>
  <c r="L440" i="7"/>
  <c r="O440" i="7"/>
  <c r="Q440" i="7"/>
  <c r="D441" i="7"/>
  <c r="E441" i="7"/>
  <c r="F441" i="7"/>
  <c r="G441" i="7"/>
  <c r="H441" i="7"/>
  <c r="I441" i="7"/>
  <c r="J441" i="7"/>
  <c r="K441" i="7"/>
  <c r="L441" i="7"/>
  <c r="O441" i="7"/>
  <c r="Q441" i="7"/>
  <c r="D442" i="7"/>
  <c r="E442" i="7"/>
  <c r="G442" i="7"/>
  <c r="H442" i="7"/>
  <c r="I442" i="7"/>
  <c r="J442" i="7"/>
  <c r="K442" i="7"/>
  <c r="L442" i="7"/>
  <c r="O442" i="7"/>
  <c r="Q442" i="7"/>
  <c r="D443" i="7"/>
  <c r="E443" i="7"/>
  <c r="F443" i="7"/>
  <c r="G443" i="7"/>
  <c r="H443" i="7"/>
  <c r="I443" i="7"/>
  <c r="J443" i="7"/>
  <c r="K443" i="7"/>
  <c r="O443" i="7"/>
  <c r="Q443" i="7"/>
  <c r="D444" i="7"/>
  <c r="E444" i="7"/>
  <c r="F444" i="7"/>
  <c r="G444" i="7"/>
  <c r="H444" i="7"/>
  <c r="I444" i="7"/>
  <c r="J444" i="7"/>
  <c r="K444" i="7"/>
  <c r="L444" i="7"/>
  <c r="O444" i="7"/>
  <c r="Q444" i="7"/>
  <c r="D445" i="7"/>
  <c r="E445" i="7"/>
  <c r="F445" i="7"/>
  <c r="G445" i="7"/>
  <c r="H445" i="7"/>
  <c r="I445" i="7"/>
  <c r="J445" i="7"/>
  <c r="K445" i="7"/>
  <c r="L445" i="7"/>
  <c r="O445" i="7"/>
  <c r="Q445" i="7"/>
  <c r="D446" i="7"/>
  <c r="E446" i="7"/>
  <c r="G446" i="7"/>
  <c r="H446" i="7"/>
  <c r="I446" i="7"/>
  <c r="J446" i="7"/>
  <c r="K446" i="7"/>
  <c r="L446" i="7"/>
  <c r="O446" i="7"/>
  <c r="Q446" i="7"/>
  <c r="D447" i="7"/>
  <c r="E447" i="7"/>
  <c r="F447" i="7"/>
  <c r="G447" i="7"/>
  <c r="H447" i="7"/>
  <c r="I447" i="7"/>
  <c r="J447" i="7"/>
  <c r="K447" i="7"/>
  <c r="O447" i="7"/>
  <c r="Q447" i="7"/>
  <c r="D448" i="7"/>
  <c r="E448" i="7"/>
  <c r="F448" i="7"/>
  <c r="G448" i="7"/>
  <c r="H448" i="7"/>
  <c r="I448" i="7"/>
  <c r="J448" i="7"/>
  <c r="K448" i="7"/>
  <c r="L448" i="7"/>
  <c r="O448" i="7"/>
  <c r="Q448" i="7"/>
  <c r="D449" i="7"/>
  <c r="E449" i="7"/>
  <c r="F449" i="7"/>
  <c r="G449" i="7"/>
  <c r="H449" i="7"/>
  <c r="I449" i="7"/>
  <c r="J449" i="7"/>
  <c r="K449" i="7"/>
  <c r="L449" i="7"/>
  <c r="O449" i="7"/>
  <c r="Q449" i="7"/>
  <c r="D450" i="7"/>
  <c r="E450" i="7"/>
  <c r="G450" i="7"/>
  <c r="H450" i="7"/>
  <c r="I450" i="7"/>
  <c r="J450" i="7"/>
  <c r="K450" i="7"/>
  <c r="L450" i="7"/>
  <c r="O450" i="7"/>
  <c r="Q450" i="7"/>
  <c r="D451" i="7"/>
  <c r="E451" i="7"/>
  <c r="F451" i="7"/>
  <c r="G451" i="7"/>
  <c r="H451" i="7"/>
  <c r="I451" i="7"/>
  <c r="J451" i="7"/>
  <c r="K451" i="7"/>
  <c r="L451" i="7"/>
  <c r="O451" i="7"/>
  <c r="Q451" i="7"/>
  <c r="D452" i="7"/>
  <c r="E452" i="7"/>
  <c r="F452" i="7"/>
  <c r="G452" i="7"/>
  <c r="H452" i="7"/>
  <c r="I452" i="7"/>
  <c r="J452" i="7"/>
  <c r="K452" i="7"/>
  <c r="L452" i="7"/>
  <c r="O452" i="7"/>
  <c r="Q452" i="7"/>
  <c r="D453" i="7"/>
  <c r="E453" i="7"/>
  <c r="F453" i="7"/>
  <c r="G453" i="7"/>
  <c r="H453" i="7"/>
  <c r="I453" i="7"/>
  <c r="J453" i="7"/>
  <c r="K453" i="7"/>
  <c r="L453" i="7"/>
  <c r="O453" i="7"/>
  <c r="Q453" i="7"/>
  <c r="D454" i="7"/>
  <c r="E454" i="7"/>
  <c r="G454" i="7"/>
  <c r="H454" i="7"/>
  <c r="I454" i="7"/>
  <c r="J454" i="7"/>
  <c r="K454" i="7"/>
  <c r="L454" i="7"/>
  <c r="O454" i="7"/>
  <c r="Q454" i="7"/>
  <c r="D455" i="7"/>
  <c r="E455" i="7"/>
  <c r="F455" i="7"/>
  <c r="G455" i="7"/>
  <c r="H455" i="7"/>
  <c r="I455" i="7"/>
  <c r="J455" i="7"/>
  <c r="K455" i="7"/>
  <c r="O455" i="7"/>
  <c r="Q455" i="7"/>
  <c r="D456" i="7"/>
  <c r="E456" i="7"/>
  <c r="F456" i="7"/>
  <c r="G456" i="7"/>
  <c r="H456" i="7"/>
  <c r="I456" i="7"/>
  <c r="J456" i="7"/>
  <c r="K456" i="7"/>
  <c r="L456" i="7"/>
  <c r="O456" i="7"/>
  <c r="Q456" i="7"/>
  <c r="D457" i="7"/>
  <c r="E457" i="7"/>
  <c r="F457" i="7"/>
  <c r="G457" i="7"/>
  <c r="H457" i="7"/>
  <c r="I457" i="7"/>
  <c r="J457" i="7"/>
  <c r="K457" i="7"/>
  <c r="L457" i="7"/>
  <c r="O457" i="7"/>
  <c r="Q457" i="7"/>
  <c r="D458" i="7"/>
  <c r="E458" i="7"/>
  <c r="G458" i="7"/>
  <c r="H458" i="7"/>
  <c r="I458" i="7"/>
  <c r="J458" i="7"/>
  <c r="K458" i="7"/>
  <c r="L458" i="7"/>
  <c r="O458" i="7"/>
  <c r="Q458" i="7"/>
  <c r="D459" i="7"/>
  <c r="E459" i="7"/>
  <c r="F459" i="7"/>
  <c r="G459" i="7"/>
  <c r="H459" i="7"/>
  <c r="I459" i="7"/>
  <c r="J459" i="7"/>
  <c r="K459" i="7"/>
  <c r="O459" i="7"/>
  <c r="Q459" i="7"/>
  <c r="D460" i="7"/>
  <c r="E460" i="7"/>
  <c r="F460" i="7"/>
  <c r="G460" i="7"/>
  <c r="H460" i="7"/>
  <c r="I460" i="7"/>
  <c r="J460" i="7"/>
  <c r="K460" i="7"/>
  <c r="L460" i="7"/>
  <c r="O460" i="7"/>
  <c r="Q460" i="7"/>
  <c r="D461" i="7"/>
  <c r="E461" i="7"/>
  <c r="F461" i="7"/>
  <c r="G461" i="7"/>
  <c r="H461" i="7"/>
  <c r="I461" i="7"/>
  <c r="J461" i="7"/>
  <c r="K461" i="7"/>
  <c r="L461" i="7"/>
  <c r="O461" i="7"/>
  <c r="Q461" i="7"/>
  <c r="D462" i="7"/>
  <c r="E462" i="7"/>
  <c r="G462" i="7"/>
  <c r="H462" i="7"/>
  <c r="I462" i="7"/>
  <c r="J462" i="7"/>
  <c r="K462" i="7"/>
  <c r="L462" i="7"/>
  <c r="O462" i="7"/>
  <c r="Q462" i="7"/>
  <c r="D463" i="7"/>
  <c r="E463" i="7"/>
  <c r="F463" i="7"/>
  <c r="G463" i="7"/>
  <c r="H463" i="7"/>
  <c r="I463" i="7"/>
  <c r="J463" i="7"/>
  <c r="K463" i="7"/>
  <c r="O463" i="7"/>
  <c r="Q463" i="7"/>
  <c r="D464" i="7"/>
  <c r="E464" i="7"/>
  <c r="F464" i="7"/>
  <c r="G464" i="7"/>
  <c r="H464" i="7"/>
  <c r="I464" i="7"/>
  <c r="J464" i="7"/>
  <c r="K464" i="7"/>
  <c r="L464" i="7"/>
  <c r="O464" i="7"/>
  <c r="Q464" i="7"/>
  <c r="D465" i="7"/>
  <c r="E465" i="7"/>
  <c r="F465" i="7"/>
  <c r="G465" i="7"/>
  <c r="H465" i="7"/>
  <c r="I465" i="7"/>
  <c r="J465" i="7"/>
  <c r="K465" i="7"/>
  <c r="L465" i="7"/>
  <c r="O465" i="7"/>
  <c r="Q465" i="7"/>
  <c r="D466" i="7"/>
  <c r="E466" i="7"/>
  <c r="G466" i="7"/>
  <c r="H466" i="7"/>
  <c r="I466" i="7"/>
  <c r="J466" i="7"/>
  <c r="K466" i="7"/>
  <c r="L466" i="7"/>
  <c r="O466" i="7"/>
  <c r="Q466" i="7"/>
  <c r="D467" i="7"/>
  <c r="E467" i="7"/>
  <c r="F467" i="7"/>
  <c r="G467" i="7"/>
  <c r="H467" i="7"/>
  <c r="I467" i="7"/>
  <c r="J467" i="7"/>
  <c r="K467" i="7"/>
  <c r="O467" i="7"/>
  <c r="Q467" i="7"/>
  <c r="D468" i="7"/>
  <c r="E468" i="7"/>
  <c r="F468" i="7"/>
  <c r="G468" i="7"/>
  <c r="H468" i="7"/>
  <c r="I468" i="7"/>
  <c r="J468" i="7"/>
  <c r="K468" i="7"/>
  <c r="L468" i="7"/>
  <c r="O468" i="7"/>
  <c r="Q468" i="7"/>
  <c r="D469" i="7"/>
  <c r="E469" i="7"/>
  <c r="F469" i="7"/>
  <c r="G469" i="7"/>
  <c r="H469" i="7"/>
  <c r="I469" i="7"/>
  <c r="J469" i="7"/>
  <c r="K469" i="7"/>
  <c r="L469" i="7"/>
  <c r="O469" i="7"/>
  <c r="Q469" i="7"/>
  <c r="D470" i="7"/>
  <c r="E470" i="7"/>
  <c r="G470" i="7"/>
  <c r="H470" i="7"/>
  <c r="I470" i="7"/>
  <c r="J470" i="7"/>
  <c r="K470" i="7"/>
  <c r="L470" i="7"/>
  <c r="O470" i="7"/>
  <c r="Q470" i="7"/>
  <c r="D471" i="7"/>
  <c r="E471" i="7"/>
  <c r="F471" i="7"/>
  <c r="G471" i="7"/>
  <c r="H471" i="7"/>
  <c r="I471" i="7"/>
  <c r="J471" i="7"/>
  <c r="K471" i="7"/>
  <c r="O471" i="7"/>
  <c r="Q471" i="7"/>
  <c r="D472" i="7"/>
  <c r="E472" i="7"/>
  <c r="F472" i="7"/>
  <c r="G472" i="7"/>
  <c r="H472" i="7"/>
  <c r="I472" i="7"/>
  <c r="J472" i="7"/>
  <c r="K472" i="7"/>
  <c r="L472" i="7"/>
  <c r="O472" i="7"/>
  <c r="Q472" i="7"/>
  <c r="D473" i="7"/>
  <c r="E473" i="7"/>
  <c r="F473" i="7"/>
  <c r="G473" i="7"/>
  <c r="H473" i="7"/>
  <c r="I473" i="7"/>
  <c r="J473" i="7"/>
  <c r="K473" i="7"/>
  <c r="L473" i="7"/>
  <c r="O473" i="7"/>
  <c r="Q473" i="7"/>
  <c r="D474" i="7"/>
  <c r="E474" i="7"/>
  <c r="G474" i="7"/>
  <c r="H474" i="7"/>
  <c r="I474" i="7"/>
  <c r="J474" i="7"/>
  <c r="K474" i="7"/>
  <c r="L474" i="7"/>
  <c r="O474" i="7"/>
  <c r="Q474" i="7"/>
  <c r="D475" i="7"/>
  <c r="E475" i="7"/>
  <c r="F475" i="7"/>
  <c r="G475" i="7"/>
  <c r="H475" i="7"/>
  <c r="I475" i="7"/>
  <c r="J475" i="7"/>
  <c r="K475" i="7"/>
  <c r="O475" i="7"/>
  <c r="Q475" i="7"/>
  <c r="D476" i="7"/>
  <c r="E476" i="7"/>
  <c r="F476" i="7"/>
  <c r="G476" i="7"/>
  <c r="H476" i="7"/>
  <c r="I476" i="7"/>
  <c r="J476" i="7"/>
  <c r="K476" i="7"/>
  <c r="L476" i="7"/>
  <c r="O476" i="7"/>
  <c r="Q476" i="7"/>
  <c r="D477" i="7"/>
  <c r="E477" i="7"/>
  <c r="F477" i="7"/>
  <c r="G477" i="7"/>
  <c r="H477" i="7"/>
  <c r="I477" i="7"/>
  <c r="J477" i="7"/>
  <c r="K477" i="7"/>
  <c r="L477" i="7"/>
  <c r="O477" i="7"/>
  <c r="Q477" i="7"/>
  <c r="D478" i="7"/>
  <c r="E478" i="7"/>
  <c r="G478" i="7"/>
  <c r="H478" i="7"/>
  <c r="I478" i="7"/>
  <c r="J478" i="7"/>
  <c r="K478" i="7"/>
  <c r="L478" i="7"/>
  <c r="O478" i="7"/>
  <c r="Q478" i="7"/>
  <c r="D479" i="7"/>
  <c r="E479" i="7"/>
  <c r="F479" i="7"/>
  <c r="G479" i="7"/>
  <c r="H479" i="7"/>
  <c r="I479" i="7"/>
  <c r="J479" i="7"/>
  <c r="K479" i="7"/>
  <c r="O479" i="7"/>
  <c r="Q479" i="7"/>
  <c r="D480" i="7"/>
  <c r="E480" i="7"/>
  <c r="F480" i="7"/>
  <c r="G480" i="7"/>
  <c r="H480" i="7"/>
  <c r="I480" i="7"/>
  <c r="J480" i="7"/>
  <c r="K480" i="7"/>
  <c r="L480" i="7"/>
  <c r="O480" i="7"/>
  <c r="Q480" i="7"/>
  <c r="D481" i="7"/>
  <c r="E481" i="7"/>
  <c r="F481" i="7"/>
  <c r="G481" i="7"/>
  <c r="H481" i="7"/>
  <c r="I481" i="7"/>
  <c r="J481" i="7"/>
  <c r="K481" i="7"/>
  <c r="L481" i="7"/>
  <c r="O481" i="7"/>
  <c r="Q481" i="7"/>
  <c r="D482" i="7"/>
  <c r="E482" i="7"/>
  <c r="G482" i="7"/>
  <c r="H482" i="7"/>
  <c r="I482" i="7"/>
  <c r="J482" i="7"/>
  <c r="K482" i="7"/>
  <c r="L482" i="7"/>
  <c r="O482" i="7"/>
  <c r="Q482" i="7"/>
  <c r="D483" i="7"/>
  <c r="E483" i="7"/>
  <c r="F483" i="7"/>
  <c r="G483" i="7"/>
  <c r="H483" i="7"/>
  <c r="I483" i="7"/>
  <c r="J483" i="7"/>
  <c r="K483" i="7"/>
  <c r="O483" i="7"/>
  <c r="Q483" i="7"/>
  <c r="D484" i="7"/>
  <c r="E484" i="7"/>
  <c r="F484" i="7"/>
  <c r="G484" i="7"/>
  <c r="H484" i="7"/>
  <c r="I484" i="7"/>
  <c r="J484" i="7"/>
  <c r="K484" i="7"/>
  <c r="L484" i="7"/>
  <c r="O484" i="7"/>
  <c r="Q484" i="7"/>
  <c r="D485" i="7"/>
  <c r="E485" i="7"/>
  <c r="F485" i="7"/>
  <c r="G485" i="7"/>
  <c r="H485" i="7"/>
  <c r="I485" i="7"/>
  <c r="J485" i="7"/>
  <c r="K485" i="7"/>
  <c r="L485" i="7"/>
  <c r="O485" i="7"/>
  <c r="Q485" i="7"/>
  <c r="D486" i="7"/>
  <c r="E486" i="7"/>
  <c r="G486" i="7"/>
  <c r="H486" i="7"/>
  <c r="I486" i="7"/>
  <c r="J486" i="7"/>
  <c r="K486" i="7"/>
  <c r="L486" i="7"/>
  <c r="O486" i="7"/>
  <c r="Q486" i="7"/>
  <c r="D487" i="7"/>
  <c r="E487" i="7"/>
  <c r="F487" i="7"/>
  <c r="G487" i="7"/>
  <c r="H487" i="7"/>
  <c r="I487" i="7"/>
  <c r="J487" i="7"/>
  <c r="K487" i="7"/>
  <c r="O487" i="7"/>
  <c r="Q487" i="7"/>
  <c r="D488" i="7"/>
  <c r="E488" i="7"/>
  <c r="F488" i="7"/>
  <c r="G488" i="7"/>
  <c r="H488" i="7"/>
  <c r="I488" i="7"/>
  <c r="J488" i="7"/>
  <c r="K488" i="7"/>
  <c r="L488" i="7"/>
  <c r="O488" i="7"/>
  <c r="Q488" i="7"/>
  <c r="D489" i="7"/>
  <c r="E489" i="7"/>
  <c r="F489" i="7"/>
  <c r="G489" i="7"/>
  <c r="H489" i="7"/>
  <c r="I489" i="7"/>
  <c r="J489" i="7"/>
  <c r="K489" i="7"/>
  <c r="L489" i="7"/>
  <c r="O489" i="7"/>
  <c r="Q489" i="7"/>
  <c r="D490" i="7"/>
  <c r="E490" i="7"/>
  <c r="G490" i="7"/>
  <c r="H490" i="7"/>
  <c r="I490" i="7"/>
  <c r="J490" i="7"/>
  <c r="K490" i="7"/>
  <c r="L490" i="7"/>
  <c r="O490" i="7"/>
  <c r="Q490" i="7"/>
  <c r="D491" i="7"/>
  <c r="E491" i="7"/>
  <c r="F491" i="7"/>
  <c r="G491" i="7"/>
  <c r="H491" i="7"/>
  <c r="I491" i="7"/>
  <c r="J491" i="7"/>
  <c r="K491" i="7"/>
  <c r="O491" i="7"/>
  <c r="Q491" i="7"/>
  <c r="D492" i="7"/>
  <c r="E492" i="7"/>
  <c r="F492" i="7"/>
  <c r="G492" i="7"/>
  <c r="H492" i="7"/>
  <c r="I492" i="7"/>
  <c r="J492" i="7"/>
  <c r="K492" i="7"/>
  <c r="L492" i="7"/>
  <c r="O492" i="7"/>
  <c r="Q492" i="7"/>
  <c r="D493" i="7"/>
  <c r="E493" i="7"/>
  <c r="F493" i="7"/>
  <c r="G493" i="7"/>
  <c r="H493" i="7"/>
  <c r="I493" i="7"/>
  <c r="J493" i="7"/>
  <c r="K493" i="7"/>
  <c r="L493" i="7"/>
  <c r="O493" i="7"/>
  <c r="Q493" i="7"/>
  <c r="D494" i="7"/>
  <c r="E494" i="7"/>
  <c r="G494" i="7"/>
  <c r="H494" i="7"/>
  <c r="I494" i="7"/>
  <c r="J494" i="7"/>
  <c r="K494" i="7"/>
  <c r="L494" i="7"/>
  <c r="O494" i="7"/>
  <c r="Q494" i="7"/>
  <c r="D495" i="7"/>
  <c r="E495" i="7"/>
  <c r="F495" i="7"/>
  <c r="G495" i="7"/>
  <c r="H495" i="7"/>
  <c r="I495" i="7"/>
  <c r="J495" i="7"/>
  <c r="K495" i="7"/>
  <c r="O495" i="7"/>
  <c r="Q495" i="7"/>
  <c r="D496" i="7"/>
  <c r="E496" i="7"/>
  <c r="F496" i="7"/>
  <c r="G496" i="7"/>
  <c r="H496" i="7"/>
  <c r="I496" i="7"/>
  <c r="J496" i="7"/>
  <c r="K496" i="7"/>
  <c r="L496" i="7"/>
  <c r="O496" i="7"/>
  <c r="Q496" i="7"/>
  <c r="D497" i="7"/>
  <c r="E497" i="7"/>
  <c r="F497" i="7"/>
  <c r="G497" i="7"/>
  <c r="H497" i="7"/>
  <c r="I497" i="7"/>
  <c r="J497" i="7"/>
  <c r="K497" i="7"/>
  <c r="L497" i="7"/>
  <c r="O497" i="7"/>
  <c r="Q497" i="7"/>
  <c r="D498" i="7"/>
  <c r="E498" i="7"/>
  <c r="G498" i="7"/>
  <c r="H498" i="7"/>
  <c r="I498" i="7"/>
  <c r="J498" i="7"/>
  <c r="K498" i="7"/>
  <c r="L498" i="7"/>
  <c r="O498" i="7"/>
  <c r="Q498" i="7"/>
  <c r="D499" i="7"/>
  <c r="E499" i="7"/>
  <c r="F499" i="7"/>
  <c r="G499" i="7"/>
  <c r="H499" i="7"/>
  <c r="I499" i="7"/>
  <c r="J499" i="7"/>
  <c r="K499" i="7"/>
  <c r="O499" i="7"/>
  <c r="Q499" i="7"/>
  <c r="D500" i="7"/>
  <c r="E500" i="7"/>
  <c r="F500" i="7"/>
  <c r="G500" i="7"/>
  <c r="H500" i="7"/>
  <c r="I500" i="7"/>
  <c r="J500" i="7"/>
  <c r="K500" i="7"/>
  <c r="L500" i="7"/>
  <c r="O500" i="7"/>
  <c r="Q500" i="7"/>
  <c r="D501" i="7"/>
  <c r="E501" i="7"/>
  <c r="F501" i="7"/>
  <c r="G501" i="7"/>
  <c r="H501" i="7"/>
  <c r="I501" i="7"/>
  <c r="J501" i="7"/>
  <c r="K501" i="7"/>
  <c r="L501" i="7"/>
  <c r="O501" i="7"/>
  <c r="Q501" i="7"/>
  <c r="D502" i="7"/>
  <c r="E502" i="7"/>
  <c r="G502" i="7"/>
  <c r="H502" i="7"/>
  <c r="I502" i="7"/>
  <c r="J502" i="7"/>
  <c r="K502" i="7"/>
  <c r="L502" i="7"/>
  <c r="O502" i="7"/>
  <c r="Q502" i="7"/>
  <c r="D503" i="7"/>
  <c r="E503" i="7"/>
  <c r="F503" i="7"/>
  <c r="G503" i="7"/>
  <c r="H503" i="7"/>
  <c r="I503" i="7"/>
  <c r="J503" i="7"/>
  <c r="K503" i="7"/>
  <c r="O503" i="7"/>
  <c r="Q503" i="7"/>
  <c r="D504" i="7"/>
  <c r="E504" i="7"/>
  <c r="F504" i="7"/>
  <c r="G504" i="7"/>
  <c r="H504" i="7"/>
  <c r="I504" i="7"/>
  <c r="J504" i="7"/>
  <c r="K504" i="7"/>
  <c r="L504" i="7"/>
  <c r="O504" i="7"/>
  <c r="Q504" i="7"/>
  <c r="D505" i="7"/>
  <c r="E505" i="7"/>
  <c r="F505" i="7"/>
  <c r="G505" i="7"/>
  <c r="H505" i="7"/>
  <c r="I505" i="7"/>
  <c r="J505" i="7"/>
  <c r="K505" i="7"/>
  <c r="L505" i="7"/>
  <c r="O505" i="7"/>
  <c r="Q505" i="7"/>
  <c r="D506" i="7"/>
  <c r="E506" i="7"/>
  <c r="G506" i="7"/>
  <c r="H506" i="7"/>
  <c r="I506" i="7"/>
  <c r="J506" i="7"/>
  <c r="K506" i="7"/>
  <c r="L506" i="7"/>
  <c r="O506" i="7"/>
  <c r="Q506" i="7"/>
  <c r="D507" i="7"/>
  <c r="E507" i="7"/>
  <c r="F507" i="7"/>
  <c r="G507" i="7"/>
  <c r="H507" i="7"/>
  <c r="I507" i="7"/>
  <c r="J507" i="7"/>
  <c r="K507" i="7"/>
  <c r="O507" i="7"/>
  <c r="Q507" i="7"/>
  <c r="D508" i="7"/>
  <c r="E508" i="7"/>
  <c r="F508" i="7"/>
  <c r="G508" i="7"/>
  <c r="H508" i="7"/>
  <c r="I508" i="7"/>
  <c r="J508" i="7"/>
  <c r="K508" i="7"/>
  <c r="L508" i="7"/>
  <c r="O508" i="7"/>
  <c r="Q508" i="7"/>
  <c r="D509" i="7"/>
  <c r="E509" i="7"/>
  <c r="F509" i="7"/>
  <c r="G509" i="7"/>
  <c r="H509" i="7"/>
  <c r="I509" i="7"/>
  <c r="J509" i="7"/>
  <c r="K509" i="7"/>
  <c r="L509" i="7"/>
  <c r="O509" i="7"/>
  <c r="Q509" i="7"/>
  <c r="D510" i="7"/>
  <c r="E510" i="7"/>
  <c r="G510" i="7"/>
  <c r="H510" i="7"/>
  <c r="I510" i="7"/>
  <c r="J510" i="7"/>
  <c r="K510" i="7"/>
  <c r="L510" i="7"/>
  <c r="O510" i="7"/>
  <c r="Q510" i="7"/>
  <c r="D511" i="7"/>
  <c r="E511" i="7"/>
  <c r="F511" i="7"/>
  <c r="G511" i="7"/>
  <c r="H511" i="7"/>
  <c r="I511" i="7"/>
  <c r="J511" i="7"/>
  <c r="K511" i="7"/>
  <c r="O511" i="7"/>
  <c r="Q511" i="7"/>
  <c r="D512" i="7"/>
  <c r="E512" i="7"/>
  <c r="F512" i="7"/>
  <c r="G512" i="7"/>
  <c r="H512" i="7"/>
  <c r="I512" i="7"/>
  <c r="J512" i="7"/>
  <c r="K512" i="7"/>
  <c r="L512" i="7"/>
  <c r="O512" i="7"/>
  <c r="Q512" i="7"/>
  <c r="D513" i="7"/>
  <c r="E513" i="7"/>
  <c r="F513" i="7"/>
  <c r="G513" i="7"/>
  <c r="H513" i="7"/>
  <c r="I513" i="7"/>
  <c r="J513" i="7"/>
  <c r="K513" i="7"/>
  <c r="L513" i="7"/>
  <c r="O513" i="7"/>
  <c r="Q513" i="7"/>
  <c r="D514" i="7"/>
  <c r="E514" i="7"/>
  <c r="G514" i="7"/>
  <c r="H514" i="7"/>
  <c r="I514" i="7"/>
  <c r="J514" i="7"/>
  <c r="K514" i="7"/>
  <c r="L514" i="7"/>
  <c r="O514" i="7"/>
  <c r="Q514" i="7"/>
  <c r="D515" i="7"/>
  <c r="E515" i="7"/>
  <c r="F515" i="7"/>
  <c r="G515" i="7"/>
  <c r="H515" i="7"/>
  <c r="I515" i="7"/>
  <c r="J515" i="7"/>
  <c r="K515" i="7"/>
  <c r="L515" i="7"/>
  <c r="O515" i="7"/>
  <c r="Q515" i="7"/>
  <c r="D516" i="7"/>
  <c r="E516" i="7"/>
  <c r="F516" i="7"/>
  <c r="G516" i="7"/>
  <c r="H516" i="7"/>
  <c r="I516" i="7"/>
  <c r="J516" i="7"/>
  <c r="K516" i="7"/>
  <c r="L516" i="7"/>
  <c r="O516" i="7"/>
  <c r="Q516" i="7"/>
  <c r="D517" i="7"/>
  <c r="E517" i="7"/>
  <c r="F517" i="7"/>
  <c r="G517" i="7"/>
  <c r="H517" i="7"/>
  <c r="I517" i="7"/>
  <c r="J517" i="7"/>
  <c r="K517" i="7"/>
  <c r="L517" i="7"/>
  <c r="O517" i="7"/>
  <c r="Q517" i="7"/>
  <c r="D518" i="7"/>
  <c r="E518" i="7"/>
  <c r="G518" i="7"/>
  <c r="H518" i="7"/>
  <c r="I518" i="7"/>
  <c r="J518" i="7"/>
  <c r="K518" i="7"/>
  <c r="L518" i="7"/>
  <c r="O518" i="7"/>
  <c r="Q518" i="7"/>
  <c r="D519" i="7"/>
  <c r="E519" i="7"/>
  <c r="F519" i="7"/>
  <c r="G519" i="7"/>
  <c r="H519" i="7"/>
  <c r="I519" i="7"/>
  <c r="J519" i="7"/>
  <c r="K519" i="7"/>
  <c r="O519" i="7"/>
  <c r="Q519" i="7"/>
  <c r="D520" i="7"/>
  <c r="E520" i="7"/>
  <c r="F520" i="7"/>
  <c r="G520" i="7"/>
  <c r="H520" i="7"/>
  <c r="I520" i="7"/>
  <c r="J520" i="7"/>
  <c r="K520" i="7"/>
  <c r="L520" i="7"/>
  <c r="O520" i="7"/>
  <c r="Q520" i="7"/>
  <c r="D521" i="7"/>
  <c r="E521" i="7"/>
  <c r="F521" i="7"/>
  <c r="G521" i="7"/>
  <c r="H521" i="7"/>
  <c r="I521" i="7"/>
  <c r="J521" i="7"/>
  <c r="K521" i="7"/>
  <c r="L521" i="7"/>
  <c r="O521" i="7"/>
  <c r="Q521" i="7"/>
  <c r="D522" i="7"/>
  <c r="E522" i="7"/>
  <c r="G522" i="7"/>
  <c r="H522" i="7"/>
  <c r="I522" i="7"/>
  <c r="J522" i="7"/>
  <c r="K522" i="7"/>
  <c r="L522" i="7"/>
  <c r="O522" i="7"/>
  <c r="Q522" i="7"/>
  <c r="D523" i="7"/>
  <c r="E523" i="7"/>
  <c r="F523" i="7"/>
  <c r="G523" i="7"/>
  <c r="H523" i="7"/>
  <c r="I523" i="7"/>
  <c r="J523" i="7"/>
  <c r="K523" i="7"/>
  <c r="O523" i="7"/>
  <c r="Q523" i="7"/>
  <c r="D524" i="7"/>
  <c r="E524" i="7"/>
  <c r="F524" i="7"/>
  <c r="G524" i="7"/>
  <c r="H524" i="7"/>
  <c r="I524" i="7"/>
  <c r="J524" i="7"/>
  <c r="K524" i="7"/>
  <c r="L524" i="7"/>
  <c r="O524" i="7"/>
  <c r="Q524" i="7"/>
  <c r="D525" i="7"/>
  <c r="E525" i="7"/>
  <c r="F525" i="7"/>
  <c r="G525" i="7"/>
  <c r="H525" i="7"/>
  <c r="I525" i="7"/>
  <c r="J525" i="7"/>
  <c r="K525" i="7"/>
  <c r="L525" i="7"/>
  <c r="O525" i="7"/>
  <c r="Q525" i="7"/>
  <c r="D526" i="7"/>
  <c r="E526" i="7"/>
  <c r="G526" i="7"/>
  <c r="H526" i="7"/>
  <c r="I526" i="7"/>
  <c r="J526" i="7"/>
  <c r="K526" i="7"/>
  <c r="L526" i="7"/>
  <c r="O526" i="7"/>
  <c r="Q526" i="7"/>
  <c r="D527" i="7"/>
  <c r="E527" i="7"/>
  <c r="F527" i="7"/>
  <c r="G527" i="7"/>
  <c r="H527" i="7"/>
  <c r="I527" i="7"/>
  <c r="J527" i="7"/>
  <c r="K527" i="7"/>
  <c r="O527" i="7"/>
  <c r="Q527" i="7"/>
  <c r="D528" i="7"/>
  <c r="E528" i="7"/>
  <c r="F528" i="7"/>
  <c r="G528" i="7"/>
  <c r="H528" i="7"/>
  <c r="I528" i="7"/>
  <c r="J528" i="7"/>
  <c r="K528" i="7"/>
  <c r="L528" i="7"/>
  <c r="O528" i="7"/>
  <c r="Q528" i="7"/>
  <c r="D529" i="7"/>
  <c r="E529" i="7"/>
  <c r="F529" i="7"/>
  <c r="G529" i="7"/>
  <c r="H529" i="7"/>
  <c r="I529" i="7"/>
  <c r="J529" i="7"/>
  <c r="K529" i="7"/>
  <c r="L529" i="7"/>
  <c r="O529" i="7"/>
  <c r="Q529" i="7"/>
  <c r="D530" i="7"/>
  <c r="E530" i="7"/>
  <c r="G530" i="7"/>
  <c r="H530" i="7"/>
  <c r="I530" i="7"/>
  <c r="J530" i="7"/>
  <c r="K530" i="7"/>
  <c r="L530" i="7"/>
  <c r="O530" i="7"/>
  <c r="Q530" i="7"/>
  <c r="D531" i="7"/>
  <c r="E531" i="7"/>
  <c r="F531" i="7"/>
  <c r="G531" i="7"/>
  <c r="H531" i="7"/>
  <c r="I531" i="7"/>
  <c r="J531" i="7"/>
  <c r="K531" i="7"/>
  <c r="O531" i="7"/>
  <c r="Q531" i="7"/>
  <c r="D532" i="7"/>
  <c r="E532" i="7"/>
  <c r="F532" i="7"/>
  <c r="G532" i="7"/>
  <c r="H532" i="7"/>
  <c r="I532" i="7"/>
  <c r="J532" i="7"/>
  <c r="K532" i="7"/>
  <c r="L532" i="7"/>
  <c r="O532" i="7"/>
  <c r="Q532" i="7"/>
  <c r="D533" i="7"/>
  <c r="E533" i="7"/>
  <c r="F533" i="7"/>
  <c r="G533" i="7"/>
  <c r="H533" i="7"/>
  <c r="I533" i="7"/>
  <c r="J533" i="7"/>
  <c r="K533" i="7"/>
  <c r="L533" i="7"/>
  <c r="O533" i="7"/>
  <c r="Q533" i="7"/>
  <c r="D534" i="7"/>
  <c r="E534" i="7"/>
  <c r="G534" i="7"/>
  <c r="H534" i="7"/>
  <c r="I534" i="7"/>
  <c r="J534" i="7"/>
  <c r="K534" i="7"/>
  <c r="L534" i="7"/>
  <c r="O534" i="7"/>
  <c r="Q534" i="7"/>
  <c r="D535" i="7"/>
  <c r="E535" i="7"/>
  <c r="F535" i="7"/>
  <c r="G535" i="7"/>
  <c r="H535" i="7"/>
  <c r="I535" i="7"/>
  <c r="J535" i="7"/>
  <c r="K535" i="7"/>
  <c r="O535" i="7"/>
  <c r="Q535" i="7"/>
  <c r="D536" i="7"/>
  <c r="E536" i="7"/>
  <c r="F536" i="7"/>
  <c r="G536" i="7"/>
  <c r="H536" i="7"/>
  <c r="I536" i="7"/>
  <c r="J536" i="7"/>
  <c r="K536" i="7"/>
  <c r="L536" i="7"/>
  <c r="O536" i="7"/>
  <c r="Q536" i="7"/>
  <c r="D537" i="7"/>
  <c r="E537" i="7"/>
  <c r="F537" i="7"/>
  <c r="G537" i="7"/>
  <c r="H537" i="7"/>
  <c r="I537" i="7"/>
  <c r="J537" i="7"/>
  <c r="K537" i="7"/>
  <c r="L537" i="7"/>
  <c r="O537" i="7"/>
  <c r="Q537" i="7"/>
  <c r="D538" i="7"/>
  <c r="E538" i="7"/>
  <c r="G538" i="7"/>
  <c r="H538" i="7"/>
  <c r="I538" i="7"/>
  <c r="J538" i="7"/>
  <c r="K538" i="7"/>
  <c r="L538" i="7"/>
  <c r="O538" i="7"/>
  <c r="Q538" i="7"/>
  <c r="D539" i="7"/>
  <c r="E539" i="7"/>
  <c r="F539" i="7"/>
  <c r="G539" i="7"/>
  <c r="H539" i="7"/>
  <c r="I539" i="7"/>
  <c r="J539" i="7"/>
  <c r="K539" i="7"/>
  <c r="O539" i="7"/>
  <c r="Q539" i="7"/>
  <c r="D540" i="7"/>
  <c r="E540" i="7"/>
  <c r="F540" i="7"/>
  <c r="G540" i="7"/>
  <c r="H540" i="7"/>
  <c r="I540" i="7"/>
  <c r="J540" i="7"/>
  <c r="K540" i="7"/>
  <c r="L540" i="7"/>
  <c r="O540" i="7"/>
  <c r="Q540" i="7"/>
  <c r="D541" i="7"/>
  <c r="E541" i="7"/>
  <c r="F541" i="7"/>
  <c r="G541" i="7"/>
  <c r="H541" i="7"/>
  <c r="I541" i="7"/>
  <c r="J541" i="7"/>
  <c r="K541" i="7"/>
  <c r="L541" i="7"/>
  <c r="O541" i="7"/>
  <c r="Q541" i="7"/>
  <c r="D542" i="7"/>
  <c r="E542" i="7"/>
  <c r="G542" i="7"/>
  <c r="H542" i="7"/>
  <c r="I542" i="7"/>
  <c r="J542" i="7"/>
  <c r="K542" i="7"/>
  <c r="L542" i="7"/>
  <c r="O542" i="7"/>
  <c r="Q542" i="7"/>
  <c r="D543" i="7"/>
  <c r="E543" i="7"/>
  <c r="F543" i="7"/>
  <c r="G543" i="7"/>
  <c r="H543" i="7"/>
  <c r="I543" i="7"/>
  <c r="J543" i="7"/>
  <c r="K543" i="7"/>
  <c r="O543" i="7"/>
  <c r="Q543" i="7"/>
  <c r="D544" i="7"/>
  <c r="E544" i="7"/>
  <c r="F544" i="7"/>
  <c r="G544" i="7"/>
  <c r="H544" i="7"/>
  <c r="I544" i="7"/>
  <c r="J544" i="7"/>
  <c r="K544" i="7"/>
  <c r="L544" i="7"/>
  <c r="O544" i="7"/>
  <c r="Q544" i="7"/>
  <c r="D545" i="7"/>
  <c r="E545" i="7"/>
  <c r="F545" i="7"/>
  <c r="G545" i="7"/>
  <c r="H545" i="7"/>
  <c r="I545" i="7"/>
  <c r="J545" i="7"/>
  <c r="K545" i="7"/>
  <c r="L545" i="7"/>
  <c r="O545" i="7"/>
  <c r="Q545" i="7"/>
  <c r="D546" i="7"/>
  <c r="E546" i="7"/>
  <c r="G546" i="7"/>
  <c r="H546" i="7"/>
  <c r="I546" i="7"/>
  <c r="J546" i="7"/>
  <c r="K546" i="7"/>
  <c r="L546" i="7"/>
  <c r="O546" i="7"/>
  <c r="Q546" i="7"/>
  <c r="D547" i="7"/>
  <c r="E547" i="7"/>
  <c r="F547" i="7"/>
  <c r="G547" i="7"/>
  <c r="H547" i="7"/>
  <c r="I547" i="7"/>
  <c r="J547" i="7"/>
  <c r="K547" i="7"/>
  <c r="O547" i="7"/>
  <c r="Q547" i="7"/>
  <c r="D548" i="7"/>
  <c r="E548" i="7"/>
  <c r="F548" i="7"/>
  <c r="G548" i="7"/>
  <c r="H548" i="7"/>
  <c r="I548" i="7"/>
  <c r="J548" i="7"/>
  <c r="K548" i="7"/>
  <c r="L548" i="7"/>
  <c r="O548" i="7"/>
  <c r="Q548" i="7"/>
  <c r="D549" i="7"/>
  <c r="E549" i="7"/>
  <c r="F549" i="7"/>
  <c r="G549" i="7"/>
  <c r="H549" i="7"/>
  <c r="I549" i="7"/>
  <c r="J549" i="7"/>
  <c r="K549" i="7"/>
  <c r="L549" i="7"/>
  <c r="O549" i="7"/>
  <c r="Q549" i="7"/>
  <c r="D550" i="7"/>
  <c r="E550" i="7"/>
  <c r="G550" i="7"/>
  <c r="H550" i="7"/>
  <c r="I550" i="7"/>
  <c r="J550" i="7"/>
  <c r="K550" i="7"/>
  <c r="L550" i="7"/>
  <c r="O550" i="7"/>
  <c r="Q550" i="7"/>
  <c r="D551" i="7"/>
  <c r="E551" i="7"/>
  <c r="F551" i="7"/>
  <c r="G551" i="7"/>
  <c r="H551" i="7"/>
  <c r="I551" i="7"/>
  <c r="J551" i="7"/>
  <c r="K551" i="7"/>
  <c r="O551" i="7"/>
  <c r="Q551" i="7"/>
  <c r="D552" i="7"/>
  <c r="E552" i="7"/>
  <c r="F552" i="7"/>
  <c r="G552" i="7"/>
  <c r="H552" i="7"/>
  <c r="I552" i="7"/>
  <c r="J552" i="7"/>
  <c r="K552" i="7"/>
  <c r="L552" i="7"/>
  <c r="O552" i="7"/>
  <c r="Q552" i="7"/>
  <c r="D553" i="7"/>
  <c r="E553" i="7"/>
  <c r="F553" i="7"/>
  <c r="G553" i="7"/>
  <c r="H553" i="7"/>
  <c r="I553" i="7"/>
  <c r="J553" i="7"/>
  <c r="K553" i="7"/>
  <c r="L553" i="7"/>
  <c r="O553" i="7"/>
  <c r="Q553" i="7"/>
  <c r="D554" i="7"/>
  <c r="E554" i="7"/>
  <c r="G554" i="7"/>
  <c r="H554" i="7"/>
  <c r="I554" i="7"/>
  <c r="J554" i="7"/>
  <c r="K554" i="7"/>
  <c r="L554" i="7"/>
  <c r="O554" i="7"/>
  <c r="Q554" i="7"/>
  <c r="D555" i="7"/>
  <c r="E555" i="7"/>
  <c r="F555" i="7"/>
  <c r="G555" i="7"/>
  <c r="H555" i="7"/>
  <c r="I555" i="7"/>
  <c r="J555" i="7"/>
  <c r="K555" i="7"/>
  <c r="O555" i="7"/>
  <c r="Q555" i="7"/>
  <c r="D556" i="7"/>
  <c r="E556" i="7"/>
  <c r="F556" i="7"/>
  <c r="G556" i="7"/>
  <c r="H556" i="7"/>
  <c r="I556" i="7"/>
  <c r="J556" i="7"/>
  <c r="K556" i="7"/>
  <c r="L556" i="7"/>
  <c r="O556" i="7"/>
  <c r="Q556" i="7"/>
  <c r="D557" i="7"/>
  <c r="E557" i="7"/>
  <c r="F557" i="7"/>
  <c r="G557" i="7"/>
  <c r="H557" i="7"/>
  <c r="I557" i="7"/>
  <c r="J557" i="7"/>
  <c r="K557" i="7"/>
  <c r="L557" i="7"/>
  <c r="O557" i="7"/>
  <c r="Q557" i="7"/>
  <c r="D558" i="7"/>
  <c r="E558" i="7"/>
  <c r="G558" i="7"/>
  <c r="H558" i="7"/>
  <c r="I558" i="7"/>
  <c r="J558" i="7"/>
  <c r="K558" i="7"/>
  <c r="L558" i="7"/>
  <c r="O558" i="7"/>
  <c r="Q558" i="7"/>
  <c r="D559" i="7"/>
  <c r="E559" i="7"/>
  <c r="F559" i="7"/>
  <c r="G559" i="7"/>
  <c r="H559" i="7"/>
  <c r="I559" i="7"/>
  <c r="J559" i="7"/>
  <c r="K559" i="7"/>
  <c r="O559" i="7"/>
  <c r="Q559" i="7"/>
  <c r="D560" i="7"/>
  <c r="E560" i="7"/>
  <c r="F560" i="7"/>
  <c r="G560" i="7"/>
  <c r="H560" i="7"/>
  <c r="I560" i="7"/>
  <c r="J560" i="7"/>
  <c r="K560" i="7"/>
  <c r="L560" i="7"/>
  <c r="O560" i="7"/>
  <c r="Q560" i="7"/>
  <c r="D561" i="7"/>
  <c r="E561" i="7"/>
  <c r="F561" i="7"/>
  <c r="G561" i="7"/>
  <c r="H561" i="7"/>
  <c r="I561" i="7"/>
  <c r="J561" i="7"/>
  <c r="K561" i="7"/>
  <c r="L561" i="7"/>
  <c r="O561" i="7"/>
  <c r="Q561" i="7"/>
  <c r="D562" i="7"/>
  <c r="E562" i="7"/>
  <c r="G562" i="7"/>
  <c r="H562" i="7"/>
  <c r="I562" i="7"/>
  <c r="J562" i="7"/>
  <c r="K562" i="7"/>
  <c r="L562" i="7"/>
  <c r="O562" i="7"/>
  <c r="Q562" i="7"/>
  <c r="D563" i="7"/>
  <c r="E563" i="7"/>
  <c r="F563" i="7"/>
  <c r="G563" i="7"/>
  <c r="H563" i="7"/>
  <c r="I563" i="7"/>
  <c r="J563" i="7"/>
  <c r="K563" i="7"/>
  <c r="O563" i="7"/>
  <c r="Q563" i="7"/>
  <c r="D564" i="7"/>
  <c r="E564" i="7"/>
  <c r="F564" i="7"/>
  <c r="G564" i="7"/>
  <c r="H564" i="7"/>
  <c r="I564" i="7"/>
  <c r="J564" i="7"/>
  <c r="K564" i="7"/>
  <c r="L564" i="7"/>
  <c r="O564" i="7"/>
  <c r="Q564" i="7"/>
  <c r="D565" i="7"/>
  <c r="E565" i="7"/>
  <c r="F565" i="7"/>
  <c r="G565" i="7"/>
  <c r="H565" i="7"/>
  <c r="I565" i="7"/>
  <c r="J565" i="7"/>
  <c r="K565" i="7"/>
  <c r="L565" i="7"/>
  <c r="O565" i="7"/>
  <c r="Q565" i="7"/>
  <c r="D566" i="7"/>
  <c r="E566" i="7"/>
  <c r="G566" i="7"/>
  <c r="H566" i="7"/>
  <c r="I566" i="7"/>
  <c r="J566" i="7"/>
  <c r="K566" i="7"/>
  <c r="L566" i="7"/>
  <c r="O566" i="7"/>
  <c r="Q566" i="7"/>
  <c r="D567" i="7"/>
  <c r="E567" i="7"/>
  <c r="F567" i="7"/>
  <c r="G567" i="7"/>
  <c r="H567" i="7"/>
  <c r="I567" i="7"/>
  <c r="J567" i="7"/>
  <c r="K567" i="7"/>
  <c r="O567" i="7"/>
  <c r="Q567" i="7"/>
  <c r="D568" i="7"/>
  <c r="E568" i="7"/>
  <c r="F568" i="7"/>
  <c r="G568" i="7"/>
  <c r="H568" i="7"/>
  <c r="I568" i="7"/>
  <c r="J568" i="7"/>
  <c r="K568" i="7"/>
  <c r="L568" i="7"/>
  <c r="O568" i="7"/>
  <c r="Q568" i="7"/>
  <c r="D569" i="7"/>
  <c r="E569" i="7"/>
  <c r="F569" i="7"/>
  <c r="G569" i="7"/>
  <c r="H569" i="7"/>
  <c r="I569" i="7"/>
  <c r="J569" i="7"/>
  <c r="K569" i="7"/>
  <c r="L569" i="7"/>
  <c r="O569" i="7"/>
  <c r="Q569" i="7"/>
  <c r="D570" i="7"/>
  <c r="E570" i="7"/>
  <c r="G570" i="7"/>
  <c r="H570" i="7"/>
  <c r="I570" i="7"/>
  <c r="J570" i="7"/>
  <c r="K570" i="7"/>
  <c r="L570" i="7"/>
  <c r="M570" i="7"/>
  <c r="O570" i="7"/>
  <c r="Q570" i="7"/>
  <c r="D571" i="7"/>
  <c r="E571" i="7"/>
  <c r="F571" i="7"/>
  <c r="G571" i="7"/>
  <c r="H571" i="7"/>
  <c r="I571" i="7"/>
  <c r="J571" i="7"/>
  <c r="K571" i="7"/>
  <c r="M571" i="7"/>
  <c r="O571" i="7"/>
  <c r="Q571" i="7"/>
  <c r="D572" i="7"/>
  <c r="E572" i="7"/>
  <c r="F572" i="7"/>
  <c r="G572" i="7"/>
  <c r="H572" i="7"/>
  <c r="I572" i="7"/>
  <c r="J572" i="7"/>
  <c r="K572" i="7"/>
  <c r="L572" i="7"/>
  <c r="M572" i="7"/>
  <c r="O572" i="7"/>
  <c r="Q572" i="7"/>
  <c r="D573" i="7"/>
  <c r="E573" i="7"/>
  <c r="F573" i="7"/>
  <c r="G573" i="7"/>
  <c r="H573" i="7"/>
  <c r="I573" i="7"/>
  <c r="J573" i="7"/>
  <c r="K573" i="7"/>
  <c r="L573" i="7"/>
  <c r="M573" i="7"/>
  <c r="O573" i="7"/>
  <c r="Q573" i="7"/>
  <c r="D574" i="7"/>
  <c r="E574" i="7"/>
  <c r="G574" i="7"/>
  <c r="H574" i="7"/>
  <c r="I574" i="7"/>
  <c r="J574" i="7"/>
  <c r="K574" i="7"/>
  <c r="L574" i="7"/>
  <c r="M574" i="7"/>
  <c r="O574" i="7"/>
  <c r="Q574" i="7"/>
  <c r="D575" i="7"/>
  <c r="E575" i="7"/>
  <c r="F575" i="7"/>
  <c r="G575" i="7"/>
  <c r="H575" i="7"/>
  <c r="I575" i="7"/>
  <c r="J575" i="7"/>
  <c r="K575" i="7"/>
  <c r="M575" i="7"/>
  <c r="O575" i="7"/>
  <c r="Q575" i="7"/>
  <c r="D576" i="7"/>
  <c r="E576" i="7"/>
  <c r="F576" i="7"/>
  <c r="G576" i="7"/>
  <c r="H576" i="7"/>
  <c r="I576" i="7"/>
  <c r="J576" i="7"/>
  <c r="K576" i="7"/>
  <c r="L576" i="7"/>
  <c r="M576" i="7"/>
  <c r="O576" i="7"/>
  <c r="Q576" i="7"/>
  <c r="D577" i="7"/>
  <c r="E577" i="7"/>
  <c r="F577" i="7"/>
  <c r="G577" i="7"/>
  <c r="H577" i="7"/>
  <c r="I577" i="7"/>
  <c r="J577" i="7"/>
  <c r="K577" i="7"/>
  <c r="L577" i="7"/>
  <c r="M577" i="7"/>
  <c r="O577" i="7"/>
  <c r="Q577" i="7"/>
  <c r="D578" i="7"/>
  <c r="E578" i="7"/>
  <c r="G578" i="7"/>
  <c r="H578" i="7"/>
  <c r="I578" i="7"/>
  <c r="J578" i="7"/>
  <c r="K578" i="7"/>
  <c r="L578" i="7"/>
  <c r="M578" i="7"/>
  <c r="O578" i="7"/>
  <c r="Q578" i="7"/>
  <c r="D579" i="7"/>
  <c r="E579" i="7"/>
  <c r="F579" i="7"/>
  <c r="G579" i="7"/>
  <c r="H579" i="7"/>
  <c r="I579" i="7"/>
  <c r="J579" i="7"/>
  <c r="K579" i="7"/>
  <c r="M579" i="7"/>
  <c r="O579" i="7"/>
  <c r="Q579" i="7"/>
  <c r="D580" i="7"/>
  <c r="E580" i="7"/>
  <c r="F580" i="7"/>
  <c r="G580" i="7"/>
  <c r="H580" i="7"/>
  <c r="I580" i="7"/>
  <c r="J580" i="7"/>
  <c r="K580" i="7"/>
  <c r="L580" i="7"/>
  <c r="M580" i="7"/>
  <c r="N580" i="7"/>
  <c r="O580" i="7"/>
  <c r="Q580" i="7"/>
  <c r="R580" i="7"/>
  <c r="D581" i="7"/>
  <c r="E581" i="7"/>
  <c r="F581" i="7"/>
  <c r="G581" i="7"/>
  <c r="H581" i="7"/>
  <c r="I581" i="7"/>
  <c r="J581" i="7"/>
  <c r="K581" i="7"/>
  <c r="L581" i="7"/>
  <c r="M581" i="7"/>
  <c r="N581" i="7"/>
  <c r="O581" i="7"/>
  <c r="P581" i="7"/>
  <c r="Q581" i="7"/>
  <c r="R581" i="7"/>
  <c r="D582" i="7"/>
  <c r="E582" i="7"/>
  <c r="G582" i="7"/>
  <c r="H582" i="7"/>
  <c r="I582" i="7"/>
  <c r="J582" i="7"/>
  <c r="K582" i="7"/>
  <c r="L582" i="7"/>
  <c r="M582" i="7"/>
  <c r="N582" i="7"/>
  <c r="O582" i="7"/>
  <c r="P582" i="7"/>
  <c r="Q582" i="7"/>
  <c r="R582" i="7"/>
  <c r="D583" i="7"/>
  <c r="E583" i="7"/>
  <c r="F583" i="7"/>
  <c r="G583" i="7"/>
  <c r="H583" i="7"/>
  <c r="I583" i="7"/>
  <c r="J583" i="7"/>
  <c r="K583" i="7"/>
  <c r="M583" i="7"/>
  <c r="N583" i="7"/>
  <c r="O583" i="7"/>
  <c r="P583" i="7"/>
  <c r="Q583" i="7"/>
  <c r="R583" i="7"/>
  <c r="D584" i="7"/>
  <c r="E584" i="7"/>
  <c r="F584" i="7"/>
  <c r="G584" i="7"/>
  <c r="H584" i="7"/>
  <c r="I584" i="7"/>
  <c r="J584" i="7"/>
  <c r="K584" i="7"/>
  <c r="L584" i="7"/>
  <c r="M584" i="7"/>
  <c r="N584" i="7"/>
  <c r="O584" i="7"/>
  <c r="Q584" i="7"/>
  <c r="R584" i="7"/>
  <c r="D585" i="7"/>
  <c r="E585" i="7"/>
  <c r="F585" i="7"/>
  <c r="G585" i="7"/>
  <c r="H585" i="7"/>
  <c r="I585" i="7"/>
  <c r="J585" i="7"/>
  <c r="K585" i="7"/>
  <c r="L585" i="7"/>
  <c r="M585" i="7"/>
  <c r="N585" i="7"/>
  <c r="O585" i="7"/>
  <c r="P585" i="7"/>
  <c r="Q585" i="7"/>
  <c r="R585" i="7"/>
  <c r="D586" i="7"/>
  <c r="E586" i="7"/>
  <c r="G586" i="7"/>
  <c r="H586" i="7"/>
  <c r="I586" i="7"/>
  <c r="J586" i="7"/>
  <c r="K586" i="7"/>
  <c r="L586" i="7"/>
  <c r="M586" i="7"/>
  <c r="N586" i="7"/>
  <c r="O586" i="7"/>
  <c r="P586" i="7"/>
  <c r="Q586" i="7"/>
  <c r="R586" i="7"/>
  <c r="D587" i="7"/>
  <c r="E587" i="7"/>
  <c r="F587" i="7"/>
  <c r="G587" i="7"/>
  <c r="H587" i="7"/>
  <c r="I587" i="7"/>
  <c r="J587" i="7"/>
  <c r="K587" i="7"/>
  <c r="M587" i="7"/>
  <c r="N587" i="7"/>
  <c r="O587" i="7"/>
  <c r="P587" i="7"/>
  <c r="Q587" i="7"/>
  <c r="R587" i="7"/>
  <c r="D588" i="7"/>
  <c r="E588" i="7"/>
  <c r="F588" i="7"/>
  <c r="G588" i="7"/>
  <c r="H588" i="7"/>
  <c r="I588" i="7"/>
  <c r="J588" i="7"/>
  <c r="K588" i="7"/>
  <c r="L588" i="7"/>
  <c r="M588" i="7"/>
  <c r="N588" i="7"/>
  <c r="O588" i="7"/>
  <c r="Q588" i="7"/>
  <c r="R588" i="7"/>
  <c r="D589" i="7"/>
  <c r="E589" i="7"/>
  <c r="F589" i="7"/>
  <c r="G589" i="7"/>
  <c r="H589" i="7"/>
  <c r="I589" i="7"/>
  <c r="J589" i="7"/>
  <c r="K589" i="7"/>
  <c r="L589" i="7"/>
  <c r="M589" i="7"/>
  <c r="N589" i="7"/>
  <c r="O589" i="7"/>
  <c r="P589" i="7"/>
  <c r="Q589" i="7"/>
  <c r="R589" i="7"/>
  <c r="D590" i="7"/>
  <c r="E590" i="7"/>
  <c r="G590" i="7"/>
  <c r="H590" i="7"/>
  <c r="I590" i="7"/>
  <c r="J590" i="7"/>
  <c r="K590" i="7"/>
  <c r="L590" i="7"/>
  <c r="M590" i="7"/>
  <c r="N590" i="7"/>
  <c r="O590" i="7"/>
  <c r="P590" i="7"/>
  <c r="Q590" i="7"/>
  <c r="R590" i="7"/>
  <c r="D591" i="7"/>
  <c r="E591" i="7"/>
  <c r="F591" i="7"/>
  <c r="G591" i="7"/>
  <c r="H591" i="7"/>
  <c r="I591" i="7"/>
  <c r="J591" i="7"/>
  <c r="K591" i="7"/>
  <c r="M591" i="7"/>
  <c r="N591" i="7"/>
  <c r="O591" i="7"/>
  <c r="P591" i="7"/>
  <c r="Q591" i="7"/>
  <c r="R591" i="7"/>
  <c r="D592" i="7"/>
  <c r="E592" i="7"/>
  <c r="F592" i="7"/>
  <c r="G592" i="7"/>
  <c r="H592" i="7"/>
  <c r="I592" i="7"/>
  <c r="J592" i="7"/>
  <c r="K592" i="7"/>
  <c r="L592" i="7"/>
  <c r="M592" i="7"/>
  <c r="N592" i="7"/>
  <c r="O592" i="7"/>
  <c r="Q592" i="7"/>
  <c r="R592" i="7"/>
  <c r="D593" i="7"/>
  <c r="E593" i="7"/>
  <c r="F593" i="7"/>
  <c r="G593" i="7"/>
  <c r="H593" i="7"/>
  <c r="I593" i="7"/>
  <c r="J593" i="7"/>
  <c r="K593" i="7"/>
  <c r="L593" i="7"/>
  <c r="M593" i="7"/>
  <c r="N593" i="7"/>
  <c r="O593" i="7"/>
  <c r="P593" i="7"/>
  <c r="Q593" i="7"/>
  <c r="R593" i="7"/>
  <c r="D594" i="7"/>
  <c r="E594" i="7"/>
  <c r="G594" i="7"/>
  <c r="H594" i="7"/>
  <c r="I594" i="7"/>
  <c r="J594" i="7"/>
  <c r="K594" i="7"/>
  <c r="L594" i="7"/>
  <c r="M594" i="7"/>
  <c r="N594" i="7"/>
  <c r="O594" i="7"/>
  <c r="P594" i="7"/>
  <c r="Q594" i="7"/>
  <c r="R594" i="7"/>
  <c r="D595" i="7"/>
  <c r="E595" i="7"/>
  <c r="F595" i="7"/>
  <c r="G595" i="7"/>
  <c r="H595" i="7"/>
  <c r="I595" i="7"/>
  <c r="J595" i="7"/>
  <c r="K595" i="7"/>
  <c r="M595" i="7"/>
  <c r="N595" i="7"/>
  <c r="O595" i="7"/>
  <c r="P595" i="7"/>
  <c r="Q595" i="7"/>
  <c r="R595" i="7"/>
  <c r="D596" i="7"/>
  <c r="E596" i="7"/>
  <c r="F596" i="7"/>
  <c r="G596" i="7"/>
  <c r="H596" i="7"/>
  <c r="I596" i="7"/>
  <c r="J596" i="7"/>
  <c r="K596" i="7"/>
  <c r="L596" i="7"/>
  <c r="M596" i="7"/>
  <c r="N596" i="7"/>
  <c r="O596" i="7"/>
  <c r="Q596" i="7"/>
  <c r="R596" i="7"/>
  <c r="D597" i="7"/>
  <c r="E597" i="7"/>
  <c r="F597" i="7"/>
  <c r="G597" i="7"/>
  <c r="H597" i="7"/>
  <c r="I597" i="7"/>
  <c r="J597" i="7"/>
  <c r="K597" i="7"/>
  <c r="L597" i="7"/>
  <c r="M597" i="7"/>
  <c r="N597" i="7"/>
  <c r="O597" i="7"/>
  <c r="P597" i="7"/>
  <c r="Q597" i="7"/>
  <c r="R597" i="7"/>
  <c r="D598" i="7"/>
  <c r="E598" i="7"/>
  <c r="G598" i="7"/>
  <c r="H598" i="7"/>
  <c r="I598" i="7"/>
  <c r="J598" i="7"/>
  <c r="K598" i="7"/>
  <c r="L598" i="7"/>
  <c r="M598" i="7"/>
  <c r="N598" i="7"/>
  <c r="O598" i="7"/>
  <c r="P598" i="7"/>
  <c r="Q598" i="7"/>
  <c r="R598" i="7"/>
  <c r="D599" i="7"/>
  <c r="E599" i="7"/>
  <c r="F599" i="7"/>
  <c r="G599" i="7"/>
  <c r="H599" i="7"/>
  <c r="I599" i="7"/>
  <c r="J599" i="7"/>
  <c r="K599" i="7"/>
  <c r="M599" i="7"/>
  <c r="N599" i="7"/>
  <c r="O599" i="7"/>
  <c r="P599" i="7"/>
  <c r="Q599" i="7"/>
  <c r="R599" i="7"/>
  <c r="D600" i="7"/>
  <c r="E600" i="7"/>
  <c r="F600" i="7"/>
  <c r="G600" i="7"/>
  <c r="H600" i="7"/>
  <c r="I600" i="7"/>
  <c r="J600" i="7"/>
  <c r="K600" i="7"/>
  <c r="L600" i="7"/>
  <c r="M600" i="7"/>
  <c r="N600" i="7"/>
  <c r="O600" i="7"/>
  <c r="Q600" i="7"/>
  <c r="R600" i="7"/>
  <c r="D601" i="7"/>
  <c r="E601" i="7"/>
  <c r="F601" i="7"/>
  <c r="G601" i="7"/>
  <c r="H601" i="7"/>
  <c r="I601" i="7"/>
  <c r="J601" i="7"/>
  <c r="K601" i="7"/>
  <c r="L601" i="7"/>
  <c r="M601" i="7"/>
  <c r="N601" i="7"/>
  <c r="O601" i="7"/>
  <c r="P601" i="7"/>
  <c r="Q601" i="7"/>
  <c r="R601" i="7"/>
  <c r="E308" i="7"/>
  <c r="G308" i="7"/>
  <c r="H308" i="7"/>
  <c r="J308" i="7"/>
  <c r="K308" i="7"/>
  <c r="P312" i="10"/>
  <c r="Q312" i="10"/>
  <c r="R312" i="10"/>
  <c r="S312" i="10"/>
  <c r="T312" i="10"/>
  <c r="U312" i="10"/>
  <c r="P313" i="10"/>
  <c r="Q313" i="10"/>
  <c r="R313" i="10"/>
  <c r="S313" i="10"/>
  <c r="T313" i="10"/>
  <c r="U313" i="10"/>
  <c r="P314" i="10"/>
  <c r="Q314" i="10"/>
  <c r="R314" i="10"/>
  <c r="S314" i="10"/>
  <c r="T314" i="10"/>
  <c r="U314" i="10"/>
  <c r="P315" i="10"/>
  <c r="Q315" i="10"/>
  <c r="R315" i="10"/>
  <c r="S315" i="10"/>
  <c r="T315" i="10"/>
  <c r="U315" i="10"/>
  <c r="P316" i="10"/>
  <c r="Q316" i="10"/>
  <c r="R316" i="10"/>
  <c r="S316" i="10"/>
  <c r="T316" i="10"/>
  <c r="U316" i="10"/>
  <c r="P317" i="10"/>
  <c r="Q317" i="10"/>
  <c r="R317" i="10"/>
  <c r="S317" i="10"/>
  <c r="T317" i="10"/>
  <c r="U317" i="10"/>
  <c r="P318" i="10"/>
  <c r="Q318" i="10"/>
  <c r="R318" i="10"/>
  <c r="S318" i="10"/>
  <c r="T318" i="10"/>
  <c r="U318" i="10"/>
  <c r="P319" i="10"/>
  <c r="Q319" i="10"/>
  <c r="R319" i="10"/>
  <c r="S319" i="10"/>
  <c r="T319" i="10"/>
  <c r="U319" i="10"/>
  <c r="P320" i="10"/>
  <c r="Q320" i="10"/>
  <c r="R320" i="10"/>
  <c r="S320" i="10"/>
  <c r="T320" i="10"/>
  <c r="U320" i="10"/>
  <c r="P321" i="10"/>
  <c r="Q321" i="10"/>
  <c r="R321" i="10"/>
  <c r="S321" i="10"/>
  <c r="T321" i="10"/>
  <c r="U321" i="10"/>
  <c r="P322" i="10"/>
  <c r="Q322" i="10"/>
  <c r="R322" i="10"/>
  <c r="S322" i="10"/>
  <c r="T322" i="10"/>
  <c r="U322" i="10"/>
  <c r="P323" i="10"/>
  <c r="Q323" i="10"/>
  <c r="R323" i="10"/>
  <c r="S323" i="10"/>
  <c r="T323" i="10"/>
  <c r="U323" i="10"/>
  <c r="P324" i="10"/>
  <c r="Q324" i="10"/>
  <c r="R324" i="10"/>
  <c r="S324" i="10"/>
  <c r="T324" i="10"/>
  <c r="U324" i="10"/>
  <c r="P325" i="10"/>
  <c r="Q325" i="10"/>
  <c r="R325" i="10"/>
  <c r="S325" i="10"/>
  <c r="T325" i="10"/>
  <c r="U325" i="10"/>
  <c r="P326" i="10"/>
  <c r="Q326" i="10"/>
  <c r="R326" i="10"/>
  <c r="S326" i="10"/>
  <c r="T326" i="10"/>
  <c r="U326" i="10"/>
  <c r="P327" i="10"/>
  <c r="Q327" i="10"/>
  <c r="R327" i="10"/>
  <c r="S327" i="10"/>
  <c r="T327" i="10"/>
  <c r="U327" i="10"/>
  <c r="P328" i="10"/>
  <c r="Q328" i="10"/>
  <c r="R328" i="10"/>
  <c r="S328" i="10"/>
  <c r="T328" i="10"/>
  <c r="U328" i="10"/>
  <c r="P329" i="10"/>
  <c r="Q329" i="10"/>
  <c r="R329" i="10"/>
  <c r="S329" i="10"/>
  <c r="T329" i="10"/>
  <c r="U329" i="10"/>
  <c r="P330" i="10"/>
  <c r="Q330" i="10"/>
  <c r="R330" i="10"/>
  <c r="S330" i="10"/>
  <c r="T330" i="10"/>
  <c r="U330" i="10"/>
  <c r="P331" i="10"/>
  <c r="Q331" i="10"/>
  <c r="R331" i="10"/>
  <c r="S331" i="10"/>
  <c r="T331" i="10"/>
  <c r="U331" i="10"/>
  <c r="P332" i="10"/>
  <c r="Q332" i="10"/>
  <c r="R332" i="10"/>
  <c r="S332" i="10"/>
  <c r="T332" i="10"/>
  <c r="U332" i="10"/>
  <c r="P333" i="10"/>
  <c r="Q333" i="10"/>
  <c r="R333" i="10"/>
  <c r="S333" i="10"/>
  <c r="T333" i="10"/>
  <c r="U333" i="10"/>
  <c r="P334" i="10"/>
  <c r="Q334" i="10"/>
  <c r="R334" i="10"/>
  <c r="S334" i="10"/>
  <c r="T334" i="10"/>
  <c r="U334" i="10"/>
  <c r="P335" i="10"/>
  <c r="Q335" i="10"/>
  <c r="R335" i="10"/>
  <c r="S335" i="10"/>
  <c r="T335" i="10"/>
  <c r="U335" i="10"/>
  <c r="P336" i="10"/>
  <c r="Q336" i="10"/>
  <c r="R336" i="10"/>
  <c r="S336" i="10"/>
  <c r="T336" i="10"/>
  <c r="U336" i="10"/>
  <c r="P337" i="10"/>
  <c r="Q337" i="10"/>
  <c r="R337" i="10"/>
  <c r="S337" i="10"/>
  <c r="T337" i="10"/>
  <c r="U337" i="10"/>
  <c r="P338" i="10"/>
  <c r="Q338" i="10"/>
  <c r="R338" i="10"/>
  <c r="S338" i="10"/>
  <c r="T338" i="10"/>
  <c r="U338" i="10"/>
  <c r="P339" i="10"/>
  <c r="Q339" i="10"/>
  <c r="R339" i="10"/>
  <c r="S339" i="10"/>
  <c r="T339" i="10"/>
  <c r="U339" i="10"/>
  <c r="P340" i="10"/>
  <c r="Q340" i="10"/>
  <c r="R340" i="10"/>
  <c r="S340" i="10"/>
  <c r="T340" i="10"/>
  <c r="U340" i="10"/>
  <c r="P341" i="10"/>
  <c r="Q341" i="10"/>
  <c r="R341" i="10"/>
  <c r="S341" i="10"/>
  <c r="T341" i="10"/>
  <c r="U341" i="10"/>
  <c r="P342" i="10"/>
  <c r="Q342" i="10"/>
  <c r="R342" i="10"/>
  <c r="S342" i="10"/>
  <c r="T342" i="10"/>
  <c r="U342" i="10"/>
  <c r="P343" i="10"/>
  <c r="Q343" i="10"/>
  <c r="R343" i="10"/>
  <c r="S343" i="10"/>
  <c r="T343" i="10"/>
  <c r="U343" i="10"/>
  <c r="P344" i="10"/>
  <c r="Q344" i="10"/>
  <c r="R344" i="10"/>
  <c r="S344" i="10"/>
  <c r="T344" i="10"/>
  <c r="U344" i="10"/>
  <c r="P345" i="10"/>
  <c r="Q345" i="10"/>
  <c r="R345" i="10"/>
  <c r="S345" i="10"/>
  <c r="T345" i="10"/>
  <c r="U345" i="10"/>
  <c r="P346" i="10"/>
  <c r="Q346" i="10"/>
  <c r="R346" i="10"/>
  <c r="S346" i="10"/>
  <c r="T346" i="10"/>
  <c r="U346" i="10"/>
  <c r="P347" i="10"/>
  <c r="Q347" i="10"/>
  <c r="R347" i="10"/>
  <c r="S347" i="10"/>
  <c r="T347" i="10"/>
  <c r="U347" i="10"/>
  <c r="P348" i="10"/>
  <c r="Q348" i="10"/>
  <c r="R348" i="10"/>
  <c r="S348" i="10"/>
  <c r="T348" i="10"/>
  <c r="U348" i="10"/>
  <c r="P349" i="10"/>
  <c r="Q349" i="10"/>
  <c r="R349" i="10"/>
  <c r="S349" i="10"/>
  <c r="T349" i="10"/>
  <c r="U349" i="10"/>
  <c r="P350" i="10"/>
  <c r="Q350" i="10"/>
  <c r="R350" i="10"/>
  <c r="S350" i="10"/>
  <c r="T350" i="10"/>
  <c r="U350" i="10"/>
  <c r="P351" i="10"/>
  <c r="Q351" i="10"/>
  <c r="R351" i="10"/>
  <c r="S351" i="10"/>
  <c r="T351" i="10"/>
  <c r="U351" i="10"/>
  <c r="P352" i="10"/>
  <c r="Q352" i="10"/>
  <c r="R352" i="10"/>
  <c r="S352" i="10"/>
  <c r="T352" i="10"/>
  <c r="U352" i="10"/>
  <c r="P353" i="10"/>
  <c r="Q353" i="10"/>
  <c r="R353" i="10"/>
  <c r="S353" i="10"/>
  <c r="T353" i="10"/>
  <c r="U353" i="10"/>
  <c r="P354" i="10"/>
  <c r="Q354" i="10"/>
  <c r="R354" i="10"/>
  <c r="S354" i="10"/>
  <c r="T354" i="10"/>
  <c r="U354" i="10"/>
  <c r="P355" i="10"/>
  <c r="Q355" i="10"/>
  <c r="R355" i="10"/>
  <c r="S355" i="10"/>
  <c r="T355" i="10"/>
  <c r="U355" i="10"/>
  <c r="P356" i="10"/>
  <c r="Q356" i="10"/>
  <c r="R356" i="10"/>
  <c r="S356" i="10"/>
  <c r="T356" i="10"/>
  <c r="U356" i="10"/>
  <c r="P357" i="10"/>
  <c r="Q357" i="10"/>
  <c r="R357" i="10"/>
  <c r="S357" i="10"/>
  <c r="T357" i="10"/>
  <c r="U357" i="10"/>
  <c r="P358" i="10"/>
  <c r="Q358" i="10"/>
  <c r="R358" i="10"/>
  <c r="S358" i="10"/>
  <c r="T358" i="10"/>
  <c r="U358" i="10"/>
  <c r="P359" i="10"/>
  <c r="Q359" i="10"/>
  <c r="R359" i="10"/>
  <c r="S359" i="10"/>
  <c r="T359" i="10"/>
  <c r="U359" i="10"/>
  <c r="P360" i="10"/>
  <c r="Q360" i="10"/>
  <c r="R360" i="10"/>
  <c r="S360" i="10"/>
  <c r="T360" i="10"/>
  <c r="U360" i="10"/>
  <c r="P361" i="10"/>
  <c r="Q361" i="10"/>
  <c r="R361" i="10"/>
  <c r="S361" i="10"/>
  <c r="T361" i="10"/>
  <c r="U361" i="10"/>
  <c r="P362" i="10"/>
  <c r="Q362" i="10"/>
  <c r="R362" i="10"/>
  <c r="S362" i="10"/>
  <c r="T362" i="10"/>
  <c r="U362" i="10"/>
  <c r="P363" i="10"/>
  <c r="Q363" i="10"/>
  <c r="R363" i="10"/>
  <c r="S363" i="10"/>
  <c r="T363" i="10"/>
  <c r="U363" i="10"/>
  <c r="P364" i="10"/>
  <c r="Q364" i="10"/>
  <c r="R364" i="10"/>
  <c r="S364" i="10"/>
  <c r="T364" i="10"/>
  <c r="U364" i="10"/>
  <c r="P365" i="10"/>
  <c r="Q365" i="10"/>
  <c r="R365" i="10"/>
  <c r="S365" i="10"/>
  <c r="T365" i="10"/>
  <c r="U365" i="10"/>
  <c r="P366" i="10"/>
  <c r="Q366" i="10"/>
  <c r="R366" i="10"/>
  <c r="S366" i="10"/>
  <c r="T366" i="10"/>
  <c r="U366" i="10"/>
  <c r="P367" i="10"/>
  <c r="Q367" i="10"/>
  <c r="R367" i="10"/>
  <c r="S367" i="10"/>
  <c r="T367" i="10"/>
  <c r="U367" i="10"/>
  <c r="P368" i="10"/>
  <c r="Q368" i="10"/>
  <c r="R368" i="10"/>
  <c r="S368" i="10"/>
  <c r="T368" i="10"/>
  <c r="U368" i="10"/>
  <c r="P369" i="10"/>
  <c r="Q369" i="10"/>
  <c r="R369" i="10"/>
  <c r="S369" i="10"/>
  <c r="T369" i="10"/>
  <c r="U369" i="10"/>
  <c r="P370" i="10"/>
  <c r="Q370" i="10"/>
  <c r="R370" i="10"/>
  <c r="S370" i="10"/>
  <c r="T370" i="10"/>
  <c r="U370" i="10"/>
  <c r="P371" i="10"/>
  <c r="Q371" i="10"/>
  <c r="R371" i="10"/>
  <c r="S371" i="10"/>
  <c r="T371" i="10"/>
  <c r="U371" i="10"/>
  <c r="P372" i="10"/>
  <c r="Q372" i="10"/>
  <c r="R372" i="10"/>
  <c r="S372" i="10"/>
  <c r="T372" i="10"/>
  <c r="U372" i="10"/>
  <c r="P373" i="10"/>
  <c r="Q373" i="10"/>
  <c r="R373" i="10"/>
  <c r="S373" i="10"/>
  <c r="T373" i="10"/>
  <c r="U373" i="10"/>
  <c r="P374" i="10"/>
  <c r="Q374" i="10"/>
  <c r="R374" i="10"/>
  <c r="S374" i="10"/>
  <c r="T374" i="10"/>
  <c r="U374" i="10"/>
  <c r="P375" i="10"/>
  <c r="Q375" i="10"/>
  <c r="R375" i="10"/>
  <c r="S375" i="10"/>
  <c r="T375" i="10"/>
  <c r="U375" i="10"/>
  <c r="P376" i="10"/>
  <c r="Q376" i="10"/>
  <c r="R376" i="10"/>
  <c r="S376" i="10"/>
  <c r="T376" i="10"/>
  <c r="U376" i="10"/>
  <c r="P377" i="10"/>
  <c r="Q377" i="10"/>
  <c r="R377" i="10"/>
  <c r="S377" i="10"/>
  <c r="T377" i="10"/>
  <c r="U377" i="10"/>
  <c r="P378" i="10"/>
  <c r="Q378" i="10"/>
  <c r="R378" i="10"/>
  <c r="S378" i="10"/>
  <c r="T378" i="10"/>
  <c r="U378" i="10"/>
  <c r="P379" i="10"/>
  <c r="Q379" i="10"/>
  <c r="R379" i="10"/>
  <c r="S379" i="10"/>
  <c r="T379" i="10"/>
  <c r="U379" i="10"/>
  <c r="P380" i="10"/>
  <c r="Q380" i="10"/>
  <c r="R380" i="10"/>
  <c r="S380" i="10"/>
  <c r="T380" i="10"/>
  <c r="U380" i="10"/>
  <c r="P381" i="10"/>
  <c r="Q381" i="10"/>
  <c r="R381" i="10"/>
  <c r="S381" i="10"/>
  <c r="T381" i="10"/>
  <c r="U381" i="10"/>
  <c r="P382" i="10"/>
  <c r="Q382" i="10"/>
  <c r="R382" i="10"/>
  <c r="S382" i="10"/>
  <c r="T382" i="10"/>
  <c r="U382" i="10"/>
  <c r="P383" i="10"/>
  <c r="Q383" i="10"/>
  <c r="R383" i="10"/>
  <c r="S383" i="10"/>
  <c r="T383" i="10"/>
  <c r="U383" i="10"/>
  <c r="P384" i="10"/>
  <c r="Q384" i="10"/>
  <c r="R384" i="10"/>
  <c r="S384" i="10"/>
  <c r="T384" i="10"/>
  <c r="U384" i="10"/>
  <c r="P385" i="10"/>
  <c r="Q385" i="10"/>
  <c r="R385" i="10"/>
  <c r="S385" i="10"/>
  <c r="T385" i="10"/>
  <c r="U385" i="10"/>
  <c r="P386" i="10"/>
  <c r="Q386" i="10"/>
  <c r="R386" i="10"/>
  <c r="S386" i="10"/>
  <c r="T386" i="10"/>
  <c r="U386" i="10"/>
  <c r="P387" i="10"/>
  <c r="Q387" i="10"/>
  <c r="R387" i="10"/>
  <c r="S387" i="10"/>
  <c r="T387" i="10"/>
  <c r="U387" i="10"/>
  <c r="P388" i="10"/>
  <c r="Q388" i="10"/>
  <c r="R388" i="10"/>
  <c r="S388" i="10"/>
  <c r="T388" i="10"/>
  <c r="U388" i="10"/>
  <c r="P389" i="10"/>
  <c r="Q389" i="10"/>
  <c r="R389" i="10"/>
  <c r="S389" i="10"/>
  <c r="T389" i="10"/>
  <c r="U389" i="10"/>
  <c r="P390" i="10"/>
  <c r="Q390" i="10"/>
  <c r="R390" i="10"/>
  <c r="S390" i="10"/>
  <c r="T390" i="10"/>
  <c r="U390" i="10"/>
  <c r="P391" i="10"/>
  <c r="Q391" i="10"/>
  <c r="R391" i="10"/>
  <c r="S391" i="10"/>
  <c r="T391" i="10"/>
  <c r="U391" i="10"/>
  <c r="P392" i="10"/>
  <c r="Q392" i="10"/>
  <c r="R392" i="10"/>
  <c r="S392" i="10"/>
  <c r="T392" i="10"/>
  <c r="U392" i="10"/>
  <c r="P393" i="10"/>
  <c r="Q393" i="10"/>
  <c r="R393" i="10"/>
  <c r="S393" i="10"/>
  <c r="T393" i="10"/>
  <c r="U393" i="10"/>
  <c r="P394" i="10"/>
  <c r="Q394" i="10"/>
  <c r="R394" i="10"/>
  <c r="S394" i="10"/>
  <c r="T394" i="10"/>
  <c r="U394" i="10"/>
  <c r="P395" i="10"/>
  <c r="Q395" i="10"/>
  <c r="R395" i="10"/>
  <c r="S395" i="10"/>
  <c r="T395" i="10"/>
  <c r="U395" i="10"/>
  <c r="P396" i="10"/>
  <c r="Q396" i="10"/>
  <c r="R396" i="10"/>
  <c r="S396" i="10"/>
  <c r="T396" i="10"/>
  <c r="U396" i="10"/>
  <c r="P397" i="10"/>
  <c r="Q397" i="10"/>
  <c r="R397" i="10"/>
  <c r="S397" i="10"/>
  <c r="T397" i="10"/>
  <c r="U397" i="10"/>
  <c r="P398" i="10"/>
  <c r="Q398" i="10"/>
  <c r="R398" i="10"/>
  <c r="S398" i="10"/>
  <c r="T398" i="10"/>
  <c r="U398" i="10"/>
  <c r="P399" i="10"/>
  <c r="Q399" i="10"/>
  <c r="R399" i="10"/>
  <c r="S399" i="10"/>
  <c r="T399" i="10"/>
  <c r="U399" i="10"/>
  <c r="P400" i="10"/>
  <c r="Q400" i="10"/>
  <c r="R400" i="10"/>
  <c r="S400" i="10"/>
  <c r="T400" i="10"/>
  <c r="U400" i="10"/>
  <c r="P401" i="10"/>
  <c r="Q401" i="10"/>
  <c r="R401" i="10"/>
  <c r="S401" i="10"/>
  <c r="T401" i="10"/>
  <c r="U401" i="10"/>
  <c r="P402" i="10"/>
  <c r="Q402" i="10"/>
  <c r="R402" i="10"/>
  <c r="S402" i="10"/>
  <c r="T402" i="10"/>
  <c r="U402" i="10"/>
  <c r="P403" i="10"/>
  <c r="Q403" i="10"/>
  <c r="R403" i="10"/>
  <c r="S403" i="10"/>
  <c r="T403" i="10"/>
  <c r="U403" i="10"/>
  <c r="P404" i="10"/>
  <c r="Q404" i="10"/>
  <c r="R404" i="10"/>
  <c r="S404" i="10"/>
  <c r="T404" i="10"/>
  <c r="U404" i="10"/>
  <c r="P405" i="10"/>
  <c r="Q405" i="10"/>
  <c r="R405" i="10"/>
  <c r="S405" i="10"/>
  <c r="T405" i="10"/>
  <c r="U405" i="10"/>
  <c r="P406" i="10"/>
  <c r="Q406" i="10"/>
  <c r="R406" i="10"/>
  <c r="S406" i="10"/>
  <c r="T406" i="10"/>
  <c r="U406" i="10"/>
  <c r="P407" i="10"/>
  <c r="Q407" i="10"/>
  <c r="R407" i="10"/>
  <c r="S407" i="10"/>
  <c r="T407" i="10"/>
  <c r="U407" i="10"/>
  <c r="P408" i="10"/>
  <c r="Q408" i="10"/>
  <c r="R408" i="10"/>
  <c r="S408" i="10"/>
  <c r="T408" i="10"/>
  <c r="U408" i="10"/>
  <c r="P409" i="10"/>
  <c r="Q409" i="10"/>
  <c r="R409" i="10"/>
  <c r="S409" i="10"/>
  <c r="T409" i="10"/>
  <c r="U409" i="10"/>
  <c r="P410" i="10"/>
  <c r="Q410" i="10"/>
  <c r="R410" i="10"/>
  <c r="S410" i="10"/>
  <c r="T410" i="10"/>
  <c r="U410" i="10"/>
  <c r="P411" i="10"/>
  <c r="Q411" i="10"/>
  <c r="R411" i="10"/>
  <c r="S411" i="10"/>
  <c r="T411" i="10"/>
  <c r="U411" i="10"/>
  <c r="P412" i="10"/>
  <c r="Q412" i="10"/>
  <c r="R412" i="10"/>
  <c r="S412" i="10"/>
  <c r="T412" i="10"/>
  <c r="U412" i="10"/>
  <c r="P413" i="10"/>
  <c r="Q413" i="10"/>
  <c r="R413" i="10"/>
  <c r="S413" i="10"/>
  <c r="T413" i="10"/>
  <c r="U413" i="10"/>
  <c r="P414" i="10"/>
  <c r="Q414" i="10"/>
  <c r="R414" i="10"/>
  <c r="S414" i="10"/>
  <c r="T414" i="10"/>
  <c r="U414" i="10"/>
  <c r="P415" i="10"/>
  <c r="Q415" i="10"/>
  <c r="R415" i="10"/>
  <c r="S415" i="10"/>
  <c r="T415" i="10"/>
  <c r="U415" i="10"/>
  <c r="P416" i="10"/>
  <c r="Q416" i="10"/>
  <c r="R416" i="10"/>
  <c r="S416" i="10"/>
  <c r="T416" i="10"/>
  <c r="U416" i="10"/>
  <c r="P417" i="10"/>
  <c r="Q417" i="10"/>
  <c r="R417" i="10"/>
  <c r="S417" i="10"/>
  <c r="T417" i="10"/>
  <c r="U417" i="10"/>
  <c r="P418" i="10"/>
  <c r="Q418" i="10"/>
  <c r="R418" i="10"/>
  <c r="S418" i="10"/>
  <c r="T418" i="10"/>
  <c r="U418" i="10"/>
  <c r="P419" i="10"/>
  <c r="Q419" i="10"/>
  <c r="R419" i="10"/>
  <c r="S419" i="10"/>
  <c r="T419" i="10"/>
  <c r="U419" i="10"/>
  <c r="P420" i="10"/>
  <c r="Q420" i="10"/>
  <c r="R420" i="10"/>
  <c r="S420" i="10"/>
  <c r="T420" i="10"/>
  <c r="U420" i="10"/>
  <c r="P421" i="10"/>
  <c r="Q421" i="10"/>
  <c r="R421" i="10"/>
  <c r="S421" i="10"/>
  <c r="T421" i="10"/>
  <c r="U421" i="10"/>
  <c r="P422" i="10"/>
  <c r="Q422" i="10"/>
  <c r="R422" i="10"/>
  <c r="S422" i="10"/>
  <c r="T422" i="10"/>
  <c r="U422" i="10"/>
  <c r="P423" i="10"/>
  <c r="Q423" i="10"/>
  <c r="R423" i="10"/>
  <c r="S423" i="10"/>
  <c r="T423" i="10"/>
  <c r="U423" i="10"/>
  <c r="P424" i="10"/>
  <c r="Q424" i="10"/>
  <c r="R424" i="10"/>
  <c r="S424" i="10"/>
  <c r="T424" i="10"/>
  <c r="U424" i="10"/>
  <c r="P425" i="10"/>
  <c r="Q425" i="10"/>
  <c r="R425" i="10"/>
  <c r="S425" i="10"/>
  <c r="T425" i="10"/>
  <c r="U425" i="10"/>
  <c r="P426" i="10"/>
  <c r="Q426" i="10"/>
  <c r="R426" i="10"/>
  <c r="S426" i="10"/>
  <c r="T426" i="10"/>
  <c r="U426" i="10"/>
  <c r="P427" i="10"/>
  <c r="Q427" i="10"/>
  <c r="R427" i="10"/>
  <c r="S427" i="10"/>
  <c r="T427" i="10"/>
  <c r="U427" i="10"/>
  <c r="P428" i="10"/>
  <c r="Q428" i="10"/>
  <c r="R428" i="10"/>
  <c r="S428" i="10"/>
  <c r="T428" i="10"/>
  <c r="U428" i="10"/>
  <c r="P429" i="10"/>
  <c r="Q429" i="10"/>
  <c r="R429" i="10"/>
  <c r="S429" i="10"/>
  <c r="T429" i="10"/>
  <c r="U429" i="10"/>
  <c r="P430" i="10"/>
  <c r="Q430" i="10"/>
  <c r="R430" i="10"/>
  <c r="S430" i="10"/>
  <c r="T430" i="10"/>
  <c r="U430" i="10"/>
  <c r="P431" i="10"/>
  <c r="Q431" i="10"/>
  <c r="R431" i="10"/>
  <c r="S431" i="10"/>
  <c r="T431" i="10"/>
  <c r="U431" i="10"/>
  <c r="P432" i="10"/>
  <c r="Q432" i="10"/>
  <c r="R432" i="10"/>
  <c r="S432" i="10"/>
  <c r="T432" i="10"/>
  <c r="U432" i="10"/>
  <c r="P433" i="10"/>
  <c r="Q433" i="10"/>
  <c r="R433" i="10"/>
  <c r="S433" i="10"/>
  <c r="T433" i="10"/>
  <c r="U433" i="10"/>
  <c r="P434" i="10"/>
  <c r="Q434" i="10"/>
  <c r="R434" i="10"/>
  <c r="S434" i="10"/>
  <c r="T434" i="10"/>
  <c r="U434" i="10"/>
  <c r="P435" i="10"/>
  <c r="Q435" i="10"/>
  <c r="R435" i="10"/>
  <c r="S435" i="10"/>
  <c r="T435" i="10"/>
  <c r="U435" i="10"/>
  <c r="P436" i="10"/>
  <c r="Q436" i="10"/>
  <c r="R436" i="10"/>
  <c r="S436" i="10"/>
  <c r="T436" i="10"/>
  <c r="U436" i="10"/>
  <c r="P437" i="10"/>
  <c r="Q437" i="10"/>
  <c r="R437" i="10"/>
  <c r="S437" i="10"/>
  <c r="T437" i="10"/>
  <c r="U437" i="10"/>
  <c r="P438" i="10"/>
  <c r="Q438" i="10"/>
  <c r="R438" i="10"/>
  <c r="S438" i="10"/>
  <c r="T438" i="10"/>
  <c r="U438" i="10"/>
  <c r="P439" i="10"/>
  <c r="Q439" i="10"/>
  <c r="R439" i="10"/>
  <c r="S439" i="10"/>
  <c r="T439" i="10"/>
  <c r="U439" i="10"/>
  <c r="P440" i="10"/>
  <c r="Q440" i="10"/>
  <c r="R440" i="10"/>
  <c r="S440" i="10"/>
  <c r="T440" i="10"/>
  <c r="U440" i="10"/>
  <c r="P441" i="10"/>
  <c r="Q441" i="10"/>
  <c r="R441" i="10"/>
  <c r="S441" i="10"/>
  <c r="T441" i="10"/>
  <c r="U441" i="10"/>
  <c r="P442" i="10"/>
  <c r="Q442" i="10"/>
  <c r="R442" i="10"/>
  <c r="S442" i="10"/>
  <c r="T442" i="10"/>
  <c r="U442" i="10"/>
  <c r="P443" i="10"/>
  <c r="Q443" i="10"/>
  <c r="R443" i="10"/>
  <c r="S443" i="10"/>
  <c r="T443" i="10"/>
  <c r="U443" i="10"/>
  <c r="P444" i="10"/>
  <c r="Q444" i="10"/>
  <c r="R444" i="10"/>
  <c r="S444" i="10"/>
  <c r="T444" i="10"/>
  <c r="U444" i="10"/>
  <c r="P445" i="10"/>
  <c r="Q445" i="10"/>
  <c r="R445" i="10"/>
  <c r="S445" i="10"/>
  <c r="T445" i="10"/>
  <c r="U445" i="10"/>
  <c r="P446" i="10"/>
  <c r="Q446" i="10"/>
  <c r="R446" i="10"/>
  <c r="S446" i="10"/>
  <c r="T446" i="10"/>
  <c r="U446" i="10"/>
  <c r="P447" i="10"/>
  <c r="Q447" i="10"/>
  <c r="R447" i="10"/>
  <c r="S447" i="10"/>
  <c r="T447" i="10"/>
  <c r="U447" i="10"/>
  <c r="P448" i="10"/>
  <c r="Q448" i="10"/>
  <c r="R448" i="10"/>
  <c r="S448" i="10"/>
  <c r="T448" i="10"/>
  <c r="U448" i="10"/>
  <c r="P449" i="10"/>
  <c r="Q449" i="10"/>
  <c r="R449" i="10"/>
  <c r="S449" i="10"/>
  <c r="T449" i="10"/>
  <c r="U449" i="10"/>
  <c r="P450" i="10"/>
  <c r="Q450" i="10"/>
  <c r="R450" i="10"/>
  <c r="S450" i="10"/>
  <c r="T450" i="10"/>
  <c r="U450" i="10"/>
  <c r="P451" i="10"/>
  <c r="Q451" i="10"/>
  <c r="R451" i="10"/>
  <c r="S451" i="10"/>
  <c r="T451" i="10"/>
  <c r="U451" i="10"/>
  <c r="P452" i="10"/>
  <c r="Q452" i="10"/>
  <c r="R452" i="10"/>
  <c r="S452" i="10"/>
  <c r="T452" i="10"/>
  <c r="U452" i="10"/>
  <c r="P453" i="10"/>
  <c r="Q453" i="10"/>
  <c r="R453" i="10"/>
  <c r="S453" i="10"/>
  <c r="T453" i="10"/>
  <c r="U453" i="10"/>
  <c r="P454" i="10"/>
  <c r="Q454" i="10"/>
  <c r="R454" i="10"/>
  <c r="S454" i="10"/>
  <c r="T454" i="10"/>
  <c r="U454" i="10"/>
  <c r="P455" i="10"/>
  <c r="Q455" i="10"/>
  <c r="R455" i="10"/>
  <c r="S455" i="10"/>
  <c r="T455" i="10"/>
  <c r="U455" i="10"/>
  <c r="P456" i="10"/>
  <c r="Q456" i="10"/>
  <c r="R456" i="10"/>
  <c r="S456" i="10"/>
  <c r="T456" i="10"/>
  <c r="U456" i="10"/>
  <c r="P457" i="10"/>
  <c r="Q457" i="10"/>
  <c r="R457" i="10"/>
  <c r="S457" i="10"/>
  <c r="T457" i="10"/>
  <c r="U457" i="10"/>
  <c r="P458" i="10"/>
  <c r="Q458" i="10"/>
  <c r="R458" i="10"/>
  <c r="S458" i="10"/>
  <c r="T458" i="10"/>
  <c r="U458" i="10"/>
  <c r="P459" i="10"/>
  <c r="Q459" i="10"/>
  <c r="R459" i="10"/>
  <c r="S459" i="10"/>
  <c r="T459" i="10"/>
  <c r="U459" i="10"/>
  <c r="P460" i="10"/>
  <c r="Q460" i="10"/>
  <c r="R460" i="10"/>
  <c r="S460" i="10"/>
  <c r="T460" i="10"/>
  <c r="U460" i="10"/>
  <c r="P461" i="10"/>
  <c r="Q461" i="10"/>
  <c r="R461" i="10"/>
  <c r="S461" i="10"/>
  <c r="T461" i="10"/>
  <c r="U461" i="10"/>
  <c r="P462" i="10"/>
  <c r="Q462" i="10"/>
  <c r="R462" i="10"/>
  <c r="S462" i="10"/>
  <c r="T462" i="10"/>
  <c r="U462" i="10"/>
  <c r="P463" i="10"/>
  <c r="Q463" i="10"/>
  <c r="R463" i="10"/>
  <c r="S463" i="10"/>
  <c r="T463" i="10"/>
  <c r="U463" i="10"/>
  <c r="P464" i="10"/>
  <c r="Q464" i="10"/>
  <c r="R464" i="10"/>
  <c r="S464" i="10"/>
  <c r="T464" i="10"/>
  <c r="U464" i="10"/>
  <c r="P465" i="10"/>
  <c r="Q465" i="10"/>
  <c r="R465" i="10"/>
  <c r="S465" i="10"/>
  <c r="T465" i="10"/>
  <c r="U465" i="10"/>
  <c r="P466" i="10"/>
  <c r="Q466" i="10"/>
  <c r="R466" i="10"/>
  <c r="S466" i="10"/>
  <c r="T466" i="10"/>
  <c r="U466" i="10"/>
  <c r="P467" i="10"/>
  <c r="Q467" i="10"/>
  <c r="R467" i="10"/>
  <c r="S467" i="10"/>
  <c r="T467" i="10"/>
  <c r="U467" i="10"/>
  <c r="P468" i="10"/>
  <c r="Q468" i="10"/>
  <c r="R468" i="10"/>
  <c r="S468" i="10"/>
  <c r="T468" i="10"/>
  <c r="U468" i="10"/>
  <c r="P469" i="10"/>
  <c r="Q469" i="10"/>
  <c r="R469" i="10"/>
  <c r="S469" i="10"/>
  <c r="T469" i="10"/>
  <c r="U469" i="10"/>
  <c r="P470" i="10"/>
  <c r="Q470" i="10"/>
  <c r="R470" i="10"/>
  <c r="S470" i="10"/>
  <c r="T470" i="10"/>
  <c r="U470" i="10"/>
  <c r="P471" i="10"/>
  <c r="Q471" i="10"/>
  <c r="R471" i="10"/>
  <c r="S471" i="10"/>
  <c r="T471" i="10"/>
  <c r="U471" i="10"/>
  <c r="P472" i="10"/>
  <c r="Q472" i="10"/>
  <c r="R472" i="10"/>
  <c r="S472" i="10"/>
  <c r="T472" i="10"/>
  <c r="U472" i="10"/>
  <c r="P473" i="10"/>
  <c r="Q473" i="10"/>
  <c r="R473" i="10"/>
  <c r="S473" i="10"/>
  <c r="T473" i="10"/>
  <c r="U473" i="10"/>
  <c r="P474" i="10"/>
  <c r="Q474" i="10"/>
  <c r="R474" i="10"/>
  <c r="S474" i="10"/>
  <c r="T474" i="10"/>
  <c r="U474" i="10"/>
  <c r="P475" i="10"/>
  <c r="Q475" i="10"/>
  <c r="R475" i="10"/>
  <c r="S475" i="10"/>
  <c r="T475" i="10"/>
  <c r="U475" i="10"/>
  <c r="P476" i="10"/>
  <c r="Q476" i="10"/>
  <c r="R476" i="10"/>
  <c r="S476" i="10"/>
  <c r="T476" i="10"/>
  <c r="U476" i="10"/>
  <c r="P477" i="10"/>
  <c r="Q477" i="10"/>
  <c r="R477" i="10"/>
  <c r="S477" i="10"/>
  <c r="T477" i="10"/>
  <c r="U477" i="10"/>
  <c r="P478" i="10"/>
  <c r="Q478" i="10"/>
  <c r="R478" i="10"/>
  <c r="S478" i="10"/>
  <c r="T478" i="10"/>
  <c r="U478" i="10"/>
  <c r="P479" i="10"/>
  <c r="Q479" i="10"/>
  <c r="R479" i="10"/>
  <c r="S479" i="10"/>
  <c r="T479" i="10"/>
  <c r="U479" i="10"/>
  <c r="P480" i="10"/>
  <c r="Q480" i="10"/>
  <c r="R480" i="10"/>
  <c r="S480" i="10"/>
  <c r="T480" i="10"/>
  <c r="U480" i="10"/>
  <c r="P481" i="10"/>
  <c r="Q481" i="10"/>
  <c r="R481" i="10"/>
  <c r="S481" i="10"/>
  <c r="T481" i="10"/>
  <c r="U481" i="10"/>
  <c r="P482" i="10"/>
  <c r="Q482" i="10"/>
  <c r="R482" i="10"/>
  <c r="S482" i="10"/>
  <c r="T482" i="10"/>
  <c r="U482" i="10"/>
  <c r="P483" i="10"/>
  <c r="Q483" i="10"/>
  <c r="R483" i="10"/>
  <c r="S483" i="10"/>
  <c r="T483" i="10"/>
  <c r="U483" i="10"/>
  <c r="P484" i="10"/>
  <c r="Q484" i="10"/>
  <c r="R484" i="10"/>
  <c r="S484" i="10"/>
  <c r="T484" i="10"/>
  <c r="U484" i="10"/>
  <c r="P485" i="10"/>
  <c r="Q485" i="10"/>
  <c r="R485" i="10"/>
  <c r="S485" i="10"/>
  <c r="T485" i="10"/>
  <c r="U485" i="10"/>
  <c r="P486" i="10"/>
  <c r="Q486" i="10"/>
  <c r="R486" i="10"/>
  <c r="S486" i="10"/>
  <c r="T486" i="10"/>
  <c r="U486" i="10"/>
  <c r="P487" i="10"/>
  <c r="Q487" i="10"/>
  <c r="R487" i="10"/>
  <c r="S487" i="10"/>
  <c r="T487" i="10"/>
  <c r="U487" i="10"/>
  <c r="P488" i="10"/>
  <c r="Q488" i="10"/>
  <c r="R488" i="10"/>
  <c r="S488" i="10"/>
  <c r="T488" i="10"/>
  <c r="U488" i="10"/>
  <c r="P489" i="10"/>
  <c r="Q489" i="10"/>
  <c r="R489" i="10"/>
  <c r="S489" i="10"/>
  <c r="T489" i="10"/>
  <c r="U489" i="10"/>
  <c r="P490" i="10"/>
  <c r="Q490" i="10"/>
  <c r="R490" i="10"/>
  <c r="S490" i="10"/>
  <c r="T490" i="10"/>
  <c r="U490" i="10"/>
  <c r="P491" i="10"/>
  <c r="Q491" i="10"/>
  <c r="R491" i="10"/>
  <c r="S491" i="10"/>
  <c r="T491" i="10"/>
  <c r="U491" i="10"/>
  <c r="P492" i="10"/>
  <c r="Q492" i="10"/>
  <c r="R492" i="10"/>
  <c r="S492" i="10"/>
  <c r="T492" i="10"/>
  <c r="U492" i="10"/>
  <c r="P493" i="10"/>
  <c r="Q493" i="10"/>
  <c r="R493" i="10"/>
  <c r="S493" i="10"/>
  <c r="T493" i="10"/>
  <c r="U493" i="10"/>
  <c r="P494" i="10"/>
  <c r="Q494" i="10"/>
  <c r="R494" i="10"/>
  <c r="S494" i="10"/>
  <c r="T494" i="10"/>
  <c r="U494" i="10"/>
  <c r="P495" i="10"/>
  <c r="Q495" i="10"/>
  <c r="R495" i="10"/>
  <c r="S495" i="10"/>
  <c r="T495" i="10"/>
  <c r="U495" i="10"/>
  <c r="P496" i="10"/>
  <c r="Q496" i="10"/>
  <c r="R496" i="10"/>
  <c r="S496" i="10"/>
  <c r="T496" i="10"/>
  <c r="U496" i="10"/>
  <c r="P497" i="10"/>
  <c r="Q497" i="10"/>
  <c r="R497" i="10"/>
  <c r="S497" i="10"/>
  <c r="T497" i="10"/>
  <c r="U497" i="10"/>
  <c r="P498" i="10"/>
  <c r="Q498" i="10"/>
  <c r="R498" i="10"/>
  <c r="S498" i="10"/>
  <c r="T498" i="10"/>
  <c r="U498" i="10"/>
  <c r="P499" i="10"/>
  <c r="Q499" i="10"/>
  <c r="R499" i="10"/>
  <c r="S499" i="10"/>
  <c r="T499" i="10"/>
  <c r="U499" i="10"/>
  <c r="P500" i="10"/>
  <c r="Q500" i="10"/>
  <c r="R500" i="10"/>
  <c r="S500" i="10"/>
  <c r="T500" i="10"/>
  <c r="U500" i="10"/>
  <c r="P501" i="10"/>
  <c r="Q501" i="10"/>
  <c r="R501" i="10"/>
  <c r="S501" i="10"/>
  <c r="T501" i="10"/>
  <c r="U501" i="10"/>
  <c r="P502" i="10"/>
  <c r="Q502" i="10"/>
  <c r="R502" i="10"/>
  <c r="S502" i="10"/>
  <c r="T502" i="10"/>
  <c r="U502" i="10"/>
  <c r="P503" i="10"/>
  <c r="Q503" i="10"/>
  <c r="R503" i="10"/>
  <c r="S503" i="10"/>
  <c r="T503" i="10"/>
  <c r="U503" i="10"/>
  <c r="P504" i="10"/>
  <c r="Q504" i="10"/>
  <c r="R504" i="10"/>
  <c r="S504" i="10"/>
  <c r="T504" i="10"/>
  <c r="U504" i="10"/>
  <c r="P505" i="10"/>
  <c r="Q505" i="10"/>
  <c r="R505" i="10"/>
  <c r="S505" i="10"/>
  <c r="T505" i="10"/>
  <c r="U505" i="10"/>
  <c r="P506" i="10"/>
  <c r="Q506" i="10"/>
  <c r="R506" i="10"/>
  <c r="S506" i="10"/>
  <c r="T506" i="10"/>
  <c r="U506" i="10"/>
  <c r="P507" i="10"/>
  <c r="Q507" i="10"/>
  <c r="R507" i="10"/>
  <c r="S507" i="10"/>
  <c r="T507" i="10"/>
  <c r="U507" i="10"/>
  <c r="P508" i="10"/>
  <c r="Q508" i="10"/>
  <c r="R508" i="10"/>
  <c r="S508" i="10"/>
  <c r="T508" i="10"/>
  <c r="U508" i="10"/>
  <c r="P509" i="10"/>
  <c r="Q509" i="10"/>
  <c r="R509" i="10"/>
  <c r="S509" i="10"/>
  <c r="T509" i="10"/>
  <c r="U509" i="10"/>
  <c r="P510" i="10"/>
  <c r="Q510" i="10"/>
  <c r="R510" i="10"/>
  <c r="S510" i="10"/>
  <c r="T510" i="10"/>
  <c r="U510" i="10"/>
  <c r="P511" i="10"/>
  <c r="Q511" i="10"/>
  <c r="R511" i="10"/>
  <c r="S511" i="10"/>
  <c r="T511" i="10"/>
  <c r="U511" i="10"/>
  <c r="P512" i="10"/>
  <c r="Q512" i="10"/>
  <c r="R512" i="10"/>
  <c r="S512" i="10"/>
  <c r="T512" i="10"/>
  <c r="U512" i="10"/>
  <c r="P513" i="10"/>
  <c r="Q513" i="10"/>
  <c r="R513" i="10"/>
  <c r="S513" i="10"/>
  <c r="T513" i="10"/>
  <c r="U513" i="10"/>
  <c r="P514" i="10"/>
  <c r="Q514" i="10"/>
  <c r="R514" i="10"/>
  <c r="S514" i="10"/>
  <c r="T514" i="10"/>
  <c r="U514" i="10"/>
  <c r="P515" i="10"/>
  <c r="Q515" i="10"/>
  <c r="R515" i="10"/>
  <c r="S515" i="10"/>
  <c r="T515" i="10"/>
  <c r="U515" i="10"/>
  <c r="P516" i="10"/>
  <c r="Q516" i="10"/>
  <c r="R516" i="10"/>
  <c r="S516" i="10"/>
  <c r="T516" i="10"/>
  <c r="U516" i="10"/>
  <c r="P517" i="10"/>
  <c r="Q517" i="10"/>
  <c r="R517" i="10"/>
  <c r="S517" i="10"/>
  <c r="T517" i="10"/>
  <c r="U517" i="10"/>
  <c r="P518" i="10"/>
  <c r="Q518" i="10"/>
  <c r="R518" i="10"/>
  <c r="S518" i="10"/>
  <c r="T518" i="10"/>
  <c r="U518" i="10"/>
  <c r="P519" i="10"/>
  <c r="Q519" i="10"/>
  <c r="R519" i="10"/>
  <c r="S519" i="10"/>
  <c r="T519" i="10"/>
  <c r="U519" i="10"/>
  <c r="P520" i="10"/>
  <c r="Q520" i="10"/>
  <c r="R520" i="10"/>
  <c r="S520" i="10"/>
  <c r="T520" i="10"/>
  <c r="U520" i="10"/>
  <c r="P521" i="10"/>
  <c r="Q521" i="10"/>
  <c r="R521" i="10"/>
  <c r="S521" i="10"/>
  <c r="T521" i="10"/>
  <c r="U521" i="10"/>
  <c r="P522" i="10"/>
  <c r="Q522" i="10"/>
  <c r="R522" i="10"/>
  <c r="S522" i="10"/>
  <c r="T522" i="10"/>
  <c r="U522" i="10"/>
  <c r="P523" i="10"/>
  <c r="Q523" i="10"/>
  <c r="R523" i="10"/>
  <c r="S523" i="10"/>
  <c r="T523" i="10"/>
  <c r="U523" i="10"/>
  <c r="P524" i="10"/>
  <c r="Q524" i="10"/>
  <c r="R524" i="10"/>
  <c r="S524" i="10"/>
  <c r="T524" i="10"/>
  <c r="U524" i="10"/>
  <c r="P525" i="10"/>
  <c r="Q525" i="10"/>
  <c r="R525" i="10"/>
  <c r="S525" i="10"/>
  <c r="T525" i="10"/>
  <c r="U525" i="10"/>
  <c r="P526" i="10"/>
  <c r="Q526" i="10"/>
  <c r="R526" i="10"/>
  <c r="S526" i="10"/>
  <c r="T526" i="10"/>
  <c r="U526" i="10"/>
  <c r="P527" i="10"/>
  <c r="Q527" i="10"/>
  <c r="R527" i="10"/>
  <c r="S527" i="10"/>
  <c r="T527" i="10"/>
  <c r="U527" i="10"/>
  <c r="P528" i="10"/>
  <c r="Q528" i="10"/>
  <c r="R528" i="10"/>
  <c r="S528" i="10"/>
  <c r="T528" i="10"/>
  <c r="U528" i="10"/>
  <c r="P529" i="10"/>
  <c r="Q529" i="10"/>
  <c r="R529" i="10"/>
  <c r="S529" i="10"/>
  <c r="T529" i="10"/>
  <c r="U529" i="10"/>
  <c r="P530" i="10"/>
  <c r="Q530" i="10"/>
  <c r="R530" i="10"/>
  <c r="S530" i="10"/>
  <c r="T530" i="10"/>
  <c r="U530" i="10"/>
  <c r="P531" i="10"/>
  <c r="Q531" i="10"/>
  <c r="R531" i="10"/>
  <c r="S531" i="10"/>
  <c r="T531" i="10"/>
  <c r="U531" i="10"/>
  <c r="P532" i="10"/>
  <c r="Q532" i="10"/>
  <c r="R532" i="10"/>
  <c r="S532" i="10"/>
  <c r="T532" i="10"/>
  <c r="U532" i="10"/>
  <c r="P533" i="10"/>
  <c r="Q533" i="10"/>
  <c r="R533" i="10"/>
  <c r="S533" i="10"/>
  <c r="T533" i="10"/>
  <c r="U533" i="10"/>
  <c r="P534" i="10"/>
  <c r="Q534" i="10"/>
  <c r="R534" i="10"/>
  <c r="S534" i="10"/>
  <c r="T534" i="10"/>
  <c r="U534" i="10"/>
  <c r="P535" i="10"/>
  <c r="Q535" i="10"/>
  <c r="R535" i="10"/>
  <c r="S535" i="10"/>
  <c r="T535" i="10"/>
  <c r="U535" i="10"/>
  <c r="P536" i="10"/>
  <c r="Q536" i="10"/>
  <c r="R536" i="10"/>
  <c r="S536" i="10"/>
  <c r="T536" i="10"/>
  <c r="U536" i="10"/>
  <c r="P537" i="10"/>
  <c r="Q537" i="10"/>
  <c r="R537" i="10"/>
  <c r="S537" i="10"/>
  <c r="T537" i="10"/>
  <c r="U537" i="10"/>
  <c r="P538" i="10"/>
  <c r="Q538" i="10"/>
  <c r="R538" i="10"/>
  <c r="S538" i="10"/>
  <c r="T538" i="10"/>
  <c r="U538" i="10"/>
  <c r="P539" i="10"/>
  <c r="Q539" i="10"/>
  <c r="R539" i="10"/>
  <c r="S539" i="10"/>
  <c r="T539" i="10"/>
  <c r="U539" i="10"/>
  <c r="P540" i="10"/>
  <c r="Q540" i="10"/>
  <c r="R540" i="10"/>
  <c r="S540" i="10"/>
  <c r="T540" i="10"/>
  <c r="U540" i="10"/>
  <c r="P541" i="10"/>
  <c r="Q541" i="10"/>
  <c r="R541" i="10"/>
  <c r="S541" i="10"/>
  <c r="T541" i="10"/>
  <c r="U541" i="10"/>
  <c r="P542" i="10"/>
  <c r="Q542" i="10"/>
  <c r="R542" i="10"/>
  <c r="S542" i="10"/>
  <c r="T542" i="10"/>
  <c r="U542" i="10"/>
  <c r="P543" i="10"/>
  <c r="Q543" i="10"/>
  <c r="R543" i="10"/>
  <c r="S543" i="10"/>
  <c r="T543" i="10"/>
  <c r="U543" i="10"/>
  <c r="P544" i="10"/>
  <c r="Q544" i="10"/>
  <c r="R544" i="10"/>
  <c r="S544" i="10"/>
  <c r="T544" i="10"/>
  <c r="U544" i="10"/>
  <c r="P545" i="10"/>
  <c r="Q545" i="10"/>
  <c r="R545" i="10"/>
  <c r="S545" i="10"/>
  <c r="T545" i="10"/>
  <c r="U545" i="10"/>
  <c r="P546" i="10"/>
  <c r="Q546" i="10"/>
  <c r="R546" i="10"/>
  <c r="S546" i="10"/>
  <c r="T546" i="10"/>
  <c r="U546" i="10"/>
  <c r="P547" i="10"/>
  <c r="Q547" i="10"/>
  <c r="R547" i="10"/>
  <c r="S547" i="10"/>
  <c r="T547" i="10"/>
  <c r="U547" i="10"/>
  <c r="P548" i="10"/>
  <c r="Q548" i="10"/>
  <c r="R548" i="10"/>
  <c r="S548" i="10"/>
  <c r="T548" i="10"/>
  <c r="U548" i="10"/>
  <c r="P549" i="10"/>
  <c r="Q549" i="10"/>
  <c r="R549" i="10"/>
  <c r="S549" i="10"/>
  <c r="T549" i="10"/>
  <c r="U549" i="10"/>
  <c r="P550" i="10"/>
  <c r="Q550" i="10"/>
  <c r="R550" i="10"/>
  <c r="S550" i="10"/>
  <c r="T550" i="10"/>
  <c r="U550" i="10"/>
  <c r="P551" i="10"/>
  <c r="Q551" i="10"/>
  <c r="R551" i="10"/>
  <c r="S551" i="10"/>
  <c r="T551" i="10"/>
  <c r="U551" i="10"/>
  <c r="P552" i="10"/>
  <c r="Q552" i="10"/>
  <c r="R552" i="10"/>
  <c r="S552" i="10"/>
  <c r="T552" i="10"/>
  <c r="U552" i="10"/>
  <c r="P553" i="10"/>
  <c r="Q553" i="10"/>
  <c r="R553" i="10"/>
  <c r="S553" i="10"/>
  <c r="T553" i="10"/>
  <c r="U553" i="10"/>
  <c r="P554" i="10"/>
  <c r="Q554" i="10"/>
  <c r="R554" i="10"/>
  <c r="S554" i="10"/>
  <c r="T554" i="10"/>
  <c r="U554" i="10"/>
  <c r="P555" i="10"/>
  <c r="Q555" i="10"/>
  <c r="R555" i="10"/>
  <c r="S555" i="10"/>
  <c r="T555" i="10"/>
  <c r="U555" i="10"/>
  <c r="P556" i="10"/>
  <c r="Q556" i="10"/>
  <c r="R556" i="10"/>
  <c r="S556" i="10"/>
  <c r="T556" i="10"/>
  <c r="U556" i="10"/>
  <c r="P557" i="10"/>
  <c r="Q557" i="10"/>
  <c r="R557" i="10"/>
  <c r="S557" i="10"/>
  <c r="T557" i="10"/>
  <c r="U557" i="10"/>
  <c r="P558" i="10"/>
  <c r="Q558" i="10"/>
  <c r="R558" i="10"/>
  <c r="S558" i="10"/>
  <c r="T558" i="10"/>
  <c r="U558" i="10"/>
  <c r="P559" i="10"/>
  <c r="Q559" i="10"/>
  <c r="R559" i="10"/>
  <c r="S559" i="10"/>
  <c r="T559" i="10"/>
  <c r="U559" i="10"/>
  <c r="P560" i="10"/>
  <c r="Q560" i="10"/>
  <c r="R560" i="10"/>
  <c r="S560" i="10"/>
  <c r="T560" i="10"/>
  <c r="U560" i="10"/>
  <c r="P561" i="10"/>
  <c r="Q561" i="10"/>
  <c r="R561" i="10"/>
  <c r="S561" i="10"/>
  <c r="T561" i="10"/>
  <c r="U561" i="10"/>
  <c r="P562" i="10"/>
  <c r="Q562" i="10"/>
  <c r="R562" i="10"/>
  <c r="S562" i="10"/>
  <c r="T562" i="10"/>
  <c r="U562" i="10"/>
  <c r="P563" i="10"/>
  <c r="Q563" i="10"/>
  <c r="R563" i="10"/>
  <c r="S563" i="10"/>
  <c r="T563" i="10"/>
  <c r="U563" i="10"/>
  <c r="P564" i="10"/>
  <c r="Q564" i="10"/>
  <c r="R564" i="10"/>
  <c r="S564" i="10"/>
  <c r="T564" i="10"/>
  <c r="U564" i="10"/>
  <c r="P565" i="10"/>
  <c r="Q565" i="10"/>
  <c r="R565" i="10"/>
  <c r="S565" i="10"/>
  <c r="T565" i="10"/>
  <c r="U565" i="10"/>
  <c r="P566" i="10"/>
  <c r="Q566" i="10"/>
  <c r="R566" i="10"/>
  <c r="S566" i="10"/>
  <c r="T566" i="10"/>
  <c r="U566" i="10"/>
  <c r="P567" i="10"/>
  <c r="Q567" i="10"/>
  <c r="R567" i="10"/>
  <c r="S567" i="10"/>
  <c r="T567" i="10"/>
  <c r="U567" i="10"/>
  <c r="P568" i="10"/>
  <c r="Q568" i="10"/>
  <c r="R568" i="10"/>
  <c r="S568" i="10"/>
  <c r="T568" i="10"/>
  <c r="U568" i="10"/>
  <c r="P569" i="10"/>
  <c r="Q569" i="10"/>
  <c r="R569" i="10"/>
  <c r="S569" i="10"/>
  <c r="T569" i="10"/>
  <c r="U569" i="10"/>
  <c r="P570" i="10"/>
  <c r="Q570" i="10"/>
  <c r="R570" i="10"/>
  <c r="S570" i="10"/>
  <c r="T570" i="10"/>
  <c r="U570" i="10"/>
  <c r="P571" i="10"/>
  <c r="Q571" i="10"/>
  <c r="R571" i="10"/>
  <c r="S571" i="10"/>
  <c r="T571" i="10"/>
  <c r="U571" i="10"/>
  <c r="P572" i="10"/>
  <c r="Q572" i="10"/>
  <c r="R572" i="10"/>
  <c r="S572" i="10"/>
  <c r="T572" i="10"/>
  <c r="U572" i="10"/>
  <c r="P573" i="10"/>
  <c r="Q573" i="10"/>
  <c r="R573" i="10"/>
  <c r="S573" i="10"/>
  <c r="T573" i="10"/>
  <c r="U573" i="10"/>
  <c r="P574" i="10"/>
  <c r="Q574" i="10"/>
  <c r="R574" i="10"/>
  <c r="S574" i="10"/>
  <c r="T574" i="10"/>
  <c r="U574" i="10"/>
  <c r="P575" i="10"/>
  <c r="Q575" i="10"/>
  <c r="R575" i="10"/>
  <c r="S575" i="10"/>
  <c r="T575" i="10"/>
  <c r="U575" i="10"/>
  <c r="P576" i="10"/>
  <c r="Q576" i="10"/>
  <c r="R576" i="10"/>
  <c r="S576" i="10"/>
  <c r="T576" i="10"/>
  <c r="U576" i="10"/>
  <c r="P577" i="10"/>
  <c r="Q577" i="10"/>
  <c r="R577" i="10"/>
  <c r="S577" i="10"/>
  <c r="T577" i="10"/>
  <c r="U577" i="10"/>
  <c r="P578" i="10"/>
  <c r="Q578" i="10"/>
  <c r="R578" i="10"/>
  <c r="S578" i="10"/>
  <c r="T578" i="10"/>
  <c r="U578" i="10"/>
  <c r="P579" i="10"/>
  <c r="Q579" i="10"/>
  <c r="R579" i="10"/>
  <c r="S579" i="10"/>
  <c r="T579" i="10"/>
  <c r="U579" i="10"/>
  <c r="P580" i="10"/>
  <c r="Q580" i="10"/>
  <c r="R580" i="10"/>
  <c r="S580" i="10"/>
  <c r="T580" i="10"/>
  <c r="U580" i="10"/>
  <c r="P581" i="10"/>
  <c r="Q581" i="10"/>
  <c r="R581" i="10"/>
  <c r="S581" i="10"/>
  <c r="T581" i="10"/>
  <c r="U581" i="10"/>
  <c r="P582" i="10"/>
  <c r="Q582" i="10"/>
  <c r="R582" i="10"/>
  <c r="S582" i="10"/>
  <c r="T582" i="10"/>
  <c r="U582" i="10"/>
  <c r="P583" i="10"/>
  <c r="Q583" i="10"/>
  <c r="R583" i="10"/>
  <c r="S583" i="10"/>
  <c r="T583" i="10"/>
  <c r="U583" i="10"/>
  <c r="P584" i="10"/>
  <c r="Q584" i="10"/>
  <c r="R584" i="10"/>
  <c r="S584" i="10"/>
  <c r="T584" i="10"/>
  <c r="U584" i="10"/>
  <c r="P585" i="10"/>
  <c r="Q585" i="10"/>
  <c r="R585" i="10"/>
  <c r="S585" i="10"/>
  <c r="T585" i="10"/>
  <c r="U585" i="10"/>
  <c r="P586" i="10"/>
  <c r="Q586" i="10"/>
  <c r="R586" i="10"/>
  <c r="S586" i="10"/>
  <c r="T586" i="10"/>
  <c r="U586" i="10"/>
  <c r="P587" i="10"/>
  <c r="Q587" i="10"/>
  <c r="R587" i="10"/>
  <c r="S587" i="10"/>
  <c r="T587" i="10"/>
  <c r="U587" i="10"/>
  <c r="P588" i="10"/>
  <c r="Q588" i="10"/>
  <c r="R588" i="10"/>
  <c r="S588" i="10"/>
  <c r="T588" i="10"/>
  <c r="U588" i="10"/>
  <c r="P589" i="10"/>
  <c r="Q589" i="10"/>
  <c r="R589" i="10"/>
  <c r="S589" i="10"/>
  <c r="T589" i="10"/>
  <c r="U589" i="10"/>
  <c r="P590" i="10"/>
  <c r="Q590" i="10"/>
  <c r="R590" i="10"/>
  <c r="S590" i="10"/>
  <c r="T590" i="10"/>
  <c r="U590" i="10"/>
  <c r="P591" i="10"/>
  <c r="Q591" i="10"/>
  <c r="R591" i="10"/>
  <c r="S591" i="10"/>
  <c r="T591" i="10"/>
  <c r="U591" i="10"/>
  <c r="P592" i="10"/>
  <c r="Q592" i="10"/>
  <c r="R592" i="10"/>
  <c r="S592" i="10"/>
  <c r="T592" i="10"/>
  <c r="U592" i="10"/>
  <c r="P593" i="10"/>
  <c r="Q593" i="10"/>
  <c r="R593" i="10"/>
  <c r="S593" i="10"/>
  <c r="T593" i="10"/>
  <c r="U593" i="10"/>
  <c r="P594" i="10"/>
  <c r="Q594" i="10"/>
  <c r="R594" i="10"/>
  <c r="S594" i="10"/>
  <c r="T594" i="10"/>
  <c r="U594" i="10"/>
  <c r="P595" i="10"/>
  <c r="Q595" i="10"/>
  <c r="R595" i="10"/>
  <c r="S595" i="10"/>
  <c r="T595" i="10"/>
  <c r="U595" i="10"/>
  <c r="P596" i="10"/>
  <c r="Q596" i="10"/>
  <c r="R596" i="10"/>
  <c r="S596" i="10"/>
  <c r="T596" i="10"/>
  <c r="U596" i="10"/>
  <c r="P597" i="10"/>
  <c r="Q597" i="10"/>
  <c r="R597" i="10"/>
  <c r="S597" i="10"/>
  <c r="T597" i="10"/>
  <c r="U597" i="10"/>
  <c r="P598" i="10"/>
  <c r="Q598" i="10"/>
  <c r="R598" i="10"/>
  <c r="S598" i="10"/>
  <c r="T598" i="10"/>
  <c r="U598" i="10"/>
  <c r="P599" i="10"/>
  <c r="Q599" i="10"/>
  <c r="R599" i="10"/>
  <c r="S599" i="10"/>
  <c r="T599" i="10"/>
  <c r="U599" i="10"/>
  <c r="P600" i="10"/>
  <c r="Q600" i="10"/>
  <c r="R600" i="10"/>
  <c r="S600" i="10"/>
  <c r="T600" i="10"/>
  <c r="U600" i="10"/>
  <c r="P601" i="10"/>
  <c r="Q601" i="10"/>
  <c r="R601" i="10"/>
  <c r="S601" i="10"/>
  <c r="T601" i="10"/>
  <c r="U601" i="10"/>
  <c r="P602" i="10"/>
  <c r="Q602" i="10"/>
  <c r="R602" i="10"/>
  <c r="S602" i="10"/>
  <c r="T602" i="10"/>
  <c r="U602" i="10"/>
  <c r="P603" i="10"/>
  <c r="Q603" i="10"/>
  <c r="R603" i="10"/>
  <c r="S603" i="10"/>
  <c r="T603" i="10"/>
  <c r="U603" i="10"/>
  <c r="P604" i="10"/>
  <c r="Q604" i="10"/>
  <c r="R604" i="10"/>
  <c r="S604" i="10"/>
  <c r="T604" i="10"/>
  <c r="U604" i="10"/>
  <c r="Q311" i="10"/>
  <c r="R311" i="10"/>
  <c r="S311" i="10"/>
  <c r="T311" i="10"/>
  <c r="U311" i="10"/>
  <c r="P311" i="10"/>
  <c r="AB305" i="9"/>
  <c r="AB304" i="9"/>
  <c r="AB303" i="9"/>
  <c r="AB302" i="9"/>
  <c r="AB301" i="9"/>
  <c r="AB300" i="9"/>
  <c r="AB299" i="9"/>
  <c r="AB298" i="9"/>
  <c r="AB297" i="9"/>
  <c r="AB296" i="9"/>
  <c r="AB295" i="9"/>
  <c r="AB294" i="9"/>
  <c r="AB293" i="9"/>
  <c r="AB292" i="9"/>
  <c r="AB291" i="9"/>
  <c r="AB290" i="9"/>
  <c r="AB289" i="9"/>
  <c r="AB288" i="9"/>
  <c r="AB287" i="9"/>
  <c r="AB286" i="9"/>
  <c r="AB285" i="9"/>
  <c r="AB284" i="9"/>
  <c r="AB283" i="9"/>
  <c r="AB282" i="9"/>
  <c r="AB281" i="9"/>
  <c r="AB280" i="9"/>
  <c r="AB279" i="9"/>
  <c r="AB278" i="9"/>
  <c r="AB277" i="9"/>
  <c r="AB276" i="9"/>
  <c r="AB275" i="9"/>
  <c r="AB274" i="9"/>
  <c r="AB273" i="9"/>
  <c r="AB272" i="9"/>
  <c r="AB271" i="9"/>
  <c r="AB270" i="9"/>
  <c r="AB269" i="9"/>
  <c r="AB268" i="9"/>
  <c r="AB267" i="9"/>
  <c r="AB266" i="9"/>
  <c r="AB265" i="9"/>
  <c r="AB264" i="9"/>
  <c r="AB263" i="9"/>
  <c r="AB262" i="9"/>
  <c r="AB261" i="9"/>
  <c r="AB260" i="9"/>
  <c r="AB259" i="9"/>
  <c r="AB258" i="9"/>
  <c r="AB257" i="9"/>
  <c r="AB256" i="9"/>
  <c r="AB255" i="9"/>
  <c r="AB254" i="9"/>
  <c r="AB253" i="9"/>
  <c r="AB252" i="9"/>
  <c r="AB251" i="9"/>
  <c r="AB250" i="9"/>
  <c r="AB249" i="9"/>
  <c r="AB248" i="9"/>
  <c r="AB247" i="9"/>
  <c r="AB246" i="9"/>
  <c r="AB245" i="9"/>
  <c r="AB244" i="9"/>
  <c r="AB243" i="9"/>
  <c r="AB242" i="9"/>
  <c r="AB241" i="9"/>
  <c r="AB240" i="9"/>
  <c r="AB239" i="9"/>
  <c r="AB238" i="9"/>
  <c r="AB237" i="9"/>
  <c r="AB236" i="9"/>
  <c r="AB235" i="9"/>
  <c r="AB234" i="9"/>
  <c r="AB233" i="9"/>
  <c r="AB232" i="9"/>
  <c r="AB231" i="9"/>
  <c r="AB230" i="9"/>
  <c r="AB229" i="9"/>
  <c r="AB228" i="9"/>
  <c r="AB227" i="9"/>
  <c r="AB226" i="9"/>
  <c r="AB225" i="9"/>
  <c r="AB224" i="9"/>
  <c r="AB223" i="9"/>
  <c r="AB222" i="9"/>
  <c r="AB221" i="9"/>
  <c r="AB220" i="9"/>
  <c r="AB219" i="9"/>
  <c r="AB218" i="9"/>
  <c r="AB217" i="9"/>
  <c r="AB216" i="9"/>
  <c r="AB215" i="9"/>
  <c r="AB214" i="9"/>
  <c r="AB213" i="9"/>
  <c r="AB212" i="9"/>
  <c r="AB211" i="9"/>
  <c r="AB210" i="9"/>
  <c r="AB209" i="9"/>
  <c r="AB208" i="9"/>
  <c r="AB207" i="9"/>
  <c r="AB206" i="9"/>
  <c r="AB205" i="9"/>
  <c r="AB204" i="9"/>
  <c r="AB203" i="9"/>
  <c r="AB202" i="9"/>
  <c r="AB201" i="9"/>
  <c r="AB200" i="9"/>
  <c r="AB199" i="9"/>
  <c r="AB198" i="9"/>
  <c r="AB197" i="9"/>
  <c r="AB196" i="9"/>
  <c r="AB195" i="9"/>
  <c r="AB194" i="9"/>
  <c r="AB193" i="9"/>
  <c r="AB192" i="9"/>
  <c r="AB191" i="9"/>
  <c r="AB190" i="9"/>
  <c r="AB189" i="9"/>
  <c r="AB188" i="9"/>
  <c r="AB187" i="9"/>
  <c r="AB186" i="9"/>
  <c r="AB185" i="9"/>
  <c r="AB184" i="9"/>
  <c r="AB183" i="9"/>
  <c r="AB182" i="9"/>
  <c r="AB181" i="9"/>
  <c r="AB180" i="9"/>
  <c r="AB179" i="9"/>
  <c r="AB178" i="9"/>
  <c r="AB177" i="9"/>
  <c r="AB176" i="9"/>
  <c r="AB175" i="9"/>
  <c r="AB174" i="9"/>
  <c r="AB173" i="9"/>
  <c r="AB172" i="9"/>
  <c r="AB171" i="9"/>
  <c r="AB170" i="9"/>
  <c r="AB169" i="9"/>
  <c r="AB168" i="9"/>
  <c r="AB167" i="9"/>
  <c r="AB166" i="9"/>
  <c r="AB165" i="9"/>
  <c r="AB164" i="9"/>
  <c r="AB163" i="9"/>
  <c r="AB162" i="9"/>
  <c r="AB161" i="9"/>
  <c r="AB160" i="9"/>
  <c r="AB159" i="9"/>
  <c r="AB158" i="9"/>
  <c r="AB157" i="9"/>
  <c r="AB156" i="9"/>
  <c r="AB155" i="9"/>
  <c r="AB154" i="9"/>
  <c r="AB153" i="9"/>
  <c r="AB152" i="9"/>
  <c r="AB151" i="9"/>
  <c r="AB150" i="9"/>
  <c r="AB149" i="9"/>
  <c r="AB148" i="9"/>
  <c r="AB147" i="9"/>
  <c r="AB146" i="9"/>
  <c r="AB145" i="9"/>
  <c r="AB144" i="9"/>
  <c r="AB143" i="9"/>
  <c r="AB142" i="9"/>
  <c r="AB141" i="9"/>
  <c r="AB140" i="9"/>
  <c r="AB139" i="9"/>
  <c r="AB138" i="9"/>
  <c r="AB137" i="9"/>
  <c r="AB136" i="9"/>
  <c r="AB135" i="9"/>
  <c r="AB134" i="9"/>
  <c r="AB133" i="9"/>
  <c r="AB132" i="9"/>
  <c r="AB131" i="9"/>
  <c r="AB130" i="9"/>
  <c r="AB129" i="9"/>
  <c r="AB128" i="9"/>
  <c r="AB127" i="9"/>
  <c r="AB126" i="9"/>
  <c r="AB125" i="9"/>
  <c r="AB124" i="9"/>
  <c r="AB123" i="9"/>
  <c r="AB122" i="9"/>
  <c r="AB121" i="9"/>
  <c r="AB120" i="9"/>
  <c r="AB119" i="9"/>
  <c r="AB118" i="9"/>
  <c r="AB117" i="9"/>
  <c r="AB116" i="9"/>
  <c r="AB115" i="9"/>
  <c r="AB114" i="9"/>
  <c r="AB113" i="9"/>
  <c r="AB112" i="9"/>
  <c r="AB111" i="9"/>
  <c r="AB110" i="9"/>
  <c r="AB109" i="9"/>
  <c r="AB108" i="9"/>
  <c r="AB107" i="9"/>
  <c r="AB106" i="9"/>
  <c r="AB105" i="9"/>
  <c r="AB104" i="9"/>
  <c r="AB103" i="9"/>
  <c r="AB102" i="9"/>
  <c r="AB101" i="9"/>
  <c r="AB100" i="9"/>
  <c r="AB99" i="9"/>
  <c r="AB98" i="9"/>
  <c r="AB97" i="9"/>
  <c r="AB96" i="9"/>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1" i="9"/>
  <c r="AB60" i="9"/>
  <c r="AB59" i="9"/>
  <c r="AB58" i="9"/>
  <c r="AB57" i="9"/>
  <c r="AB56" i="9"/>
  <c r="AB55" i="9"/>
  <c r="AB54" i="9"/>
  <c r="AB53" i="9"/>
  <c r="AB52" i="9"/>
  <c r="AB51" i="9"/>
  <c r="AB50" i="9"/>
  <c r="AB49" i="9"/>
  <c r="AB48" i="9"/>
  <c r="AB47" i="9"/>
  <c r="AB46" i="9"/>
  <c r="AB45" i="9"/>
  <c r="AB44" i="9"/>
  <c r="AB43" i="9"/>
  <c r="AB42" i="9"/>
  <c r="AB41" i="9"/>
  <c r="AB40" i="9"/>
  <c r="AB39" i="9"/>
  <c r="AB38" i="9"/>
  <c r="AB37" i="9"/>
  <c r="AB36" i="9"/>
  <c r="AB35" i="9"/>
  <c r="AB34" i="9"/>
  <c r="AB33" i="9"/>
  <c r="AB32" i="9"/>
  <c r="AB31" i="9"/>
  <c r="AB30" i="9"/>
  <c r="AB29" i="9"/>
  <c r="AB28" i="9"/>
  <c r="AB27" i="9"/>
  <c r="AB26" i="9"/>
  <c r="AB25" i="9"/>
  <c r="AB24" i="9"/>
  <c r="AB23" i="9"/>
  <c r="AB22" i="9"/>
  <c r="AB21" i="9"/>
  <c r="AB20" i="9"/>
  <c r="AB19" i="9"/>
  <c r="AB18" i="9"/>
  <c r="AB17" i="9"/>
  <c r="AB16" i="9"/>
  <c r="AB15" i="9"/>
  <c r="AB14" i="9"/>
  <c r="AB13" i="9"/>
  <c r="L308" i="7" l="1"/>
  <c r="F310" i="7"/>
  <c r="D308" i="7" l="1"/>
  <c r="C308" i="7"/>
  <c r="I10" i="18" l="1"/>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9" i="18"/>
  <c r="M301" i="18"/>
  <c r="R301" i="18" s="1"/>
  <c r="S301" i="18" s="1"/>
  <c r="M300" i="18"/>
  <c r="N300" i="18" s="1"/>
  <c r="M297" i="18"/>
  <c r="N297" i="18" s="1"/>
  <c r="M296" i="18"/>
  <c r="N296" i="18" s="1"/>
  <c r="M293" i="18"/>
  <c r="R293" i="18" s="1"/>
  <c r="S293" i="18" s="1"/>
  <c r="M292" i="18"/>
  <c r="N292" i="18" s="1"/>
  <c r="M291" i="18"/>
  <c r="N291" i="18" s="1"/>
  <c r="M289" i="18"/>
  <c r="N289" i="18" s="1"/>
  <c r="M288" i="18"/>
  <c r="N288" i="18" s="1"/>
  <c r="M287" i="18"/>
  <c r="N287" i="18" s="1"/>
  <c r="M285" i="18"/>
  <c r="N285" i="18" s="1"/>
  <c r="M284" i="18"/>
  <c r="N284" i="18" s="1"/>
  <c r="M283" i="18"/>
  <c r="N283" i="18" s="1"/>
  <c r="M281" i="18"/>
  <c r="N281" i="18" s="1"/>
  <c r="M280" i="18"/>
  <c r="N280" i="18" s="1"/>
  <c r="M279" i="18"/>
  <c r="N279" i="18" s="1"/>
  <c r="M277" i="18"/>
  <c r="N277" i="18" s="1"/>
  <c r="M276" i="18"/>
  <c r="N276" i="18" s="1"/>
  <c r="M275" i="18"/>
  <c r="N275" i="18" s="1"/>
  <c r="M273" i="18"/>
  <c r="N273" i="18" s="1"/>
  <c r="M272" i="18"/>
  <c r="N272" i="18" s="1"/>
  <c r="M271" i="18"/>
  <c r="N271" i="18" s="1"/>
  <c r="M269" i="18"/>
  <c r="N269" i="18" s="1"/>
  <c r="M268" i="18"/>
  <c r="N268" i="18" s="1"/>
  <c r="M267" i="18"/>
  <c r="N267" i="18" s="1"/>
  <c r="M265" i="18"/>
  <c r="N265" i="18" s="1"/>
  <c r="M264" i="18"/>
  <c r="N264" i="18" s="1"/>
  <c r="M263" i="18"/>
  <c r="N263" i="18" s="1"/>
  <c r="M261" i="18"/>
  <c r="N261" i="18" s="1"/>
  <c r="M260" i="18"/>
  <c r="N260" i="18" s="1"/>
  <c r="M259" i="18"/>
  <c r="N259" i="18" s="1"/>
  <c r="M257" i="18"/>
  <c r="N257" i="18" s="1"/>
  <c r="M256" i="18"/>
  <c r="N256" i="18" s="1"/>
  <c r="M255" i="18"/>
  <c r="N255" i="18" s="1"/>
  <c r="M254" i="18"/>
  <c r="R254" i="18" s="1"/>
  <c r="S254" i="18" s="1"/>
  <c r="M253" i="18"/>
  <c r="N253" i="18" s="1"/>
  <c r="M250" i="18"/>
  <c r="N250" i="18" s="1"/>
  <c r="M249" i="18"/>
  <c r="N249" i="18" s="1"/>
  <c r="M248" i="18"/>
  <c r="N248" i="18" s="1"/>
  <c r="M244" i="18"/>
  <c r="N244" i="18" s="1"/>
  <c r="M242" i="18"/>
  <c r="R242" i="18" s="1"/>
  <c r="S242" i="18" s="1"/>
  <c r="M241" i="18"/>
  <c r="N241" i="18" s="1"/>
  <c r="M240" i="18"/>
  <c r="N240" i="18" s="1"/>
  <c r="M239" i="18"/>
  <c r="N239" i="18" s="1"/>
  <c r="M238" i="18"/>
  <c r="R238" i="18" s="1"/>
  <c r="S238" i="18" s="1"/>
  <c r="M237" i="18"/>
  <c r="N237" i="18" s="1"/>
  <c r="M234" i="18"/>
  <c r="N234" i="18" s="1"/>
  <c r="M233" i="18"/>
  <c r="N233" i="18" s="1"/>
  <c r="M232" i="18"/>
  <c r="N232" i="18" s="1"/>
  <c r="M228" i="18"/>
  <c r="N228" i="18" s="1"/>
  <c r="M226" i="18"/>
  <c r="R226" i="18" s="1"/>
  <c r="S226" i="18" s="1"/>
  <c r="M225" i="18"/>
  <c r="N225" i="18" s="1"/>
  <c r="M224" i="18"/>
  <c r="N224" i="18" s="1"/>
  <c r="M223" i="18"/>
  <c r="N223" i="18" s="1"/>
  <c r="M222" i="18"/>
  <c r="R222" i="18" s="1"/>
  <c r="S222" i="18" s="1"/>
  <c r="M221" i="18"/>
  <c r="N221" i="18" s="1"/>
  <c r="M218" i="18"/>
  <c r="N218" i="18" s="1"/>
  <c r="M217" i="18"/>
  <c r="N217" i="18" s="1"/>
  <c r="M216" i="18"/>
  <c r="N216" i="18" s="1"/>
  <c r="M212" i="18"/>
  <c r="N212" i="18" s="1"/>
  <c r="M210" i="18"/>
  <c r="R210" i="18" s="1"/>
  <c r="S210" i="18" s="1"/>
  <c r="M209" i="18"/>
  <c r="N209" i="18" s="1"/>
  <c r="M208" i="18"/>
  <c r="N208" i="18" s="1"/>
  <c r="M207" i="18"/>
  <c r="N207" i="18" s="1"/>
  <c r="M206" i="18"/>
  <c r="R206" i="18" s="1"/>
  <c r="S206" i="18" s="1"/>
  <c r="M205" i="18"/>
  <c r="N205" i="18" s="1"/>
  <c r="M202" i="18"/>
  <c r="N202" i="18" s="1"/>
  <c r="M201" i="18"/>
  <c r="N201" i="18" s="1"/>
  <c r="M200" i="18"/>
  <c r="N200" i="18" s="1"/>
  <c r="M196" i="18"/>
  <c r="N196" i="18" s="1"/>
  <c r="M194" i="18"/>
  <c r="R194" i="18" s="1"/>
  <c r="S194" i="18" s="1"/>
  <c r="M193" i="18"/>
  <c r="N193" i="18" s="1"/>
  <c r="M192" i="18"/>
  <c r="N192" i="18" s="1"/>
  <c r="M191" i="18"/>
  <c r="N191" i="18" s="1"/>
  <c r="M190" i="18"/>
  <c r="R190" i="18" s="1"/>
  <c r="S190" i="18" s="1"/>
  <c r="M189" i="18"/>
  <c r="N189" i="18" s="1"/>
  <c r="M188" i="18"/>
  <c r="N188" i="18" s="1"/>
  <c r="M187" i="18"/>
  <c r="N187" i="18" s="1"/>
  <c r="M186" i="18"/>
  <c r="N186" i="18" s="1"/>
  <c r="M185" i="18"/>
  <c r="R185" i="18" s="1"/>
  <c r="S185" i="18" s="1"/>
  <c r="M184" i="18"/>
  <c r="N184" i="18" s="1"/>
  <c r="M183" i="18"/>
  <c r="N183" i="18" s="1"/>
  <c r="M182" i="18"/>
  <c r="N182" i="18" s="1"/>
  <c r="M181" i="18"/>
  <c r="R181" i="18" s="1"/>
  <c r="S181" i="18" s="1"/>
  <c r="M180" i="18"/>
  <c r="N180" i="18" s="1"/>
  <c r="M179" i="18"/>
  <c r="N179" i="18" s="1"/>
  <c r="M178" i="18"/>
  <c r="N178" i="18" s="1"/>
  <c r="M177" i="18"/>
  <c r="R177" i="18" s="1"/>
  <c r="S177" i="18" s="1"/>
  <c r="M176" i="18"/>
  <c r="N176" i="18" s="1"/>
  <c r="M175" i="18"/>
  <c r="N175" i="18" s="1"/>
  <c r="M174" i="18"/>
  <c r="N174" i="18" s="1"/>
  <c r="M173" i="18"/>
  <c r="R173" i="18" s="1"/>
  <c r="S173" i="18" s="1"/>
  <c r="M172" i="18"/>
  <c r="N172" i="18" s="1"/>
  <c r="M171" i="18"/>
  <c r="N171" i="18" s="1"/>
  <c r="M170" i="18"/>
  <c r="N170" i="18" s="1"/>
  <c r="M169" i="18"/>
  <c r="R169" i="18" s="1"/>
  <c r="S169" i="18" s="1"/>
  <c r="M168" i="18"/>
  <c r="N168" i="18" s="1"/>
  <c r="M167" i="18"/>
  <c r="N167" i="18" s="1"/>
  <c r="M166" i="18"/>
  <c r="N166" i="18" s="1"/>
  <c r="M165" i="18"/>
  <c r="R165" i="18" s="1"/>
  <c r="S165" i="18" s="1"/>
  <c r="M164" i="18"/>
  <c r="N164" i="18" s="1"/>
  <c r="M163" i="18"/>
  <c r="N163" i="18" s="1"/>
  <c r="M162" i="18"/>
  <c r="N162" i="18" s="1"/>
  <c r="M161" i="18"/>
  <c r="R161" i="18" s="1"/>
  <c r="S161" i="18" s="1"/>
  <c r="M160" i="18"/>
  <c r="N160" i="18" s="1"/>
  <c r="M159" i="18"/>
  <c r="N159" i="18" s="1"/>
  <c r="M158" i="18"/>
  <c r="N158" i="18" s="1"/>
  <c r="M157" i="18"/>
  <c r="R157" i="18" s="1"/>
  <c r="S157" i="18" s="1"/>
  <c r="M156" i="18"/>
  <c r="N156" i="18" s="1"/>
  <c r="M155" i="18"/>
  <c r="N155" i="18" s="1"/>
  <c r="M154" i="18"/>
  <c r="N154" i="18" s="1"/>
  <c r="M153" i="18"/>
  <c r="R153" i="18" s="1"/>
  <c r="S153" i="18" s="1"/>
  <c r="M152" i="18"/>
  <c r="N152" i="18" s="1"/>
  <c r="M151" i="18"/>
  <c r="N151" i="18" s="1"/>
  <c r="M150" i="18"/>
  <c r="N150" i="18" s="1"/>
  <c r="M149" i="18"/>
  <c r="R149" i="18" s="1"/>
  <c r="S149" i="18" s="1"/>
  <c r="M148" i="18"/>
  <c r="R148" i="18" s="1"/>
  <c r="S148" i="18" s="1"/>
  <c r="M147" i="18"/>
  <c r="N147" i="18" s="1"/>
  <c r="M146" i="18"/>
  <c r="N146" i="18" s="1"/>
  <c r="M145" i="18"/>
  <c r="R145" i="18" s="1"/>
  <c r="S145" i="18" s="1"/>
  <c r="M144" i="18"/>
  <c r="R144" i="18" s="1"/>
  <c r="S144" i="18" s="1"/>
  <c r="M143" i="18"/>
  <c r="N143" i="18" s="1"/>
  <c r="M142" i="18"/>
  <c r="N142" i="18" s="1"/>
  <c r="M141" i="18"/>
  <c r="R141" i="18" s="1"/>
  <c r="S141" i="18" s="1"/>
  <c r="M140" i="18"/>
  <c r="R140" i="18" s="1"/>
  <c r="S140" i="18" s="1"/>
  <c r="M139" i="18"/>
  <c r="R139" i="18" s="1"/>
  <c r="S139" i="18" s="1"/>
  <c r="M138" i="18"/>
  <c r="R138" i="18" s="1"/>
  <c r="S138" i="18" s="1"/>
  <c r="M137" i="18"/>
  <c r="R137" i="18" s="1"/>
  <c r="S137" i="18" s="1"/>
  <c r="M136" i="18"/>
  <c r="R136" i="18" s="1"/>
  <c r="S136" i="18" s="1"/>
  <c r="M135" i="18"/>
  <c r="R135" i="18" s="1"/>
  <c r="S135" i="18" s="1"/>
  <c r="M134" i="18"/>
  <c r="R134" i="18" s="1"/>
  <c r="S134" i="18" s="1"/>
  <c r="M133" i="18"/>
  <c r="R133" i="18" s="1"/>
  <c r="S133" i="18" s="1"/>
  <c r="M132" i="18"/>
  <c r="N132" i="18" s="1"/>
  <c r="M131" i="18"/>
  <c r="R131" i="18" s="1"/>
  <c r="S131" i="18" s="1"/>
  <c r="M130" i="18"/>
  <c r="R130" i="18" s="1"/>
  <c r="S130" i="18" s="1"/>
  <c r="M129" i="18"/>
  <c r="R129" i="18" s="1"/>
  <c r="S129" i="18" s="1"/>
  <c r="M128" i="18"/>
  <c r="R128" i="18" s="1"/>
  <c r="S128" i="18" s="1"/>
  <c r="M127" i="18"/>
  <c r="R127" i="18" s="1"/>
  <c r="S127" i="18" s="1"/>
  <c r="M126" i="18"/>
  <c r="R126" i="18" s="1"/>
  <c r="S126" i="18" s="1"/>
  <c r="M125" i="18"/>
  <c r="N125" i="18" s="1"/>
  <c r="M124" i="18"/>
  <c r="R124" i="18" s="1"/>
  <c r="S124" i="18" s="1"/>
  <c r="M123" i="18"/>
  <c r="N123" i="18" s="1"/>
  <c r="M122" i="18"/>
  <c r="R122" i="18" s="1"/>
  <c r="S122" i="18" s="1"/>
  <c r="M121" i="18"/>
  <c r="N121" i="18" s="1"/>
  <c r="M120" i="18"/>
  <c r="R120" i="18" s="1"/>
  <c r="S120" i="18" s="1"/>
  <c r="M119" i="18"/>
  <c r="R119" i="18" s="1"/>
  <c r="S119" i="18" s="1"/>
  <c r="M118" i="18"/>
  <c r="R118" i="18" s="1"/>
  <c r="S118" i="18" s="1"/>
  <c r="M117" i="18"/>
  <c r="N117" i="18" s="1"/>
  <c r="M116" i="18"/>
  <c r="R116" i="18" s="1"/>
  <c r="S116" i="18" s="1"/>
  <c r="M115" i="18"/>
  <c r="R115" i="18" s="1"/>
  <c r="S115" i="18" s="1"/>
  <c r="M114" i="18"/>
  <c r="R114" i="18" s="1"/>
  <c r="S114" i="18" s="1"/>
  <c r="M113" i="18"/>
  <c r="N113" i="18" s="1"/>
  <c r="M112" i="18"/>
  <c r="R112" i="18" s="1"/>
  <c r="S112" i="18" s="1"/>
  <c r="M111" i="18"/>
  <c r="R111" i="18" s="1"/>
  <c r="S111" i="18" s="1"/>
  <c r="M110" i="18"/>
  <c r="R110" i="18" s="1"/>
  <c r="S110" i="18" s="1"/>
  <c r="M109" i="18"/>
  <c r="N109" i="18" s="1"/>
  <c r="M108" i="18"/>
  <c r="R108" i="18" s="1"/>
  <c r="S108" i="18" s="1"/>
  <c r="M107" i="18"/>
  <c r="R107" i="18" s="1"/>
  <c r="S107" i="18" s="1"/>
  <c r="M106" i="18"/>
  <c r="R106" i="18" s="1"/>
  <c r="S106" i="18" s="1"/>
  <c r="M105" i="18"/>
  <c r="N105" i="18" s="1"/>
  <c r="M104" i="18"/>
  <c r="R104" i="18" s="1"/>
  <c r="S104" i="18" s="1"/>
  <c r="M103" i="18"/>
  <c r="R103" i="18" s="1"/>
  <c r="S103" i="18" s="1"/>
  <c r="M102" i="18"/>
  <c r="R102" i="18" s="1"/>
  <c r="S102" i="18" s="1"/>
  <c r="M101" i="18"/>
  <c r="N101" i="18" s="1"/>
  <c r="M100" i="18"/>
  <c r="R100" i="18" s="1"/>
  <c r="S100" i="18" s="1"/>
  <c r="M99" i="18"/>
  <c r="R99" i="18" s="1"/>
  <c r="S99" i="18" s="1"/>
  <c r="M98" i="18"/>
  <c r="R98" i="18" s="1"/>
  <c r="S98" i="18" s="1"/>
  <c r="M97" i="18"/>
  <c r="N97" i="18" s="1"/>
  <c r="M96" i="18"/>
  <c r="R96" i="18" s="1"/>
  <c r="S96" i="18" s="1"/>
  <c r="M95" i="18"/>
  <c r="R95" i="18" s="1"/>
  <c r="S95" i="18" s="1"/>
  <c r="M94" i="18"/>
  <c r="R94" i="18" s="1"/>
  <c r="S94" i="18" s="1"/>
  <c r="M93" i="18"/>
  <c r="N93" i="18" s="1"/>
  <c r="M92" i="18"/>
  <c r="R92" i="18" s="1"/>
  <c r="S92" i="18" s="1"/>
  <c r="M91" i="18"/>
  <c r="R91" i="18" s="1"/>
  <c r="S91" i="18" s="1"/>
  <c r="M90" i="18"/>
  <c r="R90" i="18" s="1"/>
  <c r="S90" i="18" s="1"/>
  <c r="M89" i="18"/>
  <c r="N89" i="18" s="1"/>
  <c r="M88" i="18"/>
  <c r="R88" i="18" s="1"/>
  <c r="S88" i="18" s="1"/>
  <c r="M87" i="18"/>
  <c r="R87" i="18" s="1"/>
  <c r="S87" i="18" s="1"/>
  <c r="M86" i="18"/>
  <c r="R86" i="18" s="1"/>
  <c r="S86" i="18" s="1"/>
  <c r="M85" i="18"/>
  <c r="N85" i="18" s="1"/>
  <c r="M84" i="18"/>
  <c r="R84" i="18" s="1"/>
  <c r="S84" i="18" s="1"/>
  <c r="M83" i="18"/>
  <c r="R83" i="18" s="1"/>
  <c r="S83" i="18" s="1"/>
  <c r="M82" i="18"/>
  <c r="R82" i="18" s="1"/>
  <c r="S82" i="18" s="1"/>
  <c r="M81" i="18"/>
  <c r="N81" i="18" s="1"/>
  <c r="M80" i="18"/>
  <c r="R80" i="18" s="1"/>
  <c r="S80" i="18" s="1"/>
  <c r="M79" i="18"/>
  <c r="R79" i="18" s="1"/>
  <c r="S79" i="18" s="1"/>
  <c r="M78" i="18"/>
  <c r="R78" i="18" s="1"/>
  <c r="S78" i="18" s="1"/>
  <c r="M77" i="18"/>
  <c r="N77" i="18" s="1"/>
  <c r="M76" i="18"/>
  <c r="R76" i="18" s="1"/>
  <c r="S76" i="18" s="1"/>
  <c r="M75" i="18"/>
  <c r="R75" i="18" s="1"/>
  <c r="S75" i="18" s="1"/>
  <c r="M74" i="18"/>
  <c r="R74" i="18" s="1"/>
  <c r="S74" i="18" s="1"/>
  <c r="M73" i="18"/>
  <c r="N73" i="18" s="1"/>
  <c r="M72" i="18"/>
  <c r="R72" i="18" s="1"/>
  <c r="S72" i="18" s="1"/>
  <c r="M71" i="18"/>
  <c r="R71" i="18" s="1"/>
  <c r="S71" i="18" s="1"/>
  <c r="M70" i="18"/>
  <c r="R70" i="18" s="1"/>
  <c r="S70" i="18" s="1"/>
  <c r="M69" i="18"/>
  <c r="N69" i="18" s="1"/>
  <c r="M68" i="18"/>
  <c r="R68" i="18" s="1"/>
  <c r="S68" i="18" s="1"/>
  <c r="M67" i="18"/>
  <c r="R67" i="18" s="1"/>
  <c r="S67" i="18" s="1"/>
  <c r="M66" i="18"/>
  <c r="R66" i="18" s="1"/>
  <c r="S66" i="18" s="1"/>
  <c r="M65" i="18"/>
  <c r="N65" i="18" s="1"/>
  <c r="M64" i="18"/>
  <c r="R64" i="18" s="1"/>
  <c r="S64" i="18" s="1"/>
  <c r="M63" i="18"/>
  <c r="R63" i="18" s="1"/>
  <c r="S63" i="18" s="1"/>
  <c r="M62" i="18"/>
  <c r="R62" i="18" s="1"/>
  <c r="S62" i="18" s="1"/>
  <c r="M61" i="18"/>
  <c r="N61" i="18" s="1"/>
  <c r="M60" i="18"/>
  <c r="R60" i="18" s="1"/>
  <c r="S60" i="18" s="1"/>
  <c r="M59" i="18"/>
  <c r="R59" i="18" s="1"/>
  <c r="S59" i="18" s="1"/>
  <c r="M58" i="18"/>
  <c r="R58" i="18" s="1"/>
  <c r="S58" i="18" s="1"/>
  <c r="M57" i="18"/>
  <c r="N57" i="18" s="1"/>
  <c r="M56" i="18"/>
  <c r="R56" i="18" s="1"/>
  <c r="S56" i="18" s="1"/>
  <c r="M55" i="18"/>
  <c r="R55" i="18" s="1"/>
  <c r="S55" i="18" s="1"/>
  <c r="M54" i="18"/>
  <c r="R54" i="18" s="1"/>
  <c r="S54" i="18" s="1"/>
  <c r="M53" i="18"/>
  <c r="N53" i="18" s="1"/>
  <c r="M52" i="18"/>
  <c r="R52" i="18" s="1"/>
  <c r="S52" i="18" s="1"/>
  <c r="M51" i="18"/>
  <c r="R51" i="18" s="1"/>
  <c r="S51" i="18" s="1"/>
  <c r="M50" i="18"/>
  <c r="R50" i="18" s="1"/>
  <c r="S50" i="18" s="1"/>
  <c r="M49" i="18"/>
  <c r="N49" i="18" s="1"/>
  <c r="M48" i="18"/>
  <c r="R48" i="18" s="1"/>
  <c r="S48" i="18" s="1"/>
  <c r="M47" i="18"/>
  <c r="R47" i="18" s="1"/>
  <c r="S47" i="18" s="1"/>
  <c r="M46" i="18"/>
  <c r="R46" i="18" s="1"/>
  <c r="S46" i="18" s="1"/>
  <c r="M45" i="18"/>
  <c r="N45" i="18" s="1"/>
  <c r="M44" i="18"/>
  <c r="R44" i="18" s="1"/>
  <c r="S44" i="18" s="1"/>
  <c r="M43" i="18"/>
  <c r="R43" i="18" s="1"/>
  <c r="S43" i="18" s="1"/>
  <c r="M42" i="18"/>
  <c r="R42" i="18" s="1"/>
  <c r="S42" i="18" s="1"/>
  <c r="M41" i="18"/>
  <c r="N41" i="18" s="1"/>
  <c r="M40" i="18"/>
  <c r="R40" i="18" s="1"/>
  <c r="S40" i="18" s="1"/>
  <c r="M39" i="18"/>
  <c r="R39" i="18" s="1"/>
  <c r="S39" i="18" s="1"/>
  <c r="M38" i="18"/>
  <c r="R38" i="18" s="1"/>
  <c r="S38" i="18" s="1"/>
  <c r="M37" i="18"/>
  <c r="N37" i="18" s="1"/>
  <c r="M36" i="18"/>
  <c r="R36" i="18" s="1"/>
  <c r="S36" i="18" s="1"/>
  <c r="M35" i="18"/>
  <c r="R35" i="18" s="1"/>
  <c r="S35" i="18" s="1"/>
  <c r="M34" i="18"/>
  <c r="R34" i="18" s="1"/>
  <c r="S34" i="18" s="1"/>
  <c r="M33" i="18"/>
  <c r="N33" i="18" s="1"/>
  <c r="M32" i="18"/>
  <c r="R32" i="18" s="1"/>
  <c r="S32" i="18" s="1"/>
  <c r="M31" i="18"/>
  <c r="R31" i="18" s="1"/>
  <c r="S31" i="18" s="1"/>
  <c r="M30" i="18"/>
  <c r="N30" i="18" s="1"/>
  <c r="M28" i="18"/>
  <c r="R28" i="18" s="1"/>
  <c r="S28" i="18" s="1"/>
  <c r="M27" i="18"/>
  <c r="R27" i="18" s="1"/>
  <c r="S27" i="18" s="1"/>
  <c r="M26" i="18"/>
  <c r="N26" i="18" s="1"/>
  <c r="M24" i="18"/>
  <c r="R24" i="18" s="1"/>
  <c r="S24" i="18" s="1"/>
  <c r="M23" i="18"/>
  <c r="R23" i="18" s="1"/>
  <c r="S23" i="18" s="1"/>
  <c r="M22" i="18"/>
  <c r="R22" i="18" s="1"/>
  <c r="S22" i="18" s="1"/>
  <c r="M21" i="18"/>
  <c r="R21" i="18" s="1"/>
  <c r="S21" i="18" s="1"/>
  <c r="M20" i="18"/>
  <c r="R20" i="18" s="1"/>
  <c r="S20" i="18" s="1"/>
  <c r="M19" i="18"/>
  <c r="N19" i="18" s="1"/>
  <c r="M18" i="18"/>
  <c r="R18" i="18" s="1"/>
  <c r="S18" i="18" s="1"/>
  <c r="M17" i="18"/>
  <c r="R17" i="18" s="1"/>
  <c r="S17" i="18" s="1"/>
  <c r="M16" i="18"/>
  <c r="R16" i="18" s="1"/>
  <c r="S16" i="18" s="1"/>
  <c r="M15" i="18"/>
  <c r="R15" i="18" s="1"/>
  <c r="S15" i="18" s="1"/>
  <c r="M14" i="18"/>
  <c r="R14" i="18" s="1"/>
  <c r="S14" i="18" s="1"/>
  <c r="M13" i="18"/>
  <c r="R13" i="18" s="1"/>
  <c r="S13" i="18" s="1"/>
  <c r="M12" i="18"/>
  <c r="R12" i="18" s="1"/>
  <c r="S12" i="18" s="1"/>
  <c r="M11" i="18"/>
  <c r="N11" i="18" s="1"/>
  <c r="M10" i="18"/>
  <c r="N10" i="18" s="1"/>
  <c r="M9" i="18"/>
  <c r="R9" i="18" s="1"/>
  <c r="S9" i="18" s="1"/>
  <c r="Q7" i="18"/>
  <c r="P7" i="18"/>
  <c r="L7" i="18"/>
  <c r="K7" i="18"/>
  <c r="H7" i="18"/>
  <c r="G7" i="18"/>
  <c r="F7" i="18"/>
  <c r="E7" i="18"/>
  <c r="D7" i="18"/>
  <c r="C7" i="18"/>
  <c r="N128" i="18" l="1"/>
  <c r="N64" i="18"/>
  <c r="N120" i="18"/>
  <c r="N56" i="18"/>
  <c r="N112" i="18"/>
  <c r="N48" i="18"/>
  <c r="N104" i="18"/>
  <c r="N40" i="18"/>
  <c r="N96" i="18"/>
  <c r="N32" i="18"/>
  <c r="N88" i="18"/>
  <c r="N24" i="18"/>
  <c r="N144" i="18"/>
  <c r="N80" i="18"/>
  <c r="N16" i="18"/>
  <c r="N136" i="18"/>
  <c r="N72" i="18"/>
  <c r="N135" i="18"/>
  <c r="N127" i="18"/>
  <c r="N119" i="18"/>
  <c r="N111" i="18"/>
  <c r="N103" i="18"/>
  <c r="N95" i="18"/>
  <c r="N87" i="18"/>
  <c r="N79" i="18"/>
  <c r="N71" i="18"/>
  <c r="N63" i="18"/>
  <c r="N55" i="18"/>
  <c r="N47" i="18"/>
  <c r="N39" i="18"/>
  <c r="N31" i="18"/>
  <c r="N23" i="18"/>
  <c r="N15" i="18"/>
  <c r="N9" i="18"/>
  <c r="N254" i="18"/>
  <c r="N238" i="18"/>
  <c r="N222" i="18"/>
  <c r="N206" i="18"/>
  <c r="N190" i="18"/>
  <c r="N134" i="18"/>
  <c r="N126" i="18"/>
  <c r="N118" i="18"/>
  <c r="N110" i="18"/>
  <c r="N102" i="18"/>
  <c r="N94" i="18"/>
  <c r="N86" i="18"/>
  <c r="N78" i="18"/>
  <c r="N70" i="18"/>
  <c r="N62" i="18"/>
  <c r="N54" i="18"/>
  <c r="N46" i="18"/>
  <c r="N38" i="18"/>
  <c r="N22" i="18"/>
  <c r="N14" i="18"/>
  <c r="N301" i="18"/>
  <c r="N293" i="18"/>
  <c r="N181" i="18"/>
  <c r="N173" i="18"/>
  <c r="N165" i="18"/>
  <c r="N157" i="18"/>
  <c r="N149" i="18"/>
  <c r="N141" i="18"/>
  <c r="N133" i="18"/>
  <c r="N21" i="18"/>
  <c r="N13" i="18"/>
  <c r="N148" i="18"/>
  <c r="N140" i="18"/>
  <c r="N124" i="18"/>
  <c r="N116" i="18"/>
  <c r="N108" i="18"/>
  <c r="N100" i="18"/>
  <c r="N92" i="18"/>
  <c r="N84" i="18"/>
  <c r="N76" i="18"/>
  <c r="N68" i="18"/>
  <c r="N60" i="18"/>
  <c r="N52" i="18"/>
  <c r="N44" i="18"/>
  <c r="N36" i="18"/>
  <c r="N28" i="18"/>
  <c r="N20" i="18"/>
  <c r="N12" i="18"/>
  <c r="N139" i="18"/>
  <c r="N131" i="18"/>
  <c r="N115" i="18"/>
  <c r="N107" i="18"/>
  <c r="N99" i="18"/>
  <c r="N91" i="18"/>
  <c r="N83" i="18"/>
  <c r="N75" i="18"/>
  <c r="N67" i="18"/>
  <c r="N59" i="18"/>
  <c r="N51" i="18"/>
  <c r="N43" i="18"/>
  <c r="N35" i="18"/>
  <c r="N27" i="18"/>
  <c r="N242" i="18"/>
  <c r="N226" i="18"/>
  <c r="N210" i="18"/>
  <c r="N194" i="18"/>
  <c r="N138" i="18"/>
  <c r="N130" i="18"/>
  <c r="N122" i="18"/>
  <c r="N114" i="18"/>
  <c r="N106" i="18"/>
  <c r="N98" i="18"/>
  <c r="N90" i="18"/>
  <c r="N82" i="18"/>
  <c r="N74" i="18"/>
  <c r="N66" i="18"/>
  <c r="N58" i="18"/>
  <c r="N50" i="18"/>
  <c r="N42" i="18"/>
  <c r="N34" i="18"/>
  <c r="N18" i="18"/>
  <c r="N185" i="18"/>
  <c r="N177" i="18"/>
  <c r="N169" i="18"/>
  <c r="N161" i="18"/>
  <c r="N153" i="18"/>
  <c r="N145" i="18"/>
  <c r="N137" i="18"/>
  <c r="N129" i="18"/>
  <c r="N17" i="18"/>
  <c r="R19" i="18"/>
  <c r="S19" i="18" s="1"/>
  <c r="R11" i="18"/>
  <c r="S11" i="18" s="1"/>
  <c r="R297" i="18"/>
  <c r="S297" i="18" s="1"/>
  <c r="R239" i="18"/>
  <c r="S239" i="18" s="1"/>
  <c r="R207" i="18"/>
  <c r="S207" i="18" s="1"/>
  <c r="R221" i="18"/>
  <c r="S221" i="18" s="1"/>
  <c r="R123" i="18"/>
  <c r="S123" i="18" s="1"/>
  <c r="R191" i="18"/>
  <c r="S191" i="18" s="1"/>
  <c r="R205" i="18"/>
  <c r="S205" i="18" s="1"/>
  <c r="R223" i="18"/>
  <c r="S223" i="18" s="1"/>
  <c r="R255" i="18"/>
  <c r="S255" i="18" s="1"/>
  <c r="R189" i="18"/>
  <c r="S189" i="18" s="1"/>
  <c r="R10" i="18"/>
  <c r="S10" i="18" s="1"/>
  <c r="R30" i="18"/>
  <c r="S30" i="18" s="1"/>
  <c r="R37" i="18"/>
  <c r="S37" i="18" s="1"/>
  <c r="R53" i="18"/>
  <c r="S53" i="18" s="1"/>
  <c r="R65" i="18"/>
  <c r="S65" i="18" s="1"/>
  <c r="R182" i="18"/>
  <c r="S182" i="18" s="1"/>
  <c r="R33" i="18"/>
  <c r="S33" i="18" s="1"/>
  <c r="R49" i="18"/>
  <c r="S49" i="18" s="1"/>
  <c r="R73" i="18"/>
  <c r="S73" i="18" s="1"/>
  <c r="R249" i="18"/>
  <c r="S249" i="18" s="1"/>
  <c r="R61" i="18"/>
  <c r="S61" i="18" s="1"/>
  <c r="R81" i="18"/>
  <c r="S81" i="18" s="1"/>
  <c r="R89" i="18"/>
  <c r="S89" i="18" s="1"/>
  <c r="R97" i="18"/>
  <c r="S97" i="18" s="1"/>
  <c r="R105" i="18"/>
  <c r="S105" i="18" s="1"/>
  <c r="R113" i="18"/>
  <c r="S113" i="18" s="1"/>
  <c r="R121" i="18"/>
  <c r="S121" i="18" s="1"/>
  <c r="R166" i="18"/>
  <c r="S166" i="18" s="1"/>
  <c r="R244" i="18"/>
  <c r="S244" i="18" s="1"/>
  <c r="R285" i="18"/>
  <c r="S285" i="18" s="1"/>
  <c r="M25" i="18"/>
  <c r="N25" i="18" s="1"/>
  <c r="M29" i="18"/>
  <c r="N29" i="18" s="1"/>
  <c r="R45" i="18"/>
  <c r="S45" i="18" s="1"/>
  <c r="R267" i="18"/>
  <c r="S267" i="18" s="1"/>
  <c r="R69" i="18"/>
  <c r="S69" i="18" s="1"/>
  <c r="R272" i="18"/>
  <c r="S272" i="18" s="1"/>
  <c r="R41" i="18"/>
  <c r="S41" i="18" s="1"/>
  <c r="R57" i="18"/>
  <c r="S57" i="18" s="1"/>
  <c r="R132" i="18"/>
  <c r="S132" i="18" s="1"/>
  <c r="R192" i="18"/>
  <c r="S192" i="18" s="1"/>
  <c r="M197" i="18"/>
  <c r="N197" i="18" s="1"/>
  <c r="R26" i="18"/>
  <c r="S26" i="18" s="1"/>
  <c r="R77" i="18"/>
  <c r="S77" i="18" s="1"/>
  <c r="R85" i="18"/>
  <c r="S85" i="18" s="1"/>
  <c r="R93" i="18"/>
  <c r="S93" i="18" s="1"/>
  <c r="R101" i="18"/>
  <c r="S101" i="18" s="1"/>
  <c r="R109" i="18"/>
  <c r="S109" i="18" s="1"/>
  <c r="R117" i="18"/>
  <c r="S117" i="18" s="1"/>
  <c r="R125" i="18"/>
  <c r="S125" i="18" s="1"/>
  <c r="R146" i="18"/>
  <c r="S146" i="18" s="1"/>
  <c r="R151" i="18"/>
  <c r="S151" i="18" s="1"/>
  <c r="R154" i="18"/>
  <c r="S154" i="18" s="1"/>
  <c r="R160" i="18"/>
  <c r="S160" i="18" s="1"/>
  <c r="R163" i="18"/>
  <c r="S163" i="18" s="1"/>
  <c r="R176" i="18"/>
  <c r="S176" i="18" s="1"/>
  <c r="R179" i="18"/>
  <c r="S179" i="18" s="1"/>
  <c r="R202" i="18"/>
  <c r="S202" i="18" s="1"/>
  <c r="M211" i="18"/>
  <c r="N211" i="18" s="1"/>
  <c r="R216" i="18"/>
  <c r="S216" i="18" s="1"/>
  <c r="R225" i="18"/>
  <c r="S225" i="18" s="1"/>
  <c r="M236" i="18"/>
  <c r="N236" i="18" s="1"/>
  <c r="R240" i="18"/>
  <c r="S240" i="18" s="1"/>
  <c r="M245" i="18"/>
  <c r="N245" i="18" s="1"/>
  <c r="R263" i="18"/>
  <c r="S263" i="18" s="1"/>
  <c r="R268" i="18"/>
  <c r="S268" i="18" s="1"/>
  <c r="R281" i="18"/>
  <c r="S281" i="18" s="1"/>
  <c r="R170" i="18"/>
  <c r="S170" i="18" s="1"/>
  <c r="R186" i="18"/>
  <c r="S186" i="18" s="1"/>
  <c r="R212" i="18"/>
  <c r="S212" i="18" s="1"/>
  <c r="R217" i="18"/>
  <c r="S217" i="18" s="1"/>
  <c r="R250" i="18"/>
  <c r="S250" i="18" s="1"/>
  <c r="R259" i="18"/>
  <c r="S259" i="18" s="1"/>
  <c r="R264" i="18"/>
  <c r="S264" i="18" s="1"/>
  <c r="R277" i="18"/>
  <c r="S277" i="18" s="1"/>
  <c r="R291" i="18"/>
  <c r="S291" i="18" s="1"/>
  <c r="R152" i="18"/>
  <c r="S152" i="18" s="1"/>
  <c r="R164" i="18"/>
  <c r="S164" i="18" s="1"/>
  <c r="R167" i="18"/>
  <c r="S167" i="18" s="1"/>
  <c r="R180" i="18"/>
  <c r="S180" i="18" s="1"/>
  <c r="R183" i="18"/>
  <c r="S183" i="18" s="1"/>
  <c r="R193" i="18"/>
  <c r="S193" i="18" s="1"/>
  <c r="M204" i="18"/>
  <c r="N204" i="18" s="1"/>
  <c r="R208" i="18"/>
  <c r="S208" i="18" s="1"/>
  <c r="M213" i="18"/>
  <c r="N213" i="18" s="1"/>
  <c r="R237" i="18"/>
  <c r="S237" i="18" s="1"/>
  <c r="R260" i="18"/>
  <c r="S260" i="18" s="1"/>
  <c r="R273" i="18"/>
  <c r="S273" i="18" s="1"/>
  <c r="R287" i="18"/>
  <c r="S287" i="18" s="1"/>
  <c r="R142" i="18"/>
  <c r="S142" i="18" s="1"/>
  <c r="R147" i="18"/>
  <c r="S147" i="18" s="1"/>
  <c r="R155" i="18"/>
  <c r="S155" i="18" s="1"/>
  <c r="R158" i="18"/>
  <c r="S158" i="18" s="1"/>
  <c r="R174" i="18"/>
  <c r="S174" i="18" s="1"/>
  <c r="R218" i="18"/>
  <c r="S218" i="18" s="1"/>
  <c r="M227" i="18"/>
  <c r="N227" i="18" s="1"/>
  <c r="R232" i="18"/>
  <c r="S232" i="18" s="1"/>
  <c r="R241" i="18"/>
  <c r="S241" i="18" s="1"/>
  <c r="M252" i="18"/>
  <c r="N252" i="18" s="1"/>
  <c r="R256" i="18"/>
  <c r="S256" i="18" s="1"/>
  <c r="R269" i="18"/>
  <c r="S269" i="18" s="1"/>
  <c r="R283" i="18"/>
  <c r="S283" i="18" s="1"/>
  <c r="R288" i="18"/>
  <c r="S288" i="18" s="1"/>
  <c r="R168" i="18"/>
  <c r="S168" i="18" s="1"/>
  <c r="R171" i="18"/>
  <c r="S171" i="18" s="1"/>
  <c r="R184" i="18"/>
  <c r="S184" i="18" s="1"/>
  <c r="R187" i="18"/>
  <c r="S187" i="18" s="1"/>
  <c r="R228" i="18"/>
  <c r="S228" i="18" s="1"/>
  <c r="R233" i="18"/>
  <c r="S233" i="18" s="1"/>
  <c r="R265" i="18"/>
  <c r="S265" i="18" s="1"/>
  <c r="R279" i="18"/>
  <c r="S279" i="18" s="1"/>
  <c r="R284" i="18"/>
  <c r="S284" i="18" s="1"/>
  <c r="R150" i="18"/>
  <c r="S150" i="18" s="1"/>
  <c r="R156" i="18"/>
  <c r="S156" i="18" s="1"/>
  <c r="R162" i="18"/>
  <c r="S162" i="18" s="1"/>
  <c r="R178" i="18"/>
  <c r="S178" i="18" s="1"/>
  <c r="M195" i="18"/>
  <c r="N195" i="18" s="1"/>
  <c r="R200" i="18"/>
  <c r="S200" i="18" s="1"/>
  <c r="R209" i="18"/>
  <c r="S209" i="18" s="1"/>
  <c r="M220" i="18"/>
  <c r="N220" i="18" s="1"/>
  <c r="R224" i="18"/>
  <c r="S224" i="18" s="1"/>
  <c r="M229" i="18"/>
  <c r="N229" i="18" s="1"/>
  <c r="R253" i="18"/>
  <c r="S253" i="18" s="1"/>
  <c r="R261" i="18"/>
  <c r="S261" i="18" s="1"/>
  <c r="R275" i="18"/>
  <c r="S275" i="18" s="1"/>
  <c r="R280" i="18"/>
  <c r="S280" i="18" s="1"/>
  <c r="R143" i="18"/>
  <c r="S143" i="18" s="1"/>
  <c r="R159" i="18"/>
  <c r="S159" i="18" s="1"/>
  <c r="R172" i="18"/>
  <c r="S172" i="18" s="1"/>
  <c r="R175" i="18"/>
  <c r="S175" i="18" s="1"/>
  <c r="R188" i="18"/>
  <c r="S188" i="18" s="1"/>
  <c r="R196" i="18"/>
  <c r="S196" i="18" s="1"/>
  <c r="R201" i="18"/>
  <c r="S201" i="18" s="1"/>
  <c r="R234" i="18"/>
  <c r="S234" i="18" s="1"/>
  <c r="M243" i="18"/>
  <c r="N243" i="18" s="1"/>
  <c r="R248" i="18"/>
  <c r="S248" i="18" s="1"/>
  <c r="R257" i="18"/>
  <c r="S257" i="18" s="1"/>
  <c r="R271" i="18"/>
  <c r="S271" i="18" s="1"/>
  <c r="R276" i="18"/>
  <c r="S276" i="18" s="1"/>
  <c r="R289" i="18"/>
  <c r="S289" i="18" s="1"/>
  <c r="M298" i="18"/>
  <c r="N298" i="18" s="1"/>
  <c r="R300" i="18"/>
  <c r="S300" i="18" s="1"/>
  <c r="M199" i="18"/>
  <c r="N199" i="18" s="1"/>
  <c r="M215" i="18"/>
  <c r="N215" i="18" s="1"/>
  <c r="M231" i="18"/>
  <c r="N231" i="18" s="1"/>
  <c r="M247" i="18"/>
  <c r="N247" i="18" s="1"/>
  <c r="M258" i="18"/>
  <c r="N258" i="18" s="1"/>
  <c r="M262" i="18"/>
  <c r="N262" i="18" s="1"/>
  <c r="M266" i="18"/>
  <c r="N266" i="18" s="1"/>
  <c r="M270" i="18"/>
  <c r="N270" i="18" s="1"/>
  <c r="M274" i="18"/>
  <c r="N274" i="18" s="1"/>
  <c r="M278" i="18"/>
  <c r="N278" i="18" s="1"/>
  <c r="M282" i="18"/>
  <c r="N282" i="18" s="1"/>
  <c r="M286" i="18"/>
  <c r="N286" i="18" s="1"/>
  <c r="M290" i="18"/>
  <c r="N290" i="18" s="1"/>
  <c r="M294" i="18"/>
  <c r="N294" i="18" s="1"/>
  <c r="R296" i="18"/>
  <c r="S296" i="18" s="1"/>
  <c r="M203" i="18"/>
  <c r="N203" i="18" s="1"/>
  <c r="M219" i="18"/>
  <c r="N219" i="18" s="1"/>
  <c r="M235" i="18"/>
  <c r="N235" i="18" s="1"/>
  <c r="M251" i="18"/>
  <c r="N251" i="18" s="1"/>
  <c r="R292" i="18"/>
  <c r="S292" i="18" s="1"/>
  <c r="M198" i="18"/>
  <c r="N198" i="18" s="1"/>
  <c r="M214" i="18"/>
  <c r="N214" i="18" s="1"/>
  <c r="M230" i="18"/>
  <c r="N230" i="18" s="1"/>
  <c r="M246" i="18"/>
  <c r="N246" i="18" s="1"/>
  <c r="M299" i="18"/>
  <c r="N299" i="18" s="1"/>
  <c r="M295" i="18"/>
  <c r="N295" i="18" s="1"/>
  <c r="M5" i="11"/>
  <c r="M7" i="18" l="1"/>
  <c r="I7" i="18"/>
  <c r="R243" i="18"/>
  <c r="S243" i="18" s="1"/>
  <c r="R197" i="18"/>
  <c r="S197" i="18" s="1"/>
  <c r="R266" i="18"/>
  <c r="S266" i="18" s="1"/>
  <c r="R227" i="18"/>
  <c r="S227" i="18" s="1"/>
  <c r="R203" i="18"/>
  <c r="S203" i="18" s="1"/>
  <c r="R198" i="18"/>
  <c r="S198" i="18" s="1"/>
  <c r="R204" i="18"/>
  <c r="S204" i="18" s="1"/>
  <c r="R245" i="18"/>
  <c r="S245" i="18" s="1"/>
  <c r="R29" i="18"/>
  <c r="S29" i="18" s="1"/>
  <c r="R231" i="18"/>
  <c r="S231" i="18" s="1"/>
  <c r="R219" i="18"/>
  <c r="S219" i="18" s="1"/>
  <c r="R247" i="18"/>
  <c r="S247" i="18" s="1"/>
  <c r="R229" i="18"/>
  <c r="S229" i="18" s="1"/>
  <c r="R211" i="18"/>
  <c r="S211" i="18" s="1"/>
  <c r="R235" i="18"/>
  <c r="S235" i="18" s="1"/>
  <c r="R199" i="18"/>
  <c r="S199" i="18" s="1"/>
  <c r="R220" i="18"/>
  <c r="S220" i="18" s="1"/>
  <c r="R278" i="18"/>
  <c r="S278" i="18" s="1"/>
  <c r="R286" i="18"/>
  <c r="S286" i="18" s="1"/>
  <c r="R295" i="18"/>
  <c r="S295" i="18" s="1"/>
  <c r="R274" i="18"/>
  <c r="S274" i="18" s="1"/>
  <c r="R299" i="18"/>
  <c r="S299" i="18" s="1"/>
  <c r="R262" i="18"/>
  <c r="S262" i="18" s="1"/>
  <c r="R195" i="18"/>
  <c r="S195" i="18" s="1"/>
  <c r="R252" i="18"/>
  <c r="S252" i="18" s="1"/>
  <c r="R25" i="18"/>
  <c r="S25" i="18" s="1"/>
  <c r="R214" i="18"/>
  <c r="S214" i="18" s="1"/>
  <c r="R290" i="18"/>
  <c r="S290" i="18" s="1"/>
  <c r="R258" i="18"/>
  <c r="S258" i="18" s="1"/>
  <c r="R251" i="18"/>
  <c r="S251" i="18" s="1"/>
  <c r="R215" i="18"/>
  <c r="S215" i="18" s="1"/>
  <c r="R246" i="18"/>
  <c r="S246" i="18" s="1"/>
  <c r="R294" i="18"/>
  <c r="S294" i="18" s="1"/>
  <c r="R282" i="18"/>
  <c r="S282" i="18" s="1"/>
  <c r="R298" i="18"/>
  <c r="S298" i="18" s="1"/>
  <c r="R230" i="18"/>
  <c r="S230" i="18" s="1"/>
  <c r="R270" i="18"/>
  <c r="S270" i="18" s="1"/>
  <c r="R213" i="18"/>
  <c r="S213" i="18" s="1"/>
  <c r="R236" i="18"/>
  <c r="S236" i="18" s="1"/>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13" i="9"/>
  <c r="N7" i="18" l="1"/>
  <c r="S7" i="18"/>
  <c r="R7" i="18"/>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E8" i="17" l="1"/>
  <c r="D8" i="17"/>
  <c r="C8" i="17"/>
  <c r="F8" i="17" l="1"/>
  <c r="F7" i="17" s="1"/>
  <c r="E11" i="12" l="1"/>
  <c r="M6" i="11" l="1"/>
  <c r="M7" i="11"/>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L4" i="11"/>
  <c r="K4" i="11"/>
  <c r="M4" i="11" l="1"/>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C12" i="9"/>
  <c r="H8" i="8" l="1"/>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7" i="8"/>
  <c r="I597" i="8" l="1"/>
  <c r="M597" i="8"/>
  <c r="K597" i="8"/>
  <c r="J597" i="8"/>
  <c r="L597" i="8"/>
  <c r="I541" i="8"/>
  <c r="J541" i="8"/>
  <c r="K541" i="8"/>
  <c r="L541" i="8"/>
  <c r="M541" i="8"/>
  <c r="M485" i="8"/>
  <c r="I485" i="8"/>
  <c r="J485" i="8"/>
  <c r="K485" i="8"/>
  <c r="L485" i="8"/>
  <c r="M429" i="8"/>
  <c r="I429" i="8"/>
  <c r="J429" i="8"/>
  <c r="K429" i="8"/>
  <c r="L429" i="8"/>
  <c r="I381" i="8"/>
  <c r="J381" i="8"/>
  <c r="K381" i="8"/>
  <c r="L381" i="8"/>
  <c r="M381" i="8"/>
  <c r="I341" i="8"/>
  <c r="J341" i="8"/>
  <c r="K341" i="8"/>
  <c r="L341" i="8"/>
  <c r="M341" i="8"/>
  <c r="M572" i="8"/>
  <c r="K572" i="8"/>
  <c r="I572" i="8"/>
  <c r="L572" i="8"/>
  <c r="J572" i="8"/>
  <c r="M524" i="8"/>
  <c r="I524" i="8"/>
  <c r="J524" i="8"/>
  <c r="L524" i="8"/>
  <c r="K524" i="8"/>
  <c r="K476" i="8"/>
  <c r="L476" i="8"/>
  <c r="M476" i="8"/>
  <c r="I476" i="8"/>
  <c r="J476" i="8"/>
  <c r="K428" i="8"/>
  <c r="L428" i="8"/>
  <c r="M428" i="8"/>
  <c r="I428" i="8"/>
  <c r="J428" i="8"/>
  <c r="I316" i="8"/>
  <c r="J316" i="8"/>
  <c r="K316" i="8"/>
  <c r="L316" i="8"/>
  <c r="M316" i="8"/>
  <c r="K595" i="8"/>
  <c r="M595" i="8"/>
  <c r="J595" i="8"/>
  <c r="I595" i="8"/>
  <c r="L595" i="8"/>
  <c r="K587" i="8"/>
  <c r="M587" i="8"/>
  <c r="J587" i="8"/>
  <c r="L587" i="8"/>
  <c r="I587" i="8"/>
  <c r="K579" i="8"/>
  <c r="M579" i="8"/>
  <c r="J579" i="8"/>
  <c r="I579" i="8"/>
  <c r="L579" i="8"/>
  <c r="K571" i="8"/>
  <c r="L571" i="8"/>
  <c r="M571" i="8"/>
  <c r="I571" i="8"/>
  <c r="J571" i="8"/>
  <c r="K563" i="8"/>
  <c r="L563" i="8"/>
  <c r="M563" i="8"/>
  <c r="I563" i="8"/>
  <c r="J563" i="8"/>
  <c r="K555" i="8"/>
  <c r="L555" i="8"/>
  <c r="M555" i="8"/>
  <c r="J555" i="8"/>
  <c r="I555" i="8"/>
  <c r="K547" i="8"/>
  <c r="L547" i="8"/>
  <c r="M547" i="8"/>
  <c r="I547" i="8"/>
  <c r="J547" i="8"/>
  <c r="K539" i="8"/>
  <c r="L539" i="8"/>
  <c r="M539" i="8"/>
  <c r="I539" i="8"/>
  <c r="J539" i="8"/>
  <c r="K531" i="8"/>
  <c r="L531" i="8"/>
  <c r="M531" i="8"/>
  <c r="I531" i="8"/>
  <c r="J531" i="8"/>
  <c r="K523" i="8"/>
  <c r="L523" i="8"/>
  <c r="M523" i="8"/>
  <c r="I523" i="8"/>
  <c r="J523" i="8"/>
  <c r="K515" i="8"/>
  <c r="L515" i="8"/>
  <c r="M515" i="8"/>
  <c r="I515" i="8"/>
  <c r="J515" i="8"/>
  <c r="K507" i="8"/>
  <c r="J507" i="8"/>
  <c r="L507" i="8"/>
  <c r="M507" i="8"/>
  <c r="I507" i="8"/>
  <c r="I499" i="8"/>
  <c r="K499" i="8"/>
  <c r="L499" i="8"/>
  <c r="J499" i="8"/>
  <c r="M499" i="8"/>
  <c r="I491" i="8"/>
  <c r="K491" i="8"/>
  <c r="L491" i="8"/>
  <c r="J491" i="8"/>
  <c r="M491" i="8"/>
  <c r="I483" i="8"/>
  <c r="J483" i="8"/>
  <c r="K483" i="8"/>
  <c r="L483" i="8"/>
  <c r="M483" i="8"/>
  <c r="I475" i="8"/>
  <c r="J475" i="8"/>
  <c r="K475" i="8"/>
  <c r="L475" i="8"/>
  <c r="M475" i="8"/>
  <c r="I467" i="8"/>
  <c r="J467" i="8"/>
  <c r="K467" i="8"/>
  <c r="L467" i="8"/>
  <c r="M467" i="8"/>
  <c r="I459" i="8"/>
  <c r="J459" i="8"/>
  <c r="K459" i="8"/>
  <c r="L459" i="8"/>
  <c r="M459" i="8"/>
  <c r="I451" i="8"/>
  <c r="J451" i="8"/>
  <c r="K451" i="8"/>
  <c r="L451" i="8"/>
  <c r="M451" i="8"/>
  <c r="I443" i="8"/>
  <c r="J443" i="8"/>
  <c r="K443" i="8"/>
  <c r="L443" i="8"/>
  <c r="M443" i="8"/>
  <c r="I435" i="8"/>
  <c r="J435" i="8"/>
  <c r="K435" i="8"/>
  <c r="L435" i="8"/>
  <c r="M435" i="8"/>
  <c r="I427" i="8"/>
  <c r="J427" i="8"/>
  <c r="K427" i="8"/>
  <c r="L427" i="8"/>
  <c r="M427" i="8"/>
  <c r="M419" i="8"/>
  <c r="I419" i="8"/>
  <c r="J419" i="8"/>
  <c r="K419" i="8"/>
  <c r="L419" i="8"/>
  <c r="M411" i="8"/>
  <c r="I411" i="8"/>
  <c r="J411" i="8"/>
  <c r="K411" i="8"/>
  <c r="L411" i="8"/>
  <c r="M403" i="8"/>
  <c r="I403" i="8"/>
  <c r="J403" i="8"/>
  <c r="K403" i="8"/>
  <c r="L403" i="8"/>
  <c r="M395" i="8"/>
  <c r="I395" i="8"/>
  <c r="J395" i="8"/>
  <c r="K395" i="8"/>
  <c r="L395" i="8"/>
  <c r="M387" i="8"/>
  <c r="I387" i="8"/>
  <c r="J387" i="8"/>
  <c r="K387" i="8"/>
  <c r="L387" i="8"/>
  <c r="M379" i="8"/>
  <c r="I379" i="8"/>
  <c r="J379" i="8"/>
  <c r="K379" i="8"/>
  <c r="L379" i="8"/>
  <c r="M371" i="8"/>
  <c r="I371" i="8"/>
  <c r="J371" i="8"/>
  <c r="K371" i="8"/>
  <c r="L371" i="8"/>
  <c r="M363" i="8"/>
  <c r="I363" i="8"/>
  <c r="J363" i="8"/>
  <c r="K363" i="8"/>
  <c r="L363" i="8"/>
  <c r="M355" i="8"/>
  <c r="I355" i="8"/>
  <c r="J355" i="8"/>
  <c r="K355" i="8"/>
  <c r="L355" i="8"/>
  <c r="M347" i="8"/>
  <c r="I347" i="8"/>
  <c r="J347" i="8"/>
  <c r="K347" i="8"/>
  <c r="L347" i="8"/>
  <c r="M339" i="8"/>
  <c r="I339" i="8"/>
  <c r="J339" i="8"/>
  <c r="K339" i="8"/>
  <c r="L339" i="8"/>
  <c r="M331" i="8"/>
  <c r="I331" i="8"/>
  <c r="J331" i="8"/>
  <c r="K331" i="8"/>
  <c r="L331" i="8"/>
  <c r="M323" i="8"/>
  <c r="I323" i="8"/>
  <c r="J323" i="8"/>
  <c r="K323" i="8"/>
  <c r="L323" i="8"/>
  <c r="M315" i="8"/>
  <c r="I315" i="8"/>
  <c r="J315" i="8"/>
  <c r="K315" i="8"/>
  <c r="L315" i="8"/>
  <c r="I565" i="8"/>
  <c r="J565" i="8"/>
  <c r="K565" i="8"/>
  <c r="L565" i="8"/>
  <c r="M565" i="8"/>
  <c r="I517" i="8"/>
  <c r="J517" i="8"/>
  <c r="K517" i="8"/>
  <c r="L517" i="8"/>
  <c r="M517" i="8"/>
  <c r="M461" i="8"/>
  <c r="I461" i="8"/>
  <c r="J461" i="8"/>
  <c r="K461" i="8"/>
  <c r="L461" i="8"/>
  <c r="K421" i="8"/>
  <c r="L421" i="8"/>
  <c r="M421" i="8"/>
  <c r="I421" i="8"/>
  <c r="J421" i="8"/>
  <c r="I373" i="8"/>
  <c r="J373" i="8"/>
  <c r="K373" i="8"/>
  <c r="L373" i="8"/>
  <c r="M373" i="8"/>
  <c r="I349" i="8"/>
  <c r="J349" i="8"/>
  <c r="K349" i="8"/>
  <c r="L349" i="8"/>
  <c r="M349" i="8"/>
  <c r="M564" i="8"/>
  <c r="K564" i="8"/>
  <c r="J564" i="8"/>
  <c r="L564" i="8"/>
  <c r="I564" i="8"/>
  <c r="M516" i="8"/>
  <c r="I516" i="8"/>
  <c r="J516" i="8"/>
  <c r="K516" i="8"/>
  <c r="L516" i="8"/>
  <c r="K468" i="8"/>
  <c r="L468" i="8"/>
  <c r="M468" i="8"/>
  <c r="I468" i="8"/>
  <c r="J468" i="8"/>
  <c r="I404" i="8"/>
  <c r="J404" i="8"/>
  <c r="K404" i="8"/>
  <c r="L404" i="8"/>
  <c r="M404" i="8"/>
  <c r="I324" i="8"/>
  <c r="J324" i="8"/>
  <c r="K324" i="8"/>
  <c r="L324" i="8"/>
  <c r="M324" i="8"/>
  <c r="I309" i="8"/>
  <c r="J309" i="8"/>
  <c r="K309" i="8"/>
  <c r="L309" i="8"/>
  <c r="M309" i="8"/>
  <c r="I594" i="8"/>
  <c r="K594" i="8"/>
  <c r="L594" i="8"/>
  <c r="M594" i="8"/>
  <c r="J594" i="8"/>
  <c r="I586" i="8"/>
  <c r="K586" i="8"/>
  <c r="L586" i="8"/>
  <c r="J586" i="8"/>
  <c r="M586" i="8"/>
  <c r="I578" i="8"/>
  <c r="K578" i="8"/>
  <c r="L578" i="8"/>
  <c r="J578" i="8"/>
  <c r="M578" i="8"/>
  <c r="I570" i="8"/>
  <c r="J570" i="8"/>
  <c r="K570" i="8"/>
  <c r="L570" i="8"/>
  <c r="M570" i="8"/>
  <c r="I562" i="8"/>
  <c r="J562" i="8"/>
  <c r="K562" i="8"/>
  <c r="L562" i="8"/>
  <c r="M562" i="8"/>
  <c r="I554" i="8"/>
  <c r="J554" i="8"/>
  <c r="K554" i="8"/>
  <c r="L554" i="8"/>
  <c r="M554" i="8"/>
  <c r="I546" i="8"/>
  <c r="J546" i="8"/>
  <c r="K546" i="8"/>
  <c r="L546" i="8"/>
  <c r="M546" i="8"/>
  <c r="I538" i="8"/>
  <c r="J538" i="8"/>
  <c r="K538" i="8"/>
  <c r="L538" i="8"/>
  <c r="M538" i="8"/>
  <c r="I530" i="8"/>
  <c r="J530" i="8"/>
  <c r="K530" i="8"/>
  <c r="L530" i="8"/>
  <c r="M530" i="8"/>
  <c r="I522" i="8"/>
  <c r="J522" i="8"/>
  <c r="K522" i="8"/>
  <c r="L522" i="8"/>
  <c r="M522" i="8"/>
  <c r="I514" i="8"/>
  <c r="J514" i="8"/>
  <c r="K514" i="8"/>
  <c r="L514" i="8"/>
  <c r="M514" i="8"/>
  <c r="I506" i="8"/>
  <c r="J506" i="8"/>
  <c r="K506" i="8"/>
  <c r="L506" i="8"/>
  <c r="M506" i="8"/>
  <c r="I498" i="8"/>
  <c r="J498" i="8"/>
  <c r="K498" i="8"/>
  <c r="L498" i="8"/>
  <c r="M498" i="8"/>
  <c r="I490" i="8"/>
  <c r="J490" i="8"/>
  <c r="K490" i="8"/>
  <c r="L490" i="8"/>
  <c r="M490" i="8"/>
  <c r="I482" i="8"/>
  <c r="J482" i="8"/>
  <c r="K482" i="8"/>
  <c r="L482" i="8"/>
  <c r="M482" i="8"/>
  <c r="I474" i="8"/>
  <c r="J474" i="8"/>
  <c r="K474" i="8"/>
  <c r="L474" i="8"/>
  <c r="M474" i="8"/>
  <c r="I466" i="8"/>
  <c r="J466" i="8"/>
  <c r="K466" i="8"/>
  <c r="L466" i="8"/>
  <c r="M466" i="8"/>
  <c r="I458" i="8"/>
  <c r="J458" i="8"/>
  <c r="K458" i="8"/>
  <c r="L458" i="8"/>
  <c r="M458" i="8"/>
  <c r="I450" i="8"/>
  <c r="J450" i="8"/>
  <c r="L450" i="8"/>
  <c r="K450" i="8"/>
  <c r="M450" i="8"/>
  <c r="I442" i="8"/>
  <c r="J442" i="8"/>
  <c r="K442" i="8"/>
  <c r="L442" i="8"/>
  <c r="M442" i="8"/>
  <c r="I434" i="8"/>
  <c r="J434" i="8"/>
  <c r="K434" i="8"/>
  <c r="L434" i="8"/>
  <c r="M434" i="8"/>
  <c r="I426" i="8"/>
  <c r="J426" i="8"/>
  <c r="K426" i="8"/>
  <c r="L426" i="8"/>
  <c r="M426" i="8"/>
  <c r="M418" i="8"/>
  <c r="I418" i="8"/>
  <c r="J418" i="8"/>
  <c r="K418" i="8"/>
  <c r="L418" i="8"/>
  <c r="K410" i="8"/>
  <c r="L410" i="8"/>
  <c r="M410" i="8"/>
  <c r="I410" i="8"/>
  <c r="J410" i="8"/>
  <c r="K402" i="8"/>
  <c r="L402" i="8"/>
  <c r="M402" i="8"/>
  <c r="I402" i="8"/>
  <c r="J402" i="8"/>
  <c r="K394" i="8"/>
  <c r="L394" i="8"/>
  <c r="M394" i="8"/>
  <c r="I394" i="8"/>
  <c r="J394" i="8"/>
  <c r="K386" i="8"/>
  <c r="L386" i="8"/>
  <c r="M386" i="8"/>
  <c r="I386" i="8"/>
  <c r="J386" i="8"/>
  <c r="K378" i="8"/>
  <c r="L378" i="8"/>
  <c r="M378" i="8"/>
  <c r="I378" i="8"/>
  <c r="J378" i="8"/>
  <c r="K370" i="8"/>
  <c r="L370" i="8"/>
  <c r="M370" i="8"/>
  <c r="I370" i="8"/>
  <c r="J370" i="8"/>
  <c r="K362" i="8"/>
  <c r="L362" i="8"/>
  <c r="M362" i="8"/>
  <c r="I362" i="8"/>
  <c r="J362" i="8"/>
  <c r="K354" i="8"/>
  <c r="L354" i="8"/>
  <c r="M354" i="8"/>
  <c r="I354" i="8"/>
  <c r="J354" i="8"/>
  <c r="K346" i="8"/>
  <c r="L346" i="8"/>
  <c r="M346" i="8"/>
  <c r="I346" i="8"/>
  <c r="J346" i="8"/>
  <c r="K338" i="8"/>
  <c r="L338" i="8"/>
  <c r="M338" i="8"/>
  <c r="I338" i="8"/>
  <c r="J338" i="8"/>
  <c r="K330" i="8"/>
  <c r="L330" i="8"/>
  <c r="M330" i="8"/>
  <c r="I330" i="8"/>
  <c r="J330" i="8"/>
  <c r="K322" i="8"/>
  <c r="L322" i="8"/>
  <c r="M322" i="8"/>
  <c r="I322" i="8"/>
  <c r="J322" i="8"/>
  <c r="K314" i="8"/>
  <c r="L314" i="8"/>
  <c r="M314" i="8"/>
  <c r="I314" i="8"/>
  <c r="J314" i="8"/>
  <c r="I581" i="8"/>
  <c r="J581" i="8"/>
  <c r="L581" i="8"/>
  <c r="K581" i="8"/>
  <c r="M581" i="8"/>
  <c r="I533" i="8"/>
  <c r="J533" i="8"/>
  <c r="K533" i="8"/>
  <c r="L533" i="8"/>
  <c r="M533" i="8"/>
  <c r="M501" i="8"/>
  <c r="I501" i="8"/>
  <c r="J501" i="8"/>
  <c r="K501" i="8"/>
  <c r="L501" i="8"/>
  <c r="M453" i="8"/>
  <c r="J453" i="8"/>
  <c r="I453" i="8"/>
  <c r="K453" i="8"/>
  <c r="L453" i="8"/>
  <c r="I405" i="8"/>
  <c r="J405" i="8"/>
  <c r="K405" i="8"/>
  <c r="L405" i="8"/>
  <c r="M405" i="8"/>
  <c r="I333" i="8"/>
  <c r="J333" i="8"/>
  <c r="K333" i="8"/>
  <c r="L333" i="8"/>
  <c r="M333" i="8"/>
  <c r="J596" i="8"/>
  <c r="K596" i="8"/>
  <c r="L596" i="8"/>
  <c r="M596" i="8"/>
  <c r="I596" i="8"/>
  <c r="M540" i="8"/>
  <c r="I540" i="8"/>
  <c r="J540" i="8"/>
  <c r="L540" i="8"/>
  <c r="K540" i="8"/>
  <c r="K484" i="8"/>
  <c r="L484" i="8"/>
  <c r="M484" i="8"/>
  <c r="I484" i="8"/>
  <c r="J484" i="8"/>
  <c r="K444" i="8"/>
  <c r="L444" i="8"/>
  <c r="M444" i="8"/>
  <c r="I444" i="8"/>
  <c r="J444" i="8"/>
  <c r="I412" i="8"/>
  <c r="J412" i="8"/>
  <c r="K412" i="8"/>
  <c r="L412" i="8"/>
  <c r="M412" i="8"/>
  <c r="I372" i="8"/>
  <c r="J372" i="8"/>
  <c r="K372" i="8"/>
  <c r="L372" i="8"/>
  <c r="M372" i="8"/>
  <c r="I340" i="8"/>
  <c r="J340" i="8"/>
  <c r="K340" i="8"/>
  <c r="L340" i="8"/>
  <c r="M340" i="8"/>
  <c r="I601" i="8"/>
  <c r="J601" i="8"/>
  <c r="K601" i="8"/>
  <c r="L601" i="8"/>
  <c r="M601" i="8"/>
  <c r="I593" i="8"/>
  <c r="L593" i="8"/>
  <c r="J593" i="8"/>
  <c r="K593" i="8"/>
  <c r="M593" i="8"/>
  <c r="I585" i="8"/>
  <c r="L585" i="8"/>
  <c r="M585" i="8"/>
  <c r="J585" i="8"/>
  <c r="K585" i="8"/>
  <c r="I577" i="8"/>
  <c r="L577" i="8"/>
  <c r="J577" i="8"/>
  <c r="K577" i="8"/>
  <c r="M577" i="8"/>
  <c r="I569" i="8"/>
  <c r="J569" i="8"/>
  <c r="K569" i="8"/>
  <c r="L569" i="8"/>
  <c r="M569" i="8"/>
  <c r="I561" i="8"/>
  <c r="J561" i="8"/>
  <c r="K561" i="8"/>
  <c r="M561" i="8"/>
  <c r="L561" i="8"/>
  <c r="I553" i="8"/>
  <c r="J553" i="8"/>
  <c r="L553" i="8"/>
  <c r="K553" i="8"/>
  <c r="M553" i="8"/>
  <c r="I545" i="8"/>
  <c r="J545" i="8"/>
  <c r="L545" i="8"/>
  <c r="K545" i="8"/>
  <c r="M545" i="8"/>
  <c r="I537" i="8"/>
  <c r="J537" i="8"/>
  <c r="K537" i="8"/>
  <c r="L537" i="8"/>
  <c r="M537" i="8"/>
  <c r="I529" i="8"/>
  <c r="J529" i="8"/>
  <c r="K529" i="8"/>
  <c r="L529" i="8"/>
  <c r="M529" i="8"/>
  <c r="I521" i="8"/>
  <c r="J521" i="8"/>
  <c r="K521" i="8"/>
  <c r="L521" i="8"/>
  <c r="M521" i="8"/>
  <c r="I513" i="8"/>
  <c r="J513" i="8"/>
  <c r="K513" i="8"/>
  <c r="L513" i="8"/>
  <c r="M513" i="8"/>
  <c r="L505" i="8"/>
  <c r="M505" i="8"/>
  <c r="I505" i="8"/>
  <c r="J505" i="8"/>
  <c r="K505" i="8"/>
  <c r="M497" i="8"/>
  <c r="L497" i="8"/>
  <c r="I497" i="8"/>
  <c r="J497" i="8"/>
  <c r="K497" i="8"/>
  <c r="M489" i="8"/>
  <c r="J489" i="8"/>
  <c r="K489" i="8"/>
  <c r="L489" i="8"/>
  <c r="I489" i="8"/>
  <c r="M481" i="8"/>
  <c r="I481" i="8"/>
  <c r="J481" i="8"/>
  <c r="K481" i="8"/>
  <c r="L481" i="8"/>
  <c r="M473" i="8"/>
  <c r="I473" i="8"/>
  <c r="J473" i="8"/>
  <c r="L473" i="8"/>
  <c r="K473" i="8"/>
  <c r="M465" i="8"/>
  <c r="I465" i="8"/>
  <c r="J465" i="8"/>
  <c r="K465" i="8"/>
  <c r="L465" i="8"/>
  <c r="M457" i="8"/>
  <c r="I457" i="8"/>
  <c r="J457" i="8"/>
  <c r="K457" i="8"/>
  <c r="L457" i="8"/>
  <c r="M449" i="8"/>
  <c r="J449" i="8"/>
  <c r="I449" i="8"/>
  <c r="K449" i="8"/>
  <c r="L449" i="8"/>
  <c r="M441" i="8"/>
  <c r="I441" i="8"/>
  <c r="J441" i="8"/>
  <c r="K441" i="8"/>
  <c r="L441" i="8"/>
  <c r="M433" i="8"/>
  <c r="I433" i="8"/>
  <c r="J433" i="8"/>
  <c r="K433" i="8"/>
  <c r="L433" i="8"/>
  <c r="M425" i="8"/>
  <c r="I425" i="8"/>
  <c r="J425" i="8"/>
  <c r="K425" i="8"/>
  <c r="L425" i="8"/>
  <c r="K417" i="8"/>
  <c r="L417" i="8"/>
  <c r="I417" i="8"/>
  <c r="J417" i="8"/>
  <c r="M417" i="8"/>
  <c r="I409" i="8"/>
  <c r="J409" i="8"/>
  <c r="K409" i="8"/>
  <c r="L409" i="8"/>
  <c r="M409" i="8"/>
  <c r="I401" i="8"/>
  <c r="J401" i="8"/>
  <c r="K401" i="8"/>
  <c r="L401" i="8"/>
  <c r="M401" i="8"/>
  <c r="I393" i="8"/>
  <c r="J393" i="8"/>
  <c r="K393" i="8"/>
  <c r="L393" i="8"/>
  <c r="M393" i="8"/>
  <c r="I385" i="8"/>
  <c r="J385" i="8"/>
  <c r="K385" i="8"/>
  <c r="L385" i="8"/>
  <c r="M385" i="8"/>
  <c r="I377" i="8"/>
  <c r="J377" i="8"/>
  <c r="K377" i="8"/>
  <c r="L377" i="8"/>
  <c r="M377" i="8"/>
  <c r="I369" i="8"/>
  <c r="J369" i="8"/>
  <c r="K369" i="8"/>
  <c r="L369" i="8"/>
  <c r="M369" i="8"/>
  <c r="I361" i="8"/>
  <c r="J361" i="8"/>
  <c r="K361" i="8"/>
  <c r="L361" i="8"/>
  <c r="M361" i="8"/>
  <c r="I353" i="8"/>
  <c r="J353" i="8"/>
  <c r="K353" i="8"/>
  <c r="L353" i="8"/>
  <c r="M353" i="8"/>
  <c r="I345" i="8"/>
  <c r="J345" i="8"/>
  <c r="K345" i="8"/>
  <c r="L345" i="8"/>
  <c r="M345" i="8"/>
  <c r="I337" i="8"/>
  <c r="J337" i="8"/>
  <c r="K337" i="8"/>
  <c r="L337" i="8"/>
  <c r="M337" i="8"/>
  <c r="I329" i="8"/>
  <c r="J329" i="8"/>
  <c r="K329" i="8"/>
  <c r="L329" i="8"/>
  <c r="M329" i="8"/>
  <c r="I321" i="8"/>
  <c r="J321" i="8"/>
  <c r="K321" i="8"/>
  <c r="L321" i="8"/>
  <c r="M321" i="8"/>
  <c r="I313" i="8"/>
  <c r="J313" i="8"/>
  <c r="K313" i="8"/>
  <c r="L313" i="8"/>
  <c r="M313" i="8"/>
  <c r="I589" i="8"/>
  <c r="J589" i="8"/>
  <c r="K589" i="8"/>
  <c r="L589" i="8"/>
  <c r="M589" i="8"/>
  <c r="I557" i="8"/>
  <c r="J557" i="8"/>
  <c r="M557" i="8"/>
  <c r="K557" i="8"/>
  <c r="L557" i="8"/>
  <c r="I509" i="8"/>
  <c r="J509" i="8"/>
  <c r="K509" i="8"/>
  <c r="L509" i="8"/>
  <c r="M509" i="8"/>
  <c r="M469" i="8"/>
  <c r="I469" i="8"/>
  <c r="J469" i="8"/>
  <c r="K469" i="8"/>
  <c r="L469" i="8"/>
  <c r="K413" i="8"/>
  <c r="L413" i="8"/>
  <c r="I413" i="8"/>
  <c r="J413" i="8"/>
  <c r="M413" i="8"/>
  <c r="I317" i="8"/>
  <c r="J317" i="8"/>
  <c r="K317" i="8"/>
  <c r="L317" i="8"/>
  <c r="M317" i="8"/>
  <c r="M580" i="8"/>
  <c r="J580" i="8"/>
  <c r="K580" i="8"/>
  <c r="L580" i="8"/>
  <c r="I580" i="8"/>
  <c r="M548" i="8"/>
  <c r="J548" i="8"/>
  <c r="L548" i="8"/>
  <c r="K548" i="8"/>
  <c r="I548" i="8"/>
  <c r="K500" i="8"/>
  <c r="M500" i="8"/>
  <c r="I500" i="8"/>
  <c r="J500" i="8"/>
  <c r="L500" i="8"/>
  <c r="K460" i="8"/>
  <c r="L460" i="8"/>
  <c r="M460" i="8"/>
  <c r="I460" i="8"/>
  <c r="J460" i="8"/>
  <c r="I420" i="8"/>
  <c r="J420" i="8"/>
  <c r="K420" i="8"/>
  <c r="L420" i="8"/>
  <c r="M420" i="8"/>
  <c r="I380" i="8"/>
  <c r="J380" i="8"/>
  <c r="K380" i="8"/>
  <c r="L380" i="8"/>
  <c r="M380" i="8"/>
  <c r="I364" i="8"/>
  <c r="J364" i="8"/>
  <c r="K364" i="8"/>
  <c r="L364" i="8"/>
  <c r="M364" i="8"/>
  <c r="I356" i="8"/>
  <c r="J356" i="8"/>
  <c r="K356" i="8"/>
  <c r="L356" i="8"/>
  <c r="M356" i="8"/>
  <c r="M600" i="8"/>
  <c r="K600" i="8"/>
  <c r="L600" i="8"/>
  <c r="I600" i="8"/>
  <c r="J600" i="8"/>
  <c r="M592" i="8"/>
  <c r="L592" i="8"/>
  <c r="K592" i="8"/>
  <c r="J592" i="8"/>
  <c r="I592" i="8"/>
  <c r="M584" i="8"/>
  <c r="L584" i="8"/>
  <c r="I584" i="8"/>
  <c r="J584" i="8"/>
  <c r="K584" i="8"/>
  <c r="M576" i="8"/>
  <c r="L576" i="8"/>
  <c r="K576" i="8"/>
  <c r="I576" i="8"/>
  <c r="J576" i="8"/>
  <c r="M568" i="8"/>
  <c r="L568" i="8"/>
  <c r="J568" i="8"/>
  <c r="K568" i="8"/>
  <c r="I568" i="8"/>
  <c r="M560" i="8"/>
  <c r="J560" i="8"/>
  <c r="K560" i="8"/>
  <c r="L560" i="8"/>
  <c r="I560" i="8"/>
  <c r="M552" i="8"/>
  <c r="J552" i="8"/>
  <c r="K552" i="8"/>
  <c r="L552" i="8"/>
  <c r="I552" i="8"/>
  <c r="M544" i="8"/>
  <c r="J544" i="8"/>
  <c r="L544" i="8"/>
  <c r="K544" i="8"/>
  <c r="I544" i="8"/>
  <c r="M536" i="8"/>
  <c r="I536" i="8"/>
  <c r="J536" i="8"/>
  <c r="K536" i="8"/>
  <c r="L536" i="8"/>
  <c r="M528" i="8"/>
  <c r="I528" i="8"/>
  <c r="J528" i="8"/>
  <c r="K528" i="8"/>
  <c r="L528" i="8"/>
  <c r="M520" i="8"/>
  <c r="I520" i="8"/>
  <c r="J520" i="8"/>
  <c r="K520" i="8"/>
  <c r="L520" i="8"/>
  <c r="M512" i="8"/>
  <c r="I512" i="8"/>
  <c r="J512" i="8"/>
  <c r="K512" i="8"/>
  <c r="L512" i="8"/>
  <c r="M504" i="8"/>
  <c r="I504" i="8"/>
  <c r="J504" i="8"/>
  <c r="K504" i="8"/>
  <c r="L504" i="8"/>
  <c r="K496" i="8"/>
  <c r="M496" i="8"/>
  <c r="I496" i="8"/>
  <c r="J496" i="8"/>
  <c r="L496" i="8"/>
  <c r="K488" i="8"/>
  <c r="M488" i="8"/>
  <c r="I488" i="8"/>
  <c r="J488" i="8"/>
  <c r="L488" i="8"/>
  <c r="K480" i="8"/>
  <c r="L480" i="8"/>
  <c r="M480" i="8"/>
  <c r="I480" i="8"/>
  <c r="J480" i="8"/>
  <c r="K472" i="8"/>
  <c r="L472" i="8"/>
  <c r="M472" i="8"/>
  <c r="I472" i="8"/>
  <c r="J472" i="8"/>
  <c r="K464" i="8"/>
  <c r="L464" i="8"/>
  <c r="M464" i="8"/>
  <c r="I464" i="8"/>
  <c r="J464" i="8"/>
  <c r="K456" i="8"/>
  <c r="L456" i="8"/>
  <c r="M456" i="8"/>
  <c r="I456" i="8"/>
  <c r="J456" i="8"/>
  <c r="K448" i="8"/>
  <c r="L448" i="8"/>
  <c r="M448" i="8"/>
  <c r="J448" i="8"/>
  <c r="I448" i="8"/>
  <c r="K440" i="8"/>
  <c r="L440" i="8"/>
  <c r="M440" i="8"/>
  <c r="I440" i="8"/>
  <c r="J440" i="8"/>
  <c r="K432" i="8"/>
  <c r="L432" i="8"/>
  <c r="M432" i="8"/>
  <c r="I432" i="8"/>
  <c r="J432" i="8"/>
  <c r="K424" i="8"/>
  <c r="L424" i="8"/>
  <c r="M424" i="8"/>
  <c r="I424" i="8"/>
  <c r="J424" i="8"/>
  <c r="I416" i="8"/>
  <c r="J416" i="8"/>
  <c r="K416" i="8"/>
  <c r="L416" i="8"/>
  <c r="M416" i="8"/>
  <c r="I408" i="8"/>
  <c r="J408" i="8"/>
  <c r="K408" i="8"/>
  <c r="L408" i="8"/>
  <c r="M408" i="8"/>
  <c r="I400" i="8"/>
  <c r="J400" i="8"/>
  <c r="K400" i="8"/>
  <c r="L400" i="8"/>
  <c r="M400" i="8"/>
  <c r="I392" i="8"/>
  <c r="J392" i="8"/>
  <c r="K392" i="8"/>
  <c r="L392" i="8"/>
  <c r="M392" i="8"/>
  <c r="I384" i="8"/>
  <c r="J384" i="8"/>
  <c r="K384" i="8"/>
  <c r="L384" i="8"/>
  <c r="M384" i="8"/>
  <c r="I376" i="8"/>
  <c r="J376" i="8"/>
  <c r="K376" i="8"/>
  <c r="L376" i="8"/>
  <c r="M376" i="8"/>
  <c r="I368" i="8"/>
  <c r="J368" i="8"/>
  <c r="K368" i="8"/>
  <c r="L368" i="8"/>
  <c r="M368" i="8"/>
  <c r="I360" i="8"/>
  <c r="J360" i="8"/>
  <c r="K360" i="8"/>
  <c r="L360" i="8"/>
  <c r="M360" i="8"/>
  <c r="I352" i="8"/>
  <c r="J352" i="8"/>
  <c r="K352" i="8"/>
  <c r="L352" i="8"/>
  <c r="M352" i="8"/>
  <c r="I344" i="8"/>
  <c r="J344" i="8"/>
  <c r="K344" i="8"/>
  <c r="L344" i="8"/>
  <c r="M344" i="8"/>
  <c r="I336" i="8"/>
  <c r="J336" i="8"/>
  <c r="K336" i="8"/>
  <c r="L336" i="8"/>
  <c r="M336" i="8"/>
  <c r="I328" i="8"/>
  <c r="J328" i="8"/>
  <c r="K328" i="8"/>
  <c r="L328" i="8"/>
  <c r="M328" i="8"/>
  <c r="I320" i="8"/>
  <c r="J320" i="8"/>
  <c r="K320" i="8"/>
  <c r="L320" i="8"/>
  <c r="M320" i="8"/>
  <c r="I312" i="8"/>
  <c r="J312" i="8"/>
  <c r="K312" i="8"/>
  <c r="L312" i="8"/>
  <c r="M312" i="8"/>
  <c r="I573" i="8"/>
  <c r="J573" i="8"/>
  <c r="K573" i="8"/>
  <c r="L573" i="8"/>
  <c r="M573" i="8"/>
  <c r="I525" i="8"/>
  <c r="J525" i="8"/>
  <c r="K525" i="8"/>
  <c r="L525" i="8"/>
  <c r="M525" i="8"/>
  <c r="M477" i="8"/>
  <c r="I477" i="8"/>
  <c r="J477" i="8"/>
  <c r="K477" i="8"/>
  <c r="L477" i="8"/>
  <c r="M437" i="8"/>
  <c r="I437" i="8"/>
  <c r="J437" i="8"/>
  <c r="K437" i="8"/>
  <c r="L437" i="8"/>
  <c r="I389" i="8"/>
  <c r="J389" i="8"/>
  <c r="K389" i="8"/>
  <c r="L389" i="8"/>
  <c r="M389" i="8"/>
  <c r="I325" i="8"/>
  <c r="J325" i="8"/>
  <c r="K325" i="8"/>
  <c r="L325" i="8"/>
  <c r="M325" i="8"/>
  <c r="M556" i="8"/>
  <c r="I556" i="8"/>
  <c r="J556" i="8"/>
  <c r="K556" i="8"/>
  <c r="L556" i="8"/>
  <c r="M508" i="8"/>
  <c r="I508" i="8"/>
  <c r="J508" i="8"/>
  <c r="L508" i="8"/>
  <c r="K508" i="8"/>
  <c r="K452" i="8"/>
  <c r="L452" i="8"/>
  <c r="M452" i="8"/>
  <c r="I452" i="8"/>
  <c r="J452" i="8"/>
  <c r="I396" i="8"/>
  <c r="J396" i="8"/>
  <c r="K396" i="8"/>
  <c r="L396" i="8"/>
  <c r="M396" i="8"/>
  <c r="I332" i="8"/>
  <c r="J332" i="8"/>
  <c r="K332" i="8"/>
  <c r="L332" i="8"/>
  <c r="M332" i="8"/>
  <c r="M599" i="8"/>
  <c r="J599" i="8"/>
  <c r="K599" i="8"/>
  <c r="L599" i="8"/>
  <c r="I599" i="8"/>
  <c r="K591" i="8"/>
  <c r="M591" i="8"/>
  <c r="I591" i="8"/>
  <c r="J591" i="8"/>
  <c r="L591" i="8"/>
  <c r="K583" i="8"/>
  <c r="M583" i="8"/>
  <c r="J583" i="8"/>
  <c r="L583" i="8"/>
  <c r="I583" i="8"/>
  <c r="K575" i="8"/>
  <c r="M575" i="8"/>
  <c r="I575" i="8"/>
  <c r="J575" i="8"/>
  <c r="L575" i="8"/>
  <c r="K567" i="8"/>
  <c r="L567" i="8"/>
  <c r="M567" i="8"/>
  <c r="I567" i="8"/>
  <c r="J567" i="8"/>
  <c r="K559" i="8"/>
  <c r="L559" i="8"/>
  <c r="M559" i="8"/>
  <c r="I559" i="8"/>
  <c r="J559" i="8"/>
  <c r="K551" i="8"/>
  <c r="L551" i="8"/>
  <c r="M551" i="8"/>
  <c r="I551" i="8"/>
  <c r="J551" i="8"/>
  <c r="K543" i="8"/>
  <c r="L543" i="8"/>
  <c r="M543" i="8"/>
  <c r="I543" i="8"/>
  <c r="J543" i="8"/>
  <c r="K535" i="8"/>
  <c r="L535" i="8"/>
  <c r="M535" i="8"/>
  <c r="I535" i="8"/>
  <c r="J535" i="8"/>
  <c r="K527" i="8"/>
  <c r="L527" i="8"/>
  <c r="M527" i="8"/>
  <c r="I527" i="8"/>
  <c r="J527" i="8"/>
  <c r="K519" i="8"/>
  <c r="L519" i="8"/>
  <c r="M519" i="8"/>
  <c r="I519" i="8"/>
  <c r="J519" i="8"/>
  <c r="K511" i="8"/>
  <c r="L511" i="8"/>
  <c r="M511" i="8"/>
  <c r="I511" i="8"/>
  <c r="J511" i="8"/>
  <c r="K503" i="8"/>
  <c r="L503" i="8"/>
  <c r="I503" i="8"/>
  <c r="J503" i="8"/>
  <c r="M503" i="8"/>
  <c r="I495" i="8"/>
  <c r="K495" i="8"/>
  <c r="L495" i="8"/>
  <c r="M495" i="8"/>
  <c r="J495" i="8"/>
  <c r="I487" i="8"/>
  <c r="K487" i="8"/>
  <c r="L487" i="8"/>
  <c r="J487" i="8"/>
  <c r="M487" i="8"/>
  <c r="I479" i="8"/>
  <c r="J479" i="8"/>
  <c r="K479" i="8"/>
  <c r="L479" i="8"/>
  <c r="M479" i="8"/>
  <c r="I471" i="8"/>
  <c r="J471" i="8"/>
  <c r="K471" i="8"/>
  <c r="L471" i="8"/>
  <c r="M471" i="8"/>
  <c r="I463" i="8"/>
  <c r="J463" i="8"/>
  <c r="K463" i="8"/>
  <c r="L463" i="8"/>
  <c r="M463" i="8"/>
  <c r="I455" i="8"/>
  <c r="J455" i="8"/>
  <c r="K455" i="8"/>
  <c r="L455" i="8"/>
  <c r="M455" i="8"/>
  <c r="I447" i="8"/>
  <c r="J447" i="8"/>
  <c r="K447" i="8"/>
  <c r="L447" i="8"/>
  <c r="M447" i="8"/>
  <c r="I439" i="8"/>
  <c r="J439" i="8"/>
  <c r="K439" i="8"/>
  <c r="L439" i="8"/>
  <c r="M439" i="8"/>
  <c r="I431" i="8"/>
  <c r="J431" i="8"/>
  <c r="K431" i="8"/>
  <c r="L431" i="8"/>
  <c r="M431" i="8"/>
  <c r="I423" i="8"/>
  <c r="J423" i="8"/>
  <c r="K423" i="8"/>
  <c r="L423" i="8"/>
  <c r="M423" i="8"/>
  <c r="I415" i="8"/>
  <c r="J415" i="8"/>
  <c r="K415" i="8"/>
  <c r="L415" i="8"/>
  <c r="M415" i="8"/>
  <c r="M407" i="8"/>
  <c r="I407" i="8"/>
  <c r="J407" i="8"/>
  <c r="K407" i="8"/>
  <c r="L407" i="8"/>
  <c r="M399" i="8"/>
  <c r="I399" i="8"/>
  <c r="J399" i="8"/>
  <c r="K399" i="8"/>
  <c r="L399" i="8"/>
  <c r="M391" i="8"/>
  <c r="I391" i="8"/>
  <c r="J391" i="8"/>
  <c r="K391" i="8"/>
  <c r="L391" i="8"/>
  <c r="M383" i="8"/>
  <c r="I383" i="8"/>
  <c r="J383" i="8"/>
  <c r="K383" i="8"/>
  <c r="L383" i="8"/>
  <c r="M375" i="8"/>
  <c r="I375" i="8"/>
  <c r="J375" i="8"/>
  <c r="K375" i="8"/>
  <c r="L375" i="8"/>
  <c r="M367" i="8"/>
  <c r="I367" i="8"/>
  <c r="J367" i="8"/>
  <c r="K367" i="8"/>
  <c r="L367" i="8"/>
  <c r="M359" i="8"/>
  <c r="I359" i="8"/>
  <c r="J359" i="8"/>
  <c r="K359" i="8"/>
  <c r="L359" i="8"/>
  <c r="M351" i="8"/>
  <c r="I351" i="8"/>
  <c r="J351" i="8"/>
  <c r="K351" i="8"/>
  <c r="L351" i="8"/>
  <c r="M343" i="8"/>
  <c r="I343" i="8"/>
  <c r="J343" i="8"/>
  <c r="K343" i="8"/>
  <c r="L343" i="8"/>
  <c r="M335" i="8"/>
  <c r="I335" i="8"/>
  <c r="J335" i="8"/>
  <c r="K335" i="8"/>
  <c r="L335" i="8"/>
  <c r="M327" i="8"/>
  <c r="I327" i="8"/>
  <c r="J327" i="8"/>
  <c r="K327" i="8"/>
  <c r="L327" i="8"/>
  <c r="M319" i="8"/>
  <c r="I319" i="8"/>
  <c r="J319" i="8"/>
  <c r="K319" i="8"/>
  <c r="L319" i="8"/>
  <c r="M311" i="8"/>
  <c r="I311" i="8"/>
  <c r="J311" i="8"/>
  <c r="K311" i="8"/>
  <c r="L311" i="8"/>
  <c r="I549" i="8"/>
  <c r="J549" i="8"/>
  <c r="L549" i="8"/>
  <c r="K549" i="8"/>
  <c r="M549" i="8"/>
  <c r="M493" i="8"/>
  <c r="K493" i="8"/>
  <c r="L493" i="8"/>
  <c r="J493" i="8"/>
  <c r="I493" i="8"/>
  <c r="M445" i="8"/>
  <c r="I445" i="8"/>
  <c r="J445" i="8"/>
  <c r="K445" i="8"/>
  <c r="L445" i="8"/>
  <c r="I397" i="8"/>
  <c r="J397" i="8"/>
  <c r="K397" i="8"/>
  <c r="L397" i="8"/>
  <c r="M397" i="8"/>
  <c r="I365" i="8"/>
  <c r="J365" i="8"/>
  <c r="K365" i="8"/>
  <c r="L365" i="8"/>
  <c r="M365" i="8"/>
  <c r="I357" i="8"/>
  <c r="J357" i="8"/>
  <c r="K357" i="8"/>
  <c r="L357" i="8"/>
  <c r="M357" i="8"/>
  <c r="M588" i="8"/>
  <c r="I588" i="8"/>
  <c r="J588" i="8"/>
  <c r="K588" i="8"/>
  <c r="L588" i="8"/>
  <c r="M532" i="8"/>
  <c r="I532" i="8"/>
  <c r="J532" i="8"/>
  <c r="K532" i="8"/>
  <c r="L532" i="8"/>
  <c r="K492" i="8"/>
  <c r="M492" i="8"/>
  <c r="I492" i="8"/>
  <c r="J492" i="8"/>
  <c r="L492" i="8"/>
  <c r="K436" i="8"/>
  <c r="L436" i="8"/>
  <c r="M436" i="8"/>
  <c r="I436" i="8"/>
  <c r="J436" i="8"/>
  <c r="I388" i="8"/>
  <c r="J388" i="8"/>
  <c r="K388" i="8"/>
  <c r="L388" i="8"/>
  <c r="M388" i="8"/>
  <c r="I348" i="8"/>
  <c r="J348" i="8"/>
  <c r="K348" i="8"/>
  <c r="L348" i="8"/>
  <c r="M348" i="8"/>
  <c r="K598" i="8"/>
  <c r="L598" i="8"/>
  <c r="I598" i="8"/>
  <c r="J598" i="8"/>
  <c r="M598" i="8"/>
  <c r="I590" i="8"/>
  <c r="K590" i="8"/>
  <c r="L590" i="8"/>
  <c r="M590" i="8"/>
  <c r="J590" i="8"/>
  <c r="I582" i="8"/>
  <c r="K582" i="8"/>
  <c r="J582" i="8"/>
  <c r="L582" i="8"/>
  <c r="M582" i="8"/>
  <c r="I574" i="8"/>
  <c r="K574" i="8"/>
  <c r="M574" i="8"/>
  <c r="L574" i="8"/>
  <c r="J574" i="8"/>
  <c r="I566" i="8"/>
  <c r="J566" i="8"/>
  <c r="K566" i="8"/>
  <c r="M566" i="8"/>
  <c r="L566" i="8"/>
  <c r="I558" i="8"/>
  <c r="J558" i="8"/>
  <c r="K558" i="8"/>
  <c r="L558" i="8"/>
  <c r="M558" i="8"/>
  <c r="I550" i="8"/>
  <c r="J550" i="8"/>
  <c r="K550" i="8"/>
  <c r="L550" i="8"/>
  <c r="M550" i="8"/>
  <c r="I542" i="8"/>
  <c r="J542" i="8"/>
  <c r="K542" i="8"/>
  <c r="L542" i="8"/>
  <c r="M542" i="8"/>
  <c r="I534" i="8"/>
  <c r="J534" i="8"/>
  <c r="K534" i="8"/>
  <c r="L534" i="8"/>
  <c r="M534" i="8"/>
  <c r="I526" i="8"/>
  <c r="J526" i="8"/>
  <c r="K526" i="8"/>
  <c r="L526" i="8"/>
  <c r="M526" i="8"/>
  <c r="I518" i="8"/>
  <c r="J518" i="8"/>
  <c r="K518" i="8"/>
  <c r="L518" i="8"/>
  <c r="M518" i="8"/>
  <c r="I510" i="8"/>
  <c r="J510" i="8"/>
  <c r="K510" i="8"/>
  <c r="L510" i="8"/>
  <c r="M510" i="8"/>
  <c r="I502" i="8"/>
  <c r="J502" i="8"/>
  <c r="K502" i="8"/>
  <c r="L502" i="8"/>
  <c r="M502" i="8"/>
  <c r="I494" i="8"/>
  <c r="J494" i="8"/>
  <c r="K494" i="8"/>
  <c r="L494" i="8"/>
  <c r="M494" i="8"/>
  <c r="I486" i="8"/>
  <c r="J486" i="8"/>
  <c r="K486" i="8"/>
  <c r="L486" i="8"/>
  <c r="M486" i="8"/>
  <c r="I478" i="8"/>
  <c r="J478" i="8"/>
  <c r="K478" i="8"/>
  <c r="L478" i="8"/>
  <c r="M478" i="8"/>
  <c r="I470" i="8"/>
  <c r="J470" i="8"/>
  <c r="K470" i="8"/>
  <c r="L470" i="8"/>
  <c r="M470" i="8"/>
  <c r="I462" i="8"/>
  <c r="J462" i="8"/>
  <c r="K462" i="8"/>
  <c r="L462" i="8"/>
  <c r="M462" i="8"/>
  <c r="I454" i="8"/>
  <c r="J454" i="8"/>
  <c r="L454" i="8"/>
  <c r="K454" i="8"/>
  <c r="M454" i="8"/>
  <c r="I446" i="8"/>
  <c r="J446" i="8"/>
  <c r="K446" i="8"/>
  <c r="L446" i="8"/>
  <c r="M446" i="8"/>
  <c r="I438" i="8"/>
  <c r="J438" i="8"/>
  <c r="K438" i="8"/>
  <c r="L438" i="8"/>
  <c r="M438" i="8"/>
  <c r="I430" i="8"/>
  <c r="J430" i="8"/>
  <c r="K430" i="8"/>
  <c r="L430" i="8"/>
  <c r="M430" i="8"/>
  <c r="I422" i="8"/>
  <c r="J422" i="8"/>
  <c r="K422" i="8"/>
  <c r="L422" i="8"/>
  <c r="M422" i="8"/>
  <c r="M414" i="8"/>
  <c r="K414" i="8"/>
  <c r="L414" i="8"/>
  <c r="I414" i="8"/>
  <c r="J414" i="8"/>
  <c r="K406" i="8"/>
  <c r="L406" i="8"/>
  <c r="M406" i="8"/>
  <c r="I406" i="8"/>
  <c r="J406" i="8"/>
  <c r="K398" i="8"/>
  <c r="L398" i="8"/>
  <c r="M398" i="8"/>
  <c r="I398" i="8"/>
  <c r="J398" i="8"/>
  <c r="K390" i="8"/>
  <c r="L390" i="8"/>
  <c r="M390" i="8"/>
  <c r="I390" i="8"/>
  <c r="J390" i="8"/>
  <c r="K382" i="8"/>
  <c r="L382" i="8"/>
  <c r="M382" i="8"/>
  <c r="I382" i="8"/>
  <c r="J382" i="8"/>
  <c r="K374" i="8"/>
  <c r="L374" i="8"/>
  <c r="M374" i="8"/>
  <c r="I374" i="8"/>
  <c r="J374" i="8"/>
  <c r="K366" i="8"/>
  <c r="L366" i="8"/>
  <c r="M366" i="8"/>
  <c r="I366" i="8"/>
  <c r="J366" i="8"/>
  <c r="K358" i="8"/>
  <c r="L358" i="8"/>
  <c r="M358" i="8"/>
  <c r="I358" i="8"/>
  <c r="J358" i="8"/>
  <c r="K350" i="8"/>
  <c r="L350" i="8"/>
  <c r="M350" i="8"/>
  <c r="I350" i="8"/>
  <c r="J350" i="8"/>
  <c r="K342" i="8"/>
  <c r="L342" i="8"/>
  <c r="M342" i="8"/>
  <c r="I342" i="8"/>
  <c r="J342" i="8"/>
  <c r="K334" i="8"/>
  <c r="L334" i="8"/>
  <c r="M334" i="8"/>
  <c r="I334" i="8"/>
  <c r="J334" i="8"/>
  <c r="K326" i="8"/>
  <c r="L326" i="8"/>
  <c r="M326" i="8"/>
  <c r="I326" i="8"/>
  <c r="J326" i="8"/>
  <c r="K318" i="8"/>
  <c r="L318" i="8"/>
  <c r="M318" i="8"/>
  <c r="I318" i="8"/>
  <c r="J318" i="8"/>
  <c r="K310" i="8"/>
  <c r="L310" i="8"/>
  <c r="M310" i="8"/>
  <c r="I310" i="8"/>
  <c r="J310" i="8"/>
  <c r="G12" i="12"/>
  <c r="H12" i="12" s="1"/>
  <c r="E12" i="12"/>
  <c r="E13" i="12" l="1"/>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G304" i="12"/>
  <c r="H304" i="12" s="1"/>
  <c r="K304" i="12" s="1"/>
  <c r="L304" i="12" s="1"/>
  <c r="G13" i="12"/>
  <c r="H13" i="12" s="1"/>
  <c r="K13" i="12" s="1"/>
  <c r="L13" i="12" s="1"/>
  <c r="G14" i="12"/>
  <c r="H14" i="12" s="1"/>
  <c r="K14" i="12" s="1"/>
  <c r="L14" i="12" s="1"/>
  <c r="G15" i="12"/>
  <c r="H15" i="12" s="1"/>
  <c r="K15" i="12" s="1"/>
  <c r="L15" i="12" s="1"/>
  <c r="G16" i="12"/>
  <c r="H16" i="12" s="1"/>
  <c r="K16" i="12" s="1"/>
  <c r="L16" i="12" s="1"/>
  <c r="G17" i="12"/>
  <c r="H17" i="12" s="1"/>
  <c r="K17" i="12" s="1"/>
  <c r="L17" i="12" s="1"/>
  <c r="G18" i="12"/>
  <c r="H18" i="12" s="1"/>
  <c r="K18" i="12" s="1"/>
  <c r="L18" i="12" s="1"/>
  <c r="G19" i="12"/>
  <c r="H19" i="12" s="1"/>
  <c r="K19" i="12" s="1"/>
  <c r="L19" i="12" s="1"/>
  <c r="G20" i="12"/>
  <c r="H20" i="12" s="1"/>
  <c r="K20" i="12" s="1"/>
  <c r="L20" i="12" s="1"/>
  <c r="G21" i="12"/>
  <c r="H21" i="12" s="1"/>
  <c r="K21" i="12" s="1"/>
  <c r="L21" i="12" s="1"/>
  <c r="G22" i="12"/>
  <c r="H22" i="12" s="1"/>
  <c r="K22" i="12" s="1"/>
  <c r="L22" i="12" s="1"/>
  <c r="G23" i="12"/>
  <c r="H23" i="12" s="1"/>
  <c r="K23" i="12" s="1"/>
  <c r="L23" i="12" s="1"/>
  <c r="G24" i="12"/>
  <c r="H24" i="12" s="1"/>
  <c r="K24" i="12" s="1"/>
  <c r="L24" i="12" s="1"/>
  <c r="G25" i="12"/>
  <c r="H25" i="12" s="1"/>
  <c r="K25" i="12" s="1"/>
  <c r="L25" i="12" s="1"/>
  <c r="G26" i="12"/>
  <c r="H26" i="12" s="1"/>
  <c r="K26" i="12" s="1"/>
  <c r="L26" i="12" s="1"/>
  <c r="G27" i="12"/>
  <c r="H27" i="12" s="1"/>
  <c r="K27" i="12" s="1"/>
  <c r="L27" i="12" s="1"/>
  <c r="G28" i="12"/>
  <c r="H28" i="12" s="1"/>
  <c r="K28" i="12" s="1"/>
  <c r="L28" i="12" s="1"/>
  <c r="G29" i="12"/>
  <c r="H29" i="12" s="1"/>
  <c r="K29" i="12" s="1"/>
  <c r="L29" i="12" s="1"/>
  <c r="G30" i="12"/>
  <c r="H30" i="12" s="1"/>
  <c r="K30" i="12" s="1"/>
  <c r="L30" i="12" s="1"/>
  <c r="G31" i="12"/>
  <c r="H31" i="12" s="1"/>
  <c r="K31" i="12" s="1"/>
  <c r="L31" i="12" s="1"/>
  <c r="G32" i="12"/>
  <c r="H32" i="12" s="1"/>
  <c r="K32" i="12" s="1"/>
  <c r="L32" i="12" s="1"/>
  <c r="G33" i="12"/>
  <c r="H33" i="12" s="1"/>
  <c r="K33" i="12" s="1"/>
  <c r="L33" i="12" s="1"/>
  <c r="G34" i="12"/>
  <c r="H34" i="12" s="1"/>
  <c r="K34" i="12" s="1"/>
  <c r="L34" i="12" s="1"/>
  <c r="G35" i="12"/>
  <c r="H35" i="12" s="1"/>
  <c r="K35" i="12" s="1"/>
  <c r="L35" i="12" s="1"/>
  <c r="G36" i="12"/>
  <c r="H36" i="12" s="1"/>
  <c r="K36" i="12" s="1"/>
  <c r="L36" i="12" s="1"/>
  <c r="G37" i="12"/>
  <c r="H37" i="12" s="1"/>
  <c r="K37" i="12" s="1"/>
  <c r="L37" i="12" s="1"/>
  <c r="G38" i="12"/>
  <c r="H38" i="12" s="1"/>
  <c r="K38" i="12" s="1"/>
  <c r="L38" i="12" s="1"/>
  <c r="G39" i="12"/>
  <c r="H39" i="12" s="1"/>
  <c r="K39" i="12" s="1"/>
  <c r="L39" i="12" s="1"/>
  <c r="G40" i="12"/>
  <c r="H40" i="12" s="1"/>
  <c r="K40" i="12" s="1"/>
  <c r="L40" i="12" s="1"/>
  <c r="G41" i="12"/>
  <c r="H41" i="12" s="1"/>
  <c r="K41" i="12" s="1"/>
  <c r="L41" i="12" s="1"/>
  <c r="G42" i="12"/>
  <c r="H42" i="12" s="1"/>
  <c r="K42" i="12" s="1"/>
  <c r="L42" i="12" s="1"/>
  <c r="G43" i="12"/>
  <c r="H43" i="12" s="1"/>
  <c r="K43" i="12" s="1"/>
  <c r="L43" i="12" s="1"/>
  <c r="G44" i="12"/>
  <c r="H44" i="12" s="1"/>
  <c r="K44" i="12" s="1"/>
  <c r="L44" i="12" s="1"/>
  <c r="G45" i="12"/>
  <c r="H45" i="12" s="1"/>
  <c r="K45" i="12" s="1"/>
  <c r="L45" i="12" s="1"/>
  <c r="G46" i="12"/>
  <c r="H46" i="12" s="1"/>
  <c r="K46" i="12" s="1"/>
  <c r="L46" i="12" s="1"/>
  <c r="G47" i="12"/>
  <c r="H47" i="12" s="1"/>
  <c r="K47" i="12" s="1"/>
  <c r="L47" i="12" s="1"/>
  <c r="G48" i="12"/>
  <c r="H48" i="12" s="1"/>
  <c r="K48" i="12" s="1"/>
  <c r="L48" i="12" s="1"/>
  <c r="G49" i="12"/>
  <c r="H49" i="12" s="1"/>
  <c r="K49" i="12" s="1"/>
  <c r="L49" i="12" s="1"/>
  <c r="G50" i="12"/>
  <c r="H50" i="12" s="1"/>
  <c r="K50" i="12" s="1"/>
  <c r="L50" i="12" s="1"/>
  <c r="G51" i="12"/>
  <c r="H51" i="12" s="1"/>
  <c r="K51" i="12" s="1"/>
  <c r="L51" i="12" s="1"/>
  <c r="G52" i="12"/>
  <c r="H52" i="12" s="1"/>
  <c r="K52" i="12" s="1"/>
  <c r="L52" i="12" s="1"/>
  <c r="G53" i="12"/>
  <c r="H53" i="12" s="1"/>
  <c r="K53" i="12" s="1"/>
  <c r="L53" i="12" s="1"/>
  <c r="G54" i="12"/>
  <c r="H54" i="12" s="1"/>
  <c r="K54" i="12" s="1"/>
  <c r="L54" i="12" s="1"/>
  <c r="G55" i="12"/>
  <c r="H55" i="12" s="1"/>
  <c r="K55" i="12" s="1"/>
  <c r="L55" i="12" s="1"/>
  <c r="G56" i="12"/>
  <c r="H56" i="12" s="1"/>
  <c r="K56" i="12" s="1"/>
  <c r="L56" i="12" s="1"/>
  <c r="G57" i="12"/>
  <c r="H57" i="12" s="1"/>
  <c r="K57" i="12" s="1"/>
  <c r="L57" i="12" s="1"/>
  <c r="G58" i="12"/>
  <c r="H58" i="12" s="1"/>
  <c r="K58" i="12" s="1"/>
  <c r="L58" i="12" s="1"/>
  <c r="G59" i="12"/>
  <c r="H59" i="12" s="1"/>
  <c r="K59" i="12" s="1"/>
  <c r="L59" i="12" s="1"/>
  <c r="G60" i="12"/>
  <c r="H60" i="12" s="1"/>
  <c r="K60" i="12" s="1"/>
  <c r="L60" i="12" s="1"/>
  <c r="G61" i="12"/>
  <c r="H61" i="12" s="1"/>
  <c r="K61" i="12" s="1"/>
  <c r="L61" i="12" s="1"/>
  <c r="G62" i="12"/>
  <c r="H62" i="12" s="1"/>
  <c r="K62" i="12" s="1"/>
  <c r="L62" i="12" s="1"/>
  <c r="G63" i="12"/>
  <c r="H63" i="12" s="1"/>
  <c r="K63" i="12" s="1"/>
  <c r="L63" i="12" s="1"/>
  <c r="G64" i="12"/>
  <c r="H64" i="12" s="1"/>
  <c r="K64" i="12" s="1"/>
  <c r="L64" i="12" s="1"/>
  <c r="G65" i="12"/>
  <c r="H65" i="12" s="1"/>
  <c r="K65" i="12" s="1"/>
  <c r="L65" i="12" s="1"/>
  <c r="G66" i="12"/>
  <c r="H66" i="12" s="1"/>
  <c r="K66" i="12" s="1"/>
  <c r="L66" i="12" s="1"/>
  <c r="G67" i="12"/>
  <c r="H67" i="12" s="1"/>
  <c r="K67" i="12" s="1"/>
  <c r="L67" i="12" s="1"/>
  <c r="G68" i="12"/>
  <c r="H68" i="12" s="1"/>
  <c r="K68" i="12" s="1"/>
  <c r="L68" i="12" s="1"/>
  <c r="G69" i="12"/>
  <c r="H69" i="12" s="1"/>
  <c r="K69" i="12" s="1"/>
  <c r="L69" i="12" s="1"/>
  <c r="G70" i="12"/>
  <c r="H70" i="12" s="1"/>
  <c r="K70" i="12" s="1"/>
  <c r="L70" i="12" s="1"/>
  <c r="G71" i="12"/>
  <c r="H71" i="12" s="1"/>
  <c r="K71" i="12" s="1"/>
  <c r="L71" i="12" s="1"/>
  <c r="G72" i="12"/>
  <c r="H72" i="12" s="1"/>
  <c r="K72" i="12" s="1"/>
  <c r="L72" i="12" s="1"/>
  <c r="G73" i="12"/>
  <c r="H73" i="12" s="1"/>
  <c r="K73" i="12" s="1"/>
  <c r="L73" i="12" s="1"/>
  <c r="G74" i="12"/>
  <c r="H74" i="12" s="1"/>
  <c r="K74" i="12" s="1"/>
  <c r="L74" i="12" s="1"/>
  <c r="G75" i="12"/>
  <c r="H75" i="12" s="1"/>
  <c r="K75" i="12" s="1"/>
  <c r="L75" i="12" s="1"/>
  <c r="G76" i="12"/>
  <c r="H76" i="12" s="1"/>
  <c r="K76" i="12" s="1"/>
  <c r="L76" i="12" s="1"/>
  <c r="G77" i="12"/>
  <c r="H77" i="12" s="1"/>
  <c r="K77" i="12" s="1"/>
  <c r="L77" i="12" s="1"/>
  <c r="G78" i="12"/>
  <c r="H78" i="12" s="1"/>
  <c r="K78" i="12" s="1"/>
  <c r="L78" i="12" s="1"/>
  <c r="G79" i="12"/>
  <c r="H79" i="12" s="1"/>
  <c r="K79" i="12" s="1"/>
  <c r="L79" i="12" s="1"/>
  <c r="G80" i="12"/>
  <c r="H80" i="12" s="1"/>
  <c r="K80" i="12" s="1"/>
  <c r="L80" i="12" s="1"/>
  <c r="G81" i="12"/>
  <c r="H81" i="12" s="1"/>
  <c r="K81" i="12" s="1"/>
  <c r="L81" i="12" s="1"/>
  <c r="G82" i="12"/>
  <c r="H82" i="12" s="1"/>
  <c r="K82" i="12" s="1"/>
  <c r="L82" i="12" s="1"/>
  <c r="G83" i="12"/>
  <c r="H83" i="12" s="1"/>
  <c r="K83" i="12" s="1"/>
  <c r="L83" i="12" s="1"/>
  <c r="G84" i="12"/>
  <c r="H84" i="12" s="1"/>
  <c r="K84" i="12" s="1"/>
  <c r="L84" i="12" s="1"/>
  <c r="G85" i="12"/>
  <c r="H85" i="12" s="1"/>
  <c r="K85" i="12" s="1"/>
  <c r="L85" i="12" s="1"/>
  <c r="G86" i="12"/>
  <c r="H86" i="12" s="1"/>
  <c r="K86" i="12" s="1"/>
  <c r="L86" i="12" s="1"/>
  <c r="G87" i="12"/>
  <c r="H87" i="12" s="1"/>
  <c r="K87" i="12" s="1"/>
  <c r="L87" i="12" s="1"/>
  <c r="G88" i="12"/>
  <c r="H88" i="12" s="1"/>
  <c r="K88" i="12" s="1"/>
  <c r="L88" i="12" s="1"/>
  <c r="G89" i="12"/>
  <c r="H89" i="12" s="1"/>
  <c r="K89" i="12" s="1"/>
  <c r="L89" i="12" s="1"/>
  <c r="G90" i="12"/>
  <c r="H90" i="12" s="1"/>
  <c r="K90" i="12" s="1"/>
  <c r="L90" i="12" s="1"/>
  <c r="G91" i="12"/>
  <c r="H91" i="12" s="1"/>
  <c r="K91" i="12" s="1"/>
  <c r="L91" i="12" s="1"/>
  <c r="G92" i="12"/>
  <c r="H92" i="12" s="1"/>
  <c r="K92" i="12" s="1"/>
  <c r="L92" i="12" s="1"/>
  <c r="G93" i="12"/>
  <c r="H93" i="12" s="1"/>
  <c r="K93" i="12" s="1"/>
  <c r="L93" i="12" s="1"/>
  <c r="G94" i="12"/>
  <c r="H94" i="12" s="1"/>
  <c r="K94" i="12" s="1"/>
  <c r="L94" i="12" s="1"/>
  <c r="G95" i="12"/>
  <c r="H95" i="12" s="1"/>
  <c r="K95" i="12" s="1"/>
  <c r="L95" i="12" s="1"/>
  <c r="G96" i="12"/>
  <c r="H96" i="12" s="1"/>
  <c r="K96" i="12" s="1"/>
  <c r="L96" i="12" s="1"/>
  <c r="G97" i="12"/>
  <c r="H97" i="12" s="1"/>
  <c r="K97" i="12" s="1"/>
  <c r="L97" i="12" s="1"/>
  <c r="G98" i="12"/>
  <c r="H98" i="12" s="1"/>
  <c r="K98" i="12" s="1"/>
  <c r="L98" i="12" s="1"/>
  <c r="G99" i="12"/>
  <c r="H99" i="12" s="1"/>
  <c r="K99" i="12" s="1"/>
  <c r="L99" i="12" s="1"/>
  <c r="G100" i="12"/>
  <c r="H100" i="12" s="1"/>
  <c r="K100" i="12" s="1"/>
  <c r="L100" i="12" s="1"/>
  <c r="G101" i="12"/>
  <c r="H101" i="12" s="1"/>
  <c r="K101" i="12" s="1"/>
  <c r="L101" i="12" s="1"/>
  <c r="G102" i="12"/>
  <c r="H102" i="12" s="1"/>
  <c r="K102" i="12" s="1"/>
  <c r="L102" i="12" s="1"/>
  <c r="G103" i="12"/>
  <c r="H103" i="12" s="1"/>
  <c r="K103" i="12" s="1"/>
  <c r="L103" i="12" s="1"/>
  <c r="G104" i="12"/>
  <c r="H104" i="12" s="1"/>
  <c r="K104" i="12" s="1"/>
  <c r="L104" i="12" s="1"/>
  <c r="G105" i="12"/>
  <c r="H105" i="12" s="1"/>
  <c r="K105" i="12" s="1"/>
  <c r="L105" i="12" s="1"/>
  <c r="G106" i="12"/>
  <c r="H106" i="12" s="1"/>
  <c r="K106" i="12" s="1"/>
  <c r="L106" i="12" s="1"/>
  <c r="G107" i="12"/>
  <c r="H107" i="12" s="1"/>
  <c r="K107" i="12" s="1"/>
  <c r="L107" i="12" s="1"/>
  <c r="G108" i="12"/>
  <c r="H108" i="12" s="1"/>
  <c r="K108" i="12" s="1"/>
  <c r="L108" i="12" s="1"/>
  <c r="G109" i="12"/>
  <c r="H109" i="12" s="1"/>
  <c r="K109" i="12" s="1"/>
  <c r="L109" i="12" s="1"/>
  <c r="G110" i="12"/>
  <c r="H110" i="12" s="1"/>
  <c r="K110" i="12" s="1"/>
  <c r="L110" i="12" s="1"/>
  <c r="G111" i="12"/>
  <c r="H111" i="12" s="1"/>
  <c r="K111" i="12" s="1"/>
  <c r="L111" i="12" s="1"/>
  <c r="G112" i="12"/>
  <c r="H112" i="12" s="1"/>
  <c r="K112" i="12" s="1"/>
  <c r="L112" i="12" s="1"/>
  <c r="G113" i="12"/>
  <c r="H113" i="12" s="1"/>
  <c r="K113" i="12" s="1"/>
  <c r="L113" i="12" s="1"/>
  <c r="G114" i="12"/>
  <c r="H114" i="12" s="1"/>
  <c r="K114" i="12" s="1"/>
  <c r="L114" i="12" s="1"/>
  <c r="G115" i="12"/>
  <c r="H115" i="12" s="1"/>
  <c r="K115" i="12" s="1"/>
  <c r="L115" i="12" s="1"/>
  <c r="G116" i="12"/>
  <c r="H116" i="12" s="1"/>
  <c r="K116" i="12" s="1"/>
  <c r="L116" i="12" s="1"/>
  <c r="G117" i="12"/>
  <c r="H117" i="12" s="1"/>
  <c r="K117" i="12" s="1"/>
  <c r="L117" i="12" s="1"/>
  <c r="G118" i="12"/>
  <c r="H118" i="12" s="1"/>
  <c r="K118" i="12" s="1"/>
  <c r="L118" i="12" s="1"/>
  <c r="G119" i="12"/>
  <c r="H119" i="12" s="1"/>
  <c r="K119" i="12" s="1"/>
  <c r="L119" i="12" s="1"/>
  <c r="G120" i="12"/>
  <c r="H120" i="12" s="1"/>
  <c r="K120" i="12" s="1"/>
  <c r="L120" i="12" s="1"/>
  <c r="G121" i="12"/>
  <c r="H121" i="12" s="1"/>
  <c r="K121" i="12" s="1"/>
  <c r="L121" i="12" s="1"/>
  <c r="G122" i="12"/>
  <c r="H122" i="12" s="1"/>
  <c r="K122" i="12" s="1"/>
  <c r="L122" i="12" s="1"/>
  <c r="G123" i="12"/>
  <c r="H123" i="12" s="1"/>
  <c r="K123" i="12" s="1"/>
  <c r="L123" i="12" s="1"/>
  <c r="G124" i="12"/>
  <c r="H124" i="12" s="1"/>
  <c r="K124" i="12" s="1"/>
  <c r="L124" i="12" s="1"/>
  <c r="G125" i="12"/>
  <c r="H125" i="12" s="1"/>
  <c r="K125" i="12" s="1"/>
  <c r="L125" i="12" s="1"/>
  <c r="G126" i="12"/>
  <c r="H126" i="12" s="1"/>
  <c r="K126" i="12" s="1"/>
  <c r="L126" i="12" s="1"/>
  <c r="G127" i="12"/>
  <c r="H127" i="12" s="1"/>
  <c r="K127" i="12" s="1"/>
  <c r="L127" i="12" s="1"/>
  <c r="G128" i="12"/>
  <c r="H128" i="12" s="1"/>
  <c r="K128" i="12" s="1"/>
  <c r="L128" i="12" s="1"/>
  <c r="G129" i="12"/>
  <c r="H129" i="12" s="1"/>
  <c r="K129" i="12" s="1"/>
  <c r="L129" i="12" s="1"/>
  <c r="G130" i="12"/>
  <c r="H130" i="12" s="1"/>
  <c r="K130" i="12" s="1"/>
  <c r="L130" i="12" s="1"/>
  <c r="G131" i="12"/>
  <c r="H131" i="12" s="1"/>
  <c r="K131" i="12" s="1"/>
  <c r="L131" i="12" s="1"/>
  <c r="G132" i="12"/>
  <c r="H132" i="12" s="1"/>
  <c r="K132" i="12" s="1"/>
  <c r="L132" i="12" s="1"/>
  <c r="G133" i="12"/>
  <c r="H133" i="12" s="1"/>
  <c r="K133" i="12" s="1"/>
  <c r="L133" i="12" s="1"/>
  <c r="G134" i="12"/>
  <c r="H134" i="12" s="1"/>
  <c r="K134" i="12" s="1"/>
  <c r="L134" i="12" s="1"/>
  <c r="G135" i="12"/>
  <c r="H135" i="12" s="1"/>
  <c r="K135" i="12" s="1"/>
  <c r="L135" i="12" s="1"/>
  <c r="G136" i="12"/>
  <c r="H136" i="12" s="1"/>
  <c r="K136" i="12" s="1"/>
  <c r="L136" i="12" s="1"/>
  <c r="G137" i="12"/>
  <c r="H137" i="12" s="1"/>
  <c r="K137" i="12" s="1"/>
  <c r="L137" i="12" s="1"/>
  <c r="G138" i="12"/>
  <c r="H138" i="12" s="1"/>
  <c r="K138" i="12" s="1"/>
  <c r="L138" i="12" s="1"/>
  <c r="G139" i="12"/>
  <c r="H139" i="12" s="1"/>
  <c r="K139" i="12" s="1"/>
  <c r="L139" i="12" s="1"/>
  <c r="G140" i="12"/>
  <c r="H140" i="12" s="1"/>
  <c r="K140" i="12" s="1"/>
  <c r="L140" i="12" s="1"/>
  <c r="G141" i="12"/>
  <c r="H141" i="12" s="1"/>
  <c r="K141" i="12" s="1"/>
  <c r="L141" i="12" s="1"/>
  <c r="G142" i="12"/>
  <c r="H142" i="12" s="1"/>
  <c r="K142" i="12" s="1"/>
  <c r="L142" i="12" s="1"/>
  <c r="G143" i="12"/>
  <c r="H143" i="12" s="1"/>
  <c r="K143" i="12" s="1"/>
  <c r="L143" i="12" s="1"/>
  <c r="G144" i="12"/>
  <c r="H144" i="12" s="1"/>
  <c r="K144" i="12" s="1"/>
  <c r="L144" i="12" s="1"/>
  <c r="G145" i="12"/>
  <c r="H145" i="12" s="1"/>
  <c r="K145" i="12" s="1"/>
  <c r="L145" i="12" s="1"/>
  <c r="G146" i="12"/>
  <c r="H146" i="12" s="1"/>
  <c r="K146" i="12" s="1"/>
  <c r="L146" i="12" s="1"/>
  <c r="G147" i="12"/>
  <c r="H147" i="12" s="1"/>
  <c r="K147" i="12" s="1"/>
  <c r="L147" i="12" s="1"/>
  <c r="G148" i="12"/>
  <c r="H148" i="12" s="1"/>
  <c r="K148" i="12" s="1"/>
  <c r="L148" i="12" s="1"/>
  <c r="G149" i="12"/>
  <c r="H149" i="12" s="1"/>
  <c r="K149" i="12" s="1"/>
  <c r="L149" i="12" s="1"/>
  <c r="G150" i="12"/>
  <c r="H150" i="12" s="1"/>
  <c r="K150" i="12" s="1"/>
  <c r="L150" i="12" s="1"/>
  <c r="G151" i="12"/>
  <c r="H151" i="12" s="1"/>
  <c r="K151" i="12" s="1"/>
  <c r="L151" i="12" s="1"/>
  <c r="G152" i="12"/>
  <c r="H152" i="12" s="1"/>
  <c r="K152" i="12" s="1"/>
  <c r="L152" i="12" s="1"/>
  <c r="G153" i="12"/>
  <c r="H153" i="12" s="1"/>
  <c r="K153" i="12" s="1"/>
  <c r="L153" i="12" s="1"/>
  <c r="G154" i="12"/>
  <c r="H154" i="12" s="1"/>
  <c r="K154" i="12" s="1"/>
  <c r="L154" i="12" s="1"/>
  <c r="G155" i="12"/>
  <c r="H155" i="12" s="1"/>
  <c r="K155" i="12" s="1"/>
  <c r="L155" i="12" s="1"/>
  <c r="G156" i="12"/>
  <c r="H156" i="12" s="1"/>
  <c r="K156" i="12" s="1"/>
  <c r="L156" i="12" s="1"/>
  <c r="G157" i="12"/>
  <c r="H157" i="12" s="1"/>
  <c r="K157" i="12" s="1"/>
  <c r="L157" i="12" s="1"/>
  <c r="G158" i="12"/>
  <c r="H158" i="12" s="1"/>
  <c r="K158" i="12" s="1"/>
  <c r="L158" i="12" s="1"/>
  <c r="G159" i="12"/>
  <c r="H159" i="12" s="1"/>
  <c r="K159" i="12" s="1"/>
  <c r="L159" i="12" s="1"/>
  <c r="G160" i="12"/>
  <c r="H160" i="12" s="1"/>
  <c r="K160" i="12" s="1"/>
  <c r="L160" i="12" s="1"/>
  <c r="G161" i="12"/>
  <c r="H161" i="12" s="1"/>
  <c r="K161" i="12" s="1"/>
  <c r="L161" i="12" s="1"/>
  <c r="G162" i="12"/>
  <c r="H162" i="12" s="1"/>
  <c r="K162" i="12" s="1"/>
  <c r="L162" i="12" s="1"/>
  <c r="G163" i="12"/>
  <c r="H163" i="12" s="1"/>
  <c r="K163" i="12" s="1"/>
  <c r="L163" i="12" s="1"/>
  <c r="G164" i="12"/>
  <c r="H164" i="12" s="1"/>
  <c r="K164" i="12" s="1"/>
  <c r="L164" i="12" s="1"/>
  <c r="G165" i="12"/>
  <c r="H165" i="12" s="1"/>
  <c r="K165" i="12" s="1"/>
  <c r="L165" i="12" s="1"/>
  <c r="G166" i="12"/>
  <c r="H166" i="12" s="1"/>
  <c r="K166" i="12" s="1"/>
  <c r="L166" i="12" s="1"/>
  <c r="G167" i="12"/>
  <c r="H167" i="12" s="1"/>
  <c r="K167" i="12" s="1"/>
  <c r="L167" i="12" s="1"/>
  <c r="G168" i="12"/>
  <c r="H168" i="12" s="1"/>
  <c r="K168" i="12" s="1"/>
  <c r="L168" i="12" s="1"/>
  <c r="G169" i="12"/>
  <c r="H169" i="12" s="1"/>
  <c r="K169" i="12" s="1"/>
  <c r="L169" i="12" s="1"/>
  <c r="G170" i="12"/>
  <c r="H170" i="12" s="1"/>
  <c r="K170" i="12" s="1"/>
  <c r="L170" i="12" s="1"/>
  <c r="G171" i="12"/>
  <c r="H171" i="12" s="1"/>
  <c r="K171" i="12" s="1"/>
  <c r="L171" i="12" s="1"/>
  <c r="G172" i="12"/>
  <c r="H172" i="12" s="1"/>
  <c r="K172" i="12" s="1"/>
  <c r="L172" i="12" s="1"/>
  <c r="G173" i="12"/>
  <c r="H173" i="12" s="1"/>
  <c r="K173" i="12" s="1"/>
  <c r="L173" i="12" s="1"/>
  <c r="G174" i="12"/>
  <c r="H174" i="12" s="1"/>
  <c r="K174" i="12" s="1"/>
  <c r="L174" i="12" s="1"/>
  <c r="G175" i="12"/>
  <c r="H175" i="12" s="1"/>
  <c r="K175" i="12" s="1"/>
  <c r="L175" i="12" s="1"/>
  <c r="G176" i="12"/>
  <c r="H176" i="12" s="1"/>
  <c r="K176" i="12" s="1"/>
  <c r="L176" i="12" s="1"/>
  <c r="G177" i="12"/>
  <c r="H177" i="12" s="1"/>
  <c r="K177" i="12" s="1"/>
  <c r="L177" i="12" s="1"/>
  <c r="G178" i="12"/>
  <c r="H178" i="12" s="1"/>
  <c r="K178" i="12" s="1"/>
  <c r="L178" i="12" s="1"/>
  <c r="G179" i="12"/>
  <c r="H179" i="12" s="1"/>
  <c r="K179" i="12" s="1"/>
  <c r="L179" i="12" s="1"/>
  <c r="G180" i="12"/>
  <c r="H180" i="12" s="1"/>
  <c r="K180" i="12" s="1"/>
  <c r="L180" i="12" s="1"/>
  <c r="G181" i="12"/>
  <c r="H181" i="12" s="1"/>
  <c r="K181" i="12" s="1"/>
  <c r="L181" i="12" s="1"/>
  <c r="G182" i="12"/>
  <c r="H182" i="12" s="1"/>
  <c r="K182" i="12" s="1"/>
  <c r="L182" i="12" s="1"/>
  <c r="G183" i="12"/>
  <c r="H183" i="12" s="1"/>
  <c r="K183" i="12" s="1"/>
  <c r="L183" i="12" s="1"/>
  <c r="G184" i="12"/>
  <c r="H184" i="12" s="1"/>
  <c r="K184" i="12" s="1"/>
  <c r="L184" i="12" s="1"/>
  <c r="G185" i="12"/>
  <c r="H185" i="12" s="1"/>
  <c r="K185" i="12" s="1"/>
  <c r="L185" i="12" s="1"/>
  <c r="G186" i="12"/>
  <c r="H186" i="12" s="1"/>
  <c r="K186" i="12" s="1"/>
  <c r="L186" i="12" s="1"/>
  <c r="G187" i="12"/>
  <c r="H187" i="12" s="1"/>
  <c r="K187" i="12" s="1"/>
  <c r="L187" i="12" s="1"/>
  <c r="G188" i="12"/>
  <c r="H188" i="12" s="1"/>
  <c r="K188" i="12" s="1"/>
  <c r="L188" i="12" s="1"/>
  <c r="G189" i="12"/>
  <c r="H189" i="12" s="1"/>
  <c r="K189" i="12" s="1"/>
  <c r="L189" i="12" s="1"/>
  <c r="G190" i="12"/>
  <c r="H190" i="12" s="1"/>
  <c r="K190" i="12" s="1"/>
  <c r="L190" i="12" s="1"/>
  <c r="G191" i="12"/>
  <c r="H191" i="12" s="1"/>
  <c r="K191" i="12" s="1"/>
  <c r="L191" i="12" s="1"/>
  <c r="G192" i="12"/>
  <c r="H192" i="12" s="1"/>
  <c r="K192" i="12" s="1"/>
  <c r="L192" i="12" s="1"/>
  <c r="G193" i="12"/>
  <c r="H193" i="12" s="1"/>
  <c r="K193" i="12" s="1"/>
  <c r="L193" i="12" s="1"/>
  <c r="G194" i="12"/>
  <c r="H194" i="12" s="1"/>
  <c r="K194" i="12" s="1"/>
  <c r="L194" i="12" s="1"/>
  <c r="G195" i="12"/>
  <c r="H195" i="12" s="1"/>
  <c r="K195" i="12" s="1"/>
  <c r="L195" i="12" s="1"/>
  <c r="G196" i="12"/>
  <c r="H196" i="12" s="1"/>
  <c r="K196" i="12" s="1"/>
  <c r="L196" i="12" s="1"/>
  <c r="G197" i="12"/>
  <c r="H197" i="12" s="1"/>
  <c r="K197" i="12" s="1"/>
  <c r="L197" i="12" s="1"/>
  <c r="G198" i="12"/>
  <c r="H198" i="12" s="1"/>
  <c r="K198" i="12" s="1"/>
  <c r="L198" i="12" s="1"/>
  <c r="G199" i="12"/>
  <c r="H199" i="12" s="1"/>
  <c r="K199" i="12" s="1"/>
  <c r="L199" i="12" s="1"/>
  <c r="G200" i="12"/>
  <c r="H200" i="12" s="1"/>
  <c r="K200" i="12" s="1"/>
  <c r="L200" i="12" s="1"/>
  <c r="G201" i="12"/>
  <c r="H201" i="12" s="1"/>
  <c r="K201" i="12" s="1"/>
  <c r="L201" i="12" s="1"/>
  <c r="G202" i="12"/>
  <c r="H202" i="12" s="1"/>
  <c r="K202" i="12" s="1"/>
  <c r="L202" i="12" s="1"/>
  <c r="G203" i="12"/>
  <c r="H203" i="12" s="1"/>
  <c r="K203" i="12" s="1"/>
  <c r="L203" i="12" s="1"/>
  <c r="G204" i="12"/>
  <c r="H204" i="12" s="1"/>
  <c r="K204" i="12" s="1"/>
  <c r="L204" i="12" s="1"/>
  <c r="G205" i="12"/>
  <c r="H205" i="12" s="1"/>
  <c r="K205" i="12" s="1"/>
  <c r="L205" i="12" s="1"/>
  <c r="G206" i="12"/>
  <c r="H206" i="12" s="1"/>
  <c r="K206" i="12" s="1"/>
  <c r="L206" i="12" s="1"/>
  <c r="G207" i="12"/>
  <c r="H207" i="12" s="1"/>
  <c r="K207" i="12" s="1"/>
  <c r="L207" i="12" s="1"/>
  <c r="G208" i="12"/>
  <c r="H208" i="12" s="1"/>
  <c r="K208" i="12" s="1"/>
  <c r="L208" i="12" s="1"/>
  <c r="G209" i="12"/>
  <c r="H209" i="12" s="1"/>
  <c r="K209" i="12" s="1"/>
  <c r="L209" i="12" s="1"/>
  <c r="G210" i="12"/>
  <c r="H210" i="12" s="1"/>
  <c r="K210" i="12" s="1"/>
  <c r="L210" i="12" s="1"/>
  <c r="G211" i="12"/>
  <c r="H211" i="12" s="1"/>
  <c r="K211" i="12" s="1"/>
  <c r="L211" i="12" s="1"/>
  <c r="G212" i="12"/>
  <c r="H212" i="12" s="1"/>
  <c r="K212" i="12" s="1"/>
  <c r="L212" i="12" s="1"/>
  <c r="G213" i="12"/>
  <c r="H213" i="12" s="1"/>
  <c r="K213" i="12" s="1"/>
  <c r="L213" i="12" s="1"/>
  <c r="G214" i="12"/>
  <c r="H214" i="12" s="1"/>
  <c r="K214" i="12" s="1"/>
  <c r="L214" i="12" s="1"/>
  <c r="G215" i="12"/>
  <c r="H215" i="12" s="1"/>
  <c r="K215" i="12" s="1"/>
  <c r="L215" i="12" s="1"/>
  <c r="G216" i="12"/>
  <c r="H216" i="12" s="1"/>
  <c r="K216" i="12" s="1"/>
  <c r="L216" i="12" s="1"/>
  <c r="G217" i="12"/>
  <c r="H217" i="12" s="1"/>
  <c r="K217" i="12" s="1"/>
  <c r="L217" i="12" s="1"/>
  <c r="G218" i="12"/>
  <c r="H218" i="12" s="1"/>
  <c r="K218" i="12" s="1"/>
  <c r="L218" i="12" s="1"/>
  <c r="G219" i="12"/>
  <c r="H219" i="12" s="1"/>
  <c r="K219" i="12" s="1"/>
  <c r="L219" i="12" s="1"/>
  <c r="G220" i="12"/>
  <c r="H220" i="12" s="1"/>
  <c r="K220" i="12" s="1"/>
  <c r="L220" i="12" s="1"/>
  <c r="G221" i="12"/>
  <c r="H221" i="12" s="1"/>
  <c r="K221" i="12" s="1"/>
  <c r="L221" i="12" s="1"/>
  <c r="G222" i="12"/>
  <c r="H222" i="12" s="1"/>
  <c r="K222" i="12" s="1"/>
  <c r="L222" i="12" s="1"/>
  <c r="G223" i="12"/>
  <c r="H223" i="12" s="1"/>
  <c r="K223" i="12" s="1"/>
  <c r="L223" i="12" s="1"/>
  <c r="G224" i="12"/>
  <c r="H224" i="12" s="1"/>
  <c r="K224" i="12" s="1"/>
  <c r="L224" i="12" s="1"/>
  <c r="G225" i="12"/>
  <c r="H225" i="12" s="1"/>
  <c r="K225" i="12" s="1"/>
  <c r="L225" i="12" s="1"/>
  <c r="G226" i="12"/>
  <c r="H226" i="12" s="1"/>
  <c r="K226" i="12" s="1"/>
  <c r="L226" i="12" s="1"/>
  <c r="G227" i="12"/>
  <c r="H227" i="12" s="1"/>
  <c r="K227" i="12" s="1"/>
  <c r="L227" i="12" s="1"/>
  <c r="G228" i="12"/>
  <c r="H228" i="12" s="1"/>
  <c r="K228" i="12" s="1"/>
  <c r="L228" i="12" s="1"/>
  <c r="G229" i="12"/>
  <c r="H229" i="12" s="1"/>
  <c r="K229" i="12" s="1"/>
  <c r="L229" i="12" s="1"/>
  <c r="G230" i="12"/>
  <c r="H230" i="12" s="1"/>
  <c r="K230" i="12" s="1"/>
  <c r="L230" i="12" s="1"/>
  <c r="G231" i="12"/>
  <c r="H231" i="12" s="1"/>
  <c r="K231" i="12" s="1"/>
  <c r="L231" i="12" s="1"/>
  <c r="G232" i="12"/>
  <c r="H232" i="12" s="1"/>
  <c r="K232" i="12" s="1"/>
  <c r="L232" i="12" s="1"/>
  <c r="G233" i="12"/>
  <c r="H233" i="12" s="1"/>
  <c r="K233" i="12" s="1"/>
  <c r="L233" i="12" s="1"/>
  <c r="G234" i="12"/>
  <c r="H234" i="12" s="1"/>
  <c r="K234" i="12" s="1"/>
  <c r="L234" i="12" s="1"/>
  <c r="G235" i="12"/>
  <c r="H235" i="12" s="1"/>
  <c r="K235" i="12" s="1"/>
  <c r="L235" i="12" s="1"/>
  <c r="G236" i="12"/>
  <c r="H236" i="12" s="1"/>
  <c r="K236" i="12" s="1"/>
  <c r="L236" i="12" s="1"/>
  <c r="G237" i="12"/>
  <c r="H237" i="12" s="1"/>
  <c r="K237" i="12" s="1"/>
  <c r="L237" i="12" s="1"/>
  <c r="G238" i="12"/>
  <c r="H238" i="12" s="1"/>
  <c r="K238" i="12" s="1"/>
  <c r="L238" i="12" s="1"/>
  <c r="G239" i="12"/>
  <c r="H239" i="12" s="1"/>
  <c r="K239" i="12" s="1"/>
  <c r="L239" i="12" s="1"/>
  <c r="G240" i="12"/>
  <c r="H240" i="12" s="1"/>
  <c r="K240" i="12" s="1"/>
  <c r="L240" i="12" s="1"/>
  <c r="G241" i="12"/>
  <c r="H241" i="12" s="1"/>
  <c r="K241" i="12" s="1"/>
  <c r="L241" i="12" s="1"/>
  <c r="G242" i="12"/>
  <c r="H242" i="12" s="1"/>
  <c r="K242" i="12" s="1"/>
  <c r="L242" i="12" s="1"/>
  <c r="G243" i="12"/>
  <c r="H243" i="12" s="1"/>
  <c r="K243" i="12" s="1"/>
  <c r="L243" i="12" s="1"/>
  <c r="G244" i="12"/>
  <c r="H244" i="12" s="1"/>
  <c r="K244" i="12" s="1"/>
  <c r="L244" i="12" s="1"/>
  <c r="G245" i="12"/>
  <c r="H245" i="12" s="1"/>
  <c r="K245" i="12" s="1"/>
  <c r="L245" i="12" s="1"/>
  <c r="G246" i="12"/>
  <c r="H246" i="12" s="1"/>
  <c r="K246" i="12" s="1"/>
  <c r="L246" i="12" s="1"/>
  <c r="G247" i="12"/>
  <c r="H247" i="12" s="1"/>
  <c r="K247" i="12" s="1"/>
  <c r="L247" i="12" s="1"/>
  <c r="G248" i="12"/>
  <c r="H248" i="12" s="1"/>
  <c r="K248" i="12" s="1"/>
  <c r="L248" i="12" s="1"/>
  <c r="G249" i="12"/>
  <c r="H249" i="12" s="1"/>
  <c r="K249" i="12" s="1"/>
  <c r="L249" i="12" s="1"/>
  <c r="G250" i="12"/>
  <c r="H250" i="12" s="1"/>
  <c r="K250" i="12" s="1"/>
  <c r="L250" i="12" s="1"/>
  <c r="G251" i="12"/>
  <c r="H251" i="12" s="1"/>
  <c r="K251" i="12" s="1"/>
  <c r="L251" i="12" s="1"/>
  <c r="G252" i="12"/>
  <c r="H252" i="12" s="1"/>
  <c r="K252" i="12" s="1"/>
  <c r="L252" i="12" s="1"/>
  <c r="G253" i="12"/>
  <c r="H253" i="12" s="1"/>
  <c r="K253" i="12" s="1"/>
  <c r="L253" i="12" s="1"/>
  <c r="G254" i="12"/>
  <c r="H254" i="12" s="1"/>
  <c r="K254" i="12" s="1"/>
  <c r="L254" i="12" s="1"/>
  <c r="G255" i="12"/>
  <c r="H255" i="12" s="1"/>
  <c r="K255" i="12" s="1"/>
  <c r="L255" i="12" s="1"/>
  <c r="G256" i="12"/>
  <c r="H256" i="12" s="1"/>
  <c r="K256" i="12" s="1"/>
  <c r="L256" i="12" s="1"/>
  <c r="G257" i="12"/>
  <c r="H257" i="12" s="1"/>
  <c r="K257" i="12" s="1"/>
  <c r="L257" i="12" s="1"/>
  <c r="G258" i="12"/>
  <c r="H258" i="12" s="1"/>
  <c r="K258" i="12" s="1"/>
  <c r="L258" i="12" s="1"/>
  <c r="G259" i="12"/>
  <c r="H259" i="12" s="1"/>
  <c r="K259" i="12" s="1"/>
  <c r="L259" i="12" s="1"/>
  <c r="G260" i="12"/>
  <c r="H260" i="12" s="1"/>
  <c r="K260" i="12" s="1"/>
  <c r="L260" i="12" s="1"/>
  <c r="G261" i="12"/>
  <c r="H261" i="12" s="1"/>
  <c r="K261" i="12" s="1"/>
  <c r="L261" i="12" s="1"/>
  <c r="G262" i="12"/>
  <c r="H262" i="12" s="1"/>
  <c r="K262" i="12" s="1"/>
  <c r="L262" i="12" s="1"/>
  <c r="G263" i="12"/>
  <c r="H263" i="12" s="1"/>
  <c r="K263" i="12" s="1"/>
  <c r="L263" i="12" s="1"/>
  <c r="G264" i="12"/>
  <c r="H264" i="12" s="1"/>
  <c r="K264" i="12" s="1"/>
  <c r="L264" i="12" s="1"/>
  <c r="G265" i="12"/>
  <c r="H265" i="12" s="1"/>
  <c r="K265" i="12" s="1"/>
  <c r="L265" i="12" s="1"/>
  <c r="G266" i="12"/>
  <c r="H266" i="12" s="1"/>
  <c r="K266" i="12" s="1"/>
  <c r="L266" i="12" s="1"/>
  <c r="G267" i="12"/>
  <c r="H267" i="12" s="1"/>
  <c r="K267" i="12" s="1"/>
  <c r="L267" i="12" s="1"/>
  <c r="G268" i="12"/>
  <c r="H268" i="12" s="1"/>
  <c r="K268" i="12" s="1"/>
  <c r="L268" i="12" s="1"/>
  <c r="G269" i="12"/>
  <c r="H269" i="12" s="1"/>
  <c r="K269" i="12" s="1"/>
  <c r="L269" i="12" s="1"/>
  <c r="G270" i="12"/>
  <c r="H270" i="12" s="1"/>
  <c r="K270" i="12" s="1"/>
  <c r="L270" i="12" s="1"/>
  <c r="G271" i="12"/>
  <c r="H271" i="12" s="1"/>
  <c r="K271" i="12" s="1"/>
  <c r="L271" i="12" s="1"/>
  <c r="G272" i="12"/>
  <c r="H272" i="12" s="1"/>
  <c r="K272" i="12" s="1"/>
  <c r="L272" i="12" s="1"/>
  <c r="G273" i="12"/>
  <c r="H273" i="12" s="1"/>
  <c r="K273" i="12" s="1"/>
  <c r="L273" i="12" s="1"/>
  <c r="G274" i="12"/>
  <c r="H274" i="12" s="1"/>
  <c r="K274" i="12" s="1"/>
  <c r="L274" i="12" s="1"/>
  <c r="G275" i="12"/>
  <c r="H275" i="12" s="1"/>
  <c r="K275" i="12" s="1"/>
  <c r="L275" i="12" s="1"/>
  <c r="G276" i="12"/>
  <c r="H276" i="12" s="1"/>
  <c r="K276" i="12" s="1"/>
  <c r="L276" i="12" s="1"/>
  <c r="G277" i="12"/>
  <c r="H277" i="12" s="1"/>
  <c r="K277" i="12" s="1"/>
  <c r="L277" i="12" s="1"/>
  <c r="G278" i="12"/>
  <c r="H278" i="12" s="1"/>
  <c r="K278" i="12" s="1"/>
  <c r="L278" i="12" s="1"/>
  <c r="G279" i="12"/>
  <c r="H279" i="12" s="1"/>
  <c r="K279" i="12" s="1"/>
  <c r="L279" i="12" s="1"/>
  <c r="G280" i="12"/>
  <c r="H280" i="12" s="1"/>
  <c r="K280" i="12" s="1"/>
  <c r="L280" i="12" s="1"/>
  <c r="G281" i="12"/>
  <c r="H281" i="12" s="1"/>
  <c r="K281" i="12" s="1"/>
  <c r="L281" i="12" s="1"/>
  <c r="G282" i="12"/>
  <c r="H282" i="12" s="1"/>
  <c r="K282" i="12" s="1"/>
  <c r="L282" i="12" s="1"/>
  <c r="G283" i="12"/>
  <c r="H283" i="12" s="1"/>
  <c r="K283" i="12" s="1"/>
  <c r="L283" i="12" s="1"/>
  <c r="G284" i="12"/>
  <c r="H284" i="12" s="1"/>
  <c r="K284" i="12" s="1"/>
  <c r="L284" i="12" s="1"/>
  <c r="G285" i="12"/>
  <c r="H285" i="12" s="1"/>
  <c r="K285" i="12" s="1"/>
  <c r="L285" i="12" s="1"/>
  <c r="G286" i="12"/>
  <c r="H286" i="12" s="1"/>
  <c r="K286" i="12" s="1"/>
  <c r="L286" i="12" s="1"/>
  <c r="G287" i="12"/>
  <c r="H287" i="12" s="1"/>
  <c r="K287" i="12" s="1"/>
  <c r="L287" i="12" s="1"/>
  <c r="G288" i="12"/>
  <c r="H288" i="12" s="1"/>
  <c r="K288" i="12" s="1"/>
  <c r="L288" i="12" s="1"/>
  <c r="G289" i="12"/>
  <c r="H289" i="12" s="1"/>
  <c r="K289" i="12" s="1"/>
  <c r="L289" i="12" s="1"/>
  <c r="G290" i="12"/>
  <c r="H290" i="12" s="1"/>
  <c r="K290" i="12" s="1"/>
  <c r="L290" i="12" s="1"/>
  <c r="G291" i="12"/>
  <c r="H291" i="12" s="1"/>
  <c r="K291" i="12" s="1"/>
  <c r="L291" i="12" s="1"/>
  <c r="G292" i="12"/>
  <c r="H292" i="12" s="1"/>
  <c r="K292" i="12" s="1"/>
  <c r="L292" i="12" s="1"/>
  <c r="G293" i="12"/>
  <c r="H293" i="12" s="1"/>
  <c r="K293" i="12" s="1"/>
  <c r="L293" i="12" s="1"/>
  <c r="G294" i="12"/>
  <c r="H294" i="12" s="1"/>
  <c r="K294" i="12" s="1"/>
  <c r="L294" i="12" s="1"/>
  <c r="G295" i="12"/>
  <c r="H295" i="12" s="1"/>
  <c r="K295" i="12" s="1"/>
  <c r="L295" i="12" s="1"/>
  <c r="G296" i="12"/>
  <c r="H296" i="12" s="1"/>
  <c r="K296" i="12" s="1"/>
  <c r="L296" i="12" s="1"/>
  <c r="G297" i="12"/>
  <c r="H297" i="12" s="1"/>
  <c r="K297" i="12" s="1"/>
  <c r="L297" i="12" s="1"/>
  <c r="G298" i="12"/>
  <c r="H298" i="12" s="1"/>
  <c r="K298" i="12" s="1"/>
  <c r="L298" i="12" s="1"/>
  <c r="G299" i="12"/>
  <c r="H299" i="12" s="1"/>
  <c r="K299" i="12" s="1"/>
  <c r="L299" i="12" s="1"/>
  <c r="G300" i="12"/>
  <c r="H300" i="12" s="1"/>
  <c r="K300" i="12" s="1"/>
  <c r="L300" i="12" s="1"/>
  <c r="G301" i="12"/>
  <c r="H301" i="12" s="1"/>
  <c r="K301" i="12" s="1"/>
  <c r="L301" i="12" s="1"/>
  <c r="G302" i="12"/>
  <c r="H302" i="12" s="1"/>
  <c r="K302" i="12" s="1"/>
  <c r="L302" i="12" s="1"/>
  <c r="G303" i="12"/>
  <c r="H303" i="12" s="1"/>
  <c r="K303" i="12" s="1"/>
  <c r="L303" i="12" s="1"/>
  <c r="K12" i="12"/>
  <c r="L12" i="12" s="1"/>
  <c r="N8" i="8" l="1"/>
  <c r="N310" i="8" s="1"/>
  <c r="N9" i="8"/>
  <c r="N311" i="8" s="1"/>
  <c r="N10" i="8"/>
  <c r="N312" i="8" s="1"/>
  <c r="N11" i="8"/>
  <c r="N313" i="8" s="1"/>
  <c r="N12" i="8"/>
  <c r="N314" i="8" s="1"/>
  <c r="N13" i="8"/>
  <c r="N315" i="8" s="1"/>
  <c r="N14" i="8"/>
  <c r="N316" i="8" s="1"/>
  <c r="N15" i="8"/>
  <c r="N317" i="8" s="1"/>
  <c r="N16" i="8"/>
  <c r="N318" i="8" s="1"/>
  <c r="N17" i="8"/>
  <c r="N319" i="8" s="1"/>
  <c r="N18" i="8"/>
  <c r="N320" i="8" s="1"/>
  <c r="N19" i="8"/>
  <c r="N321" i="8" s="1"/>
  <c r="N20" i="8"/>
  <c r="N322" i="8" s="1"/>
  <c r="N21" i="8"/>
  <c r="N323" i="8" s="1"/>
  <c r="N22" i="8"/>
  <c r="N324" i="8" s="1"/>
  <c r="N23" i="8"/>
  <c r="N325" i="8" s="1"/>
  <c r="N24" i="8"/>
  <c r="N326" i="8" s="1"/>
  <c r="N25" i="8"/>
  <c r="N327" i="8" s="1"/>
  <c r="N26" i="8"/>
  <c r="N328" i="8" s="1"/>
  <c r="N27" i="8"/>
  <c r="N329" i="8" s="1"/>
  <c r="N28" i="8"/>
  <c r="N330" i="8" s="1"/>
  <c r="N29" i="8"/>
  <c r="N331" i="8" s="1"/>
  <c r="N30" i="8"/>
  <c r="N332" i="8" s="1"/>
  <c r="N31" i="8"/>
  <c r="N333" i="8" s="1"/>
  <c r="N32" i="8"/>
  <c r="N334" i="8" s="1"/>
  <c r="N33" i="8"/>
  <c r="N335" i="8" s="1"/>
  <c r="N34" i="8"/>
  <c r="N336" i="8" s="1"/>
  <c r="N35" i="8"/>
  <c r="N337" i="8" s="1"/>
  <c r="N36" i="8"/>
  <c r="N338" i="8" s="1"/>
  <c r="N37" i="8"/>
  <c r="N339" i="8" s="1"/>
  <c r="N38" i="8"/>
  <c r="N340" i="8" s="1"/>
  <c r="N39" i="8"/>
  <c r="N341" i="8" s="1"/>
  <c r="N40" i="8"/>
  <c r="N342" i="8" s="1"/>
  <c r="N41" i="8"/>
  <c r="N343" i="8" s="1"/>
  <c r="N42" i="8"/>
  <c r="N344" i="8" s="1"/>
  <c r="N43" i="8"/>
  <c r="N345" i="8" s="1"/>
  <c r="N44" i="8"/>
  <c r="N346" i="8" s="1"/>
  <c r="N45" i="8"/>
  <c r="N347" i="8" s="1"/>
  <c r="N46" i="8"/>
  <c r="N348" i="8" s="1"/>
  <c r="N47" i="8"/>
  <c r="N349" i="8" s="1"/>
  <c r="N48" i="8"/>
  <c r="N350" i="8" s="1"/>
  <c r="N49" i="8"/>
  <c r="N351" i="8" s="1"/>
  <c r="N50" i="8"/>
  <c r="N352" i="8" s="1"/>
  <c r="N51" i="8"/>
  <c r="N353" i="8" s="1"/>
  <c r="N52" i="8"/>
  <c r="N354" i="8" s="1"/>
  <c r="N53" i="8"/>
  <c r="N355" i="8" s="1"/>
  <c r="N54" i="8"/>
  <c r="N356" i="8" s="1"/>
  <c r="N55" i="8"/>
  <c r="N357" i="8" s="1"/>
  <c r="N56" i="8"/>
  <c r="N358" i="8" s="1"/>
  <c r="N57" i="8"/>
  <c r="N359" i="8" s="1"/>
  <c r="N58" i="8"/>
  <c r="N360" i="8" s="1"/>
  <c r="N59" i="8"/>
  <c r="N361" i="8" s="1"/>
  <c r="N60" i="8"/>
  <c r="N362" i="8" s="1"/>
  <c r="N61" i="8"/>
  <c r="N363" i="8" s="1"/>
  <c r="N62" i="8"/>
  <c r="N364" i="8" s="1"/>
  <c r="N63" i="8"/>
  <c r="N365" i="8" s="1"/>
  <c r="N64" i="8"/>
  <c r="N366" i="8" s="1"/>
  <c r="N65" i="8"/>
  <c r="N367" i="8" s="1"/>
  <c r="N66" i="8"/>
  <c r="N368" i="8" s="1"/>
  <c r="N67" i="8"/>
  <c r="N369" i="8" s="1"/>
  <c r="N68" i="8"/>
  <c r="N370" i="8" s="1"/>
  <c r="N69" i="8"/>
  <c r="N371" i="8" s="1"/>
  <c r="N70" i="8"/>
  <c r="N372" i="8" s="1"/>
  <c r="N71" i="8"/>
  <c r="N373" i="8" s="1"/>
  <c r="N72" i="8"/>
  <c r="N374" i="8" s="1"/>
  <c r="N73" i="8"/>
  <c r="N375" i="8" s="1"/>
  <c r="N74" i="8"/>
  <c r="N376" i="8" s="1"/>
  <c r="N75" i="8"/>
  <c r="N377" i="8" s="1"/>
  <c r="N76" i="8"/>
  <c r="N378" i="8" s="1"/>
  <c r="N77" i="8"/>
  <c r="N379" i="8" s="1"/>
  <c r="N78" i="8"/>
  <c r="N380" i="8" s="1"/>
  <c r="N79" i="8"/>
  <c r="N381" i="8" s="1"/>
  <c r="N80" i="8"/>
  <c r="N382" i="8" s="1"/>
  <c r="N81" i="8"/>
  <c r="N383" i="8" s="1"/>
  <c r="N82" i="8"/>
  <c r="N384" i="8" s="1"/>
  <c r="N83" i="8"/>
  <c r="N385" i="8" s="1"/>
  <c r="N84" i="8"/>
  <c r="N386" i="8" s="1"/>
  <c r="N85" i="8"/>
  <c r="N387" i="8" s="1"/>
  <c r="N86" i="8"/>
  <c r="N388" i="8" s="1"/>
  <c r="N87" i="8"/>
  <c r="N389" i="8" s="1"/>
  <c r="N88" i="8"/>
  <c r="N390" i="8" s="1"/>
  <c r="N89" i="8"/>
  <c r="N391" i="8" s="1"/>
  <c r="N90" i="8"/>
  <c r="N392" i="8" s="1"/>
  <c r="N91" i="8"/>
  <c r="N393" i="8" s="1"/>
  <c r="N92" i="8"/>
  <c r="N394" i="8" s="1"/>
  <c r="N93" i="8"/>
  <c r="N395" i="8" s="1"/>
  <c r="N94" i="8"/>
  <c r="N396" i="8" s="1"/>
  <c r="N95" i="8"/>
  <c r="N397" i="8" s="1"/>
  <c r="N96" i="8"/>
  <c r="N398" i="8" s="1"/>
  <c r="N97" i="8"/>
  <c r="N399" i="8" s="1"/>
  <c r="N98" i="8"/>
  <c r="N400" i="8" s="1"/>
  <c r="N99" i="8"/>
  <c r="N401" i="8" s="1"/>
  <c r="N100" i="8"/>
  <c r="N402" i="8" s="1"/>
  <c r="N101" i="8"/>
  <c r="N403" i="8" s="1"/>
  <c r="N102" i="8"/>
  <c r="N404" i="8" s="1"/>
  <c r="N103" i="8"/>
  <c r="N405" i="8" s="1"/>
  <c r="N104" i="8"/>
  <c r="N406" i="8" s="1"/>
  <c r="N105" i="8"/>
  <c r="N407" i="8" s="1"/>
  <c r="N106" i="8"/>
  <c r="N408" i="8" s="1"/>
  <c r="N107" i="8"/>
  <c r="N409" i="8" s="1"/>
  <c r="N108" i="8"/>
  <c r="N410" i="8" s="1"/>
  <c r="N109" i="8"/>
  <c r="N411" i="8" s="1"/>
  <c r="N110" i="8"/>
  <c r="N412" i="8" s="1"/>
  <c r="N111" i="8"/>
  <c r="N413" i="8" s="1"/>
  <c r="N112" i="8"/>
  <c r="N414" i="8" s="1"/>
  <c r="N113" i="8"/>
  <c r="N415" i="8" s="1"/>
  <c r="N114" i="8"/>
  <c r="N416" i="8" s="1"/>
  <c r="N115" i="8"/>
  <c r="N417" i="8" s="1"/>
  <c r="N116" i="8"/>
  <c r="N418" i="8" s="1"/>
  <c r="N117" i="8"/>
  <c r="N419" i="8" s="1"/>
  <c r="N118" i="8"/>
  <c r="N420" i="8" s="1"/>
  <c r="N119" i="8"/>
  <c r="N421" i="8" s="1"/>
  <c r="N120" i="8"/>
  <c r="N422" i="8" s="1"/>
  <c r="N121" i="8"/>
  <c r="N423" i="8" s="1"/>
  <c r="N122" i="8"/>
  <c r="N424" i="8" s="1"/>
  <c r="N123" i="8"/>
  <c r="N425" i="8" s="1"/>
  <c r="N124" i="8"/>
  <c r="N426" i="8" s="1"/>
  <c r="N125" i="8"/>
  <c r="N427" i="8" s="1"/>
  <c r="N126" i="8"/>
  <c r="N428" i="8" s="1"/>
  <c r="N127" i="8"/>
  <c r="N429" i="8" s="1"/>
  <c r="N128" i="8"/>
  <c r="N430" i="8" s="1"/>
  <c r="N129" i="8"/>
  <c r="N431" i="8" s="1"/>
  <c r="N130" i="8"/>
  <c r="N432" i="8" s="1"/>
  <c r="N131" i="8"/>
  <c r="N433" i="8" s="1"/>
  <c r="N132" i="8"/>
  <c r="N434" i="8" s="1"/>
  <c r="N133" i="8"/>
  <c r="N435" i="8" s="1"/>
  <c r="N134" i="8"/>
  <c r="N436" i="8" s="1"/>
  <c r="N135" i="8"/>
  <c r="N437" i="8" s="1"/>
  <c r="N136" i="8"/>
  <c r="N438" i="8" s="1"/>
  <c r="N137" i="8"/>
  <c r="N439" i="8" s="1"/>
  <c r="N138" i="8"/>
  <c r="N440" i="8" s="1"/>
  <c r="N139" i="8"/>
  <c r="N441" i="8" s="1"/>
  <c r="N140" i="8"/>
  <c r="N442" i="8" s="1"/>
  <c r="N141" i="8"/>
  <c r="N443" i="8" s="1"/>
  <c r="N142" i="8"/>
  <c r="N444" i="8" s="1"/>
  <c r="N143" i="8"/>
  <c r="N445" i="8" s="1"/>
  <c r="N144" i="8"/>
  <c r="N446" i="8" s="1"/>
  <c r="N145" i="8"/>
  <c r="N447" i="8" s="1"/>
  <c r="N146" i="8"/>
  <c r="N448" i="8" s="1"/>
  <c r="N147" i="8"/>
  <c r="N449" i="8" s="1"/>
  <c r="N148" i="8"/>
  <c r="N450" i="8" s="1"/>
  <c r="N149" i="8"/>
  <c r="N451" i="8" s="1"/>
  <c r="N150" i="8"/>
  <c r="N452" i="8" s="1"/>
  <c r="N151" i="8"/>
  <c r="N453" i="8" s="1"/>
  <c r="N152" i="8"/>
  <c r="N454" i="8" s="1"/>
  <c r="N153" i="8"/>
  <c r="N455" i="8" s="1"/>
  <c r="N154" i="8"/>
  <c r="N456" i="8" s="1"/>
  <c r="N155" i="8"/>
  <c r="N457" i="8" s="1"/>
  <c r="N156" i="8"/>
  <c r="N458" i="8" s="1"/>
  <c r="N157" i="8"/>
  <c r="N459" i="8" s="1"/>
  <c r="N158" i="8"/>
  <c r="N460" i="8" s="1"/>
  <c r="N159" i="8"/>
  <c r="N461" i="8" s="1"/>
  <c r="N160" i="8"/>
  <c r="N462" i="8" s="1"/>
  <c r="N161" i="8"/>
  <c r="N463" i="8" s="1"/>
  <c r="N162" i="8"/>
  <c r="N464" i="8" s="1"/>
  <c r="N163" i="8"/>
  <c r="N465" i="8" s="1"/>
  <c r="N164" i="8"/>
  <c r="N466" i="8" s="1"/>
  <c r="N165" i="8"/>
  <c r="N467" i="8" s="1"/>
  <c r="N166" i="8"/>
  <c r="N468" i="8" s="1"/>
  <c r="N167" i="8"/>
  <c r="N469" i="8" s="1"/>
  <c r="N168" i="8"/>
  <c r="N470" i="8" s="1"/>
  <c r="N169" i="8"/>
  <c r="N471" i="8" s="1"/>
  <c r="N170" i="8"/>
  <c r="N472" i="8" s="1"/>
  <c r="N171" i="8"/>
  <c r="N473" i="8" s="1"/>
  <c r="N172" i="8"/>
  <c r="N474" i="8" s="1"/>
  <c r="N173" i="8"/>
  <c r="N475" i="8" s="1"/>
  <c r="N174" i="8"/>
  <c r="N476" i="8" s="1"/>
  <c r="N175" i="8"/>
  <c r="N477" i="8" s="1"/>
  <c r="N176" i="8"/>
  <c r="N478" i="8" s="1"/>
  <c r="N177" i="8"/>
  <c r="N479" i="8" s="1"/>
  <c r="N178" i="8"/>
  <c r="N480" i="8" s="1"/>
  <c r="N179" i="8"/>
  <c r="N481" i="8" s="1"/>
  <c r="N180" i="8"/>
  <c r="N482" i="8" s="1"/>
  <c r="N181" i="8"/>
  <c r="N483" i="8" s="1"/>
  <c r="N182" i="8"/>
  <c r="N484" i="8" s="1"/>
  <c r="N183" i="8"/>
  <c r="N485" i="8" s="1"/>
  <c r="N184" i="8"/>
  <c r="N486" i="8" s="1"/>
  <c r="N185" i="8"/>
  <c r="N487" i="8" s="1"/>
  <c r="N186" i="8"/>
  <c r="N488" i="8" s="1"/>
  <c r="N187" i="8"/>
  <c r="N489" i="8" s="1"/>
  <c r="N188" i="8"/>
  <c r="N490" i="8" s="1"/>
  <c r="N189" i="8"/>
  <c r="N491" i="8" s="1"/>
  <c r="N190" i="8"/>
  <c r="N492" i="8" s="1"/>
  <c r="N191" i="8"/>
  <c r="N493" i="8" s="1"/>
  <c r="N192" i="8"/>
  <c r="N494" i="8" s="1"/>
  <c r="N193" i="8"/>
  <c r="N495" i="8" s="1"/>
  <c r="N194" i="8"/>
  <c r="N496" i="8" s="1"/>
  <c r="N195" i="8"/>
  <c r="N497" i="8" s="1"/>
  <c r="N196" i="8"/>
  <c r="N498" i="8" s="1"/>
  <c r="N197" i="8"/>
  <c r="N499" i="8" s="1"/>
  <c r="N198" i="8"/>
  <c r="N500" i="8" s="1"/>
  <c r="N199" i="8"/>
  <c r="N501" i="8" s="1"/>
  <c r="N200" i="8"/>
  <c r="N502" i="8" s="1"/>
  <c r="N201" i="8"/>
  <c r="N503" i="8" s="1"/>
  <c r="N202" i="8"/>
  <c r="N504" i="8" s="1"/>
  <c r="N203" i="8"/>
  <c r="N505" i="8" s="1"/>
  <c r="N204" i="8"/>
  <c r="N506" i="8" s="1"/>
  <c r="N205" i="8"/>
  <c r="N507" i="8" s="1"/>
  <c r="N206" i="8"/>
  <c r="N508" i="8" s="1"/>
  <c r="N207" i="8"/>
  <c r="N509" i="8" s="1"/>
  <c r="N208" i="8"/>
  <c r="N510" i="8" s="1"/>
  <c r="N209" i="8"/>
  <c r="N511" i="8" s="1"/>
  <c r="N210" i="8"/>
  <c r="N512" i="8" s="1"/>
  <c r="N211" i="8"/>
  <c r="N513" i="8" s="1"/>
  <c r="N212" i="8"/>
  <c r="N514" i="8" s="1"/>
  <c r="N213" i="8"/>
  <c r="N515" i="8" s="1"/>
  <c r="N214" i="8"/>
  <c r="N516" i="8" s="1"/>
  <c r="N215" i="8"/>
  <c r="N517" i="8" s="1"/>
  <c r="N216" i="8"/>
  <c r="N518" i="8" s="1"/>
  <c r="N217" i="8"/>
  <c r="N519" i="8" s="1"/>
  <c r="N218" i="8"/>
  <c r="N520" i="8" s="1"/>
  <c r="N219" i="8"/>
  <c r="N521" i="8" s="1"/>
  <c r="N220" i="8"/>
  <c r="N522" i="8" s="1"/>
  <c r="N221" i="8"/>
  <c r="N523" i="8" s="1"/>
  <c r="N222" i="8"/>
  <c r="N524" i="8" s="1"/>
  <c r="N223" i="8"/>
  <c r="N525" i="8" s="1"/>
  <c r="N224" i="8"/>
  <c r="N526" i="8" s="1"/>
  <c r="N225" i="8"/>
  <c r="N527" i="8" s="1"/>
  <c r="N226" i="8"/>
  <c r="N528" i="8" s="1"/>
  <c r="N227" i="8"/>
  <c r="N529" i="8" s="1"/>
  <c r="N228" i="8"/>
  <c r="N530" i="8" s="1"/>
  <c r="N229" i="8"/>
  <c r="N531" i="8" s="1"/>
  <c r="N230" i="8"/>
  <c r="N532" i="8" s="1"/>
  <c r="N231" i="8"/>
  <c r="N533" i="8" s="1"/>
  <c r="N232" i="8"/>
  <c r="N534" i="8" s="1"/>
  <c r="N233" i="8"/>
  <c r="N535" i="8" s="1"/>
  <c r="N234" i="8"/>
  <c r="N536" i="8" s="1"/>
  <c r="N235" i="8"/>
  <c r="N537" i="8" s="1"/>
  <c r="N236" i="8"/>
  <c r="N538" i="8" s="1"/>
  <c r="N237" i="8"/>
  <c r="N539" i="8" s="1"/>
  <c r="N238" i="8"/>
  <c r="N540" i="8" s="1"/>
  <c r="N239" i="8"/>
  <c r="N541" i="8" s="1"/>
  <c r="N240" i="8"/>
  <c r="N542" i="8" s="1"/>
  <c r="N241" i="8"/>
  <c r="N543" i="8" s="1"/>
  <c r="N242" i="8"/>
  <c r="N544" i="8" s="1"/>
  <c r="N243" i="8"/>
  <c r="N545" i="8" s="1"/>
  <c r="N244" i="8"/>
  <c r="N546" i="8" s="1"/>
  <c r="N245" i="8"/>
  <c r="N547" i="8" s="1"/>
  <c r="N246" i="8"/>
  <c r="N548" i="8" s="1"/>
  <c r="N247" i="8"/>
  <c r="N549" i="8" s="1"/>
  <c r="N248" i="8"/>
  <c r="N550" i="8" s="1"/>
  <c r="N249" i="8"/>
  <c r="N551" i="8" s="1"/>
  <c r="N250" i="8"/>
  <c r="N552" i="8" s="1"/>
  <c r="N251" i="8"/>
  <c r="N553" i="8" s="1"/>
  <c r="N252" i="8"/>
  <c r="N554" i="8" s="1"/>
  <c r="N253" i="8"/>
  <c r="N555" i="8" s="1"/>
  <c r="N254" i="8"/>
  <c r="N556" i="8" s="1"/>
  <c r="N255" i="8"/>
  <c r="N557" i="8" s="1"/>
  <c r="N256" i="8"/>
  <c r="N558" i="8" s="1"/>
  <c r="N257" i="8"/>
  <c r="N559" i="8" s="1"/>
  <c r="N258" i="8"/>
  <c r="N560" i="8" s="1"/>
  <c r="N259" i="8"/>
  <c r="N561" i="8" s="1"/>
  <c r="N260" i="8"/>
  <c r="N562" i="8" s="1"/>
  <c r="N261" i="8"/>
  <c r="N563" i="8" s="1"/>
  <c r="N262" i="8"/>
  <c r="N564" i="8" s="1"/>
  <c r="N263" i="8"/>
  <c r="N565" i="8" s="1"/>
  <c r="N264" i="8"/>
  <c r="N566" i="8" s="1"/>
  <c r="N265" i="8"/>
  <c r="N567" i="8" s="1"/>
  <c r="N266" i="8"/>
  <c r="N568" i="8" s="1"/>
  <c r="N267" i="8"/>
  <c r="N569" i="8" s="1"/>
  <c r="N268" i="8"/>
  <c r="N570" i="8" s="1"/>
  <c r="N269" i="8"/>
  <c r="N571" i="8" s="1"/>
  <c r="N270" i="8"/>
  <c r="N572" i="8" s="1"/>
  <c r="N271" i="8"/>
  <c r="N573" i="8" s="1"/>
  <c r="N272" i="8"/>
  <c r="N574" i="8" s="1"/>
  <c r="N273" i="8"/>
  <c r="N575" i="8" s="1"/>
  <c r="N274" i="8"/>
  <c r="N576" i="8" s="1"/>
  <c r="N275" i="8"/>
  <c r="N577" i="8" s="1"/>
  <c r="N276" i="8"/>
  <c r="N578" i="8" s="1"/>
  <c r="N277" i="8"/>
  <c r="N579" i="8" s="1"/>
  <c r="N278" i="8"/>
  <c r="N580" i="8" s="1"/>
  <c r="N279" i="8"/>
  <c r="N581" i="8" s="1"/>
  <c r="N280" i="8"/>
  <c r="N582" i="8" s="1"/>
  <c r="N281" i="8"/>
  <c r="N583" i="8" s="1"/>
  <c r="N282" i="8"/>
  <c r="N584" i="8" s="1"/>
  <c r="N283" i="8"/>
  <c r="N585" i="8" s="1"/>
  <c r="N284" i="8"/>
  <c r="N586" i="8" s="1"/>
  <c r="N285" i="8"/>
  <c r="N587" i="8" s="1"/>
  <c r="N286" i="8"/>
  <c r="N588" i="8" s="1"/>
  <c r="N287" i="8"/>
  <c r="N589" i="8" s="1"/>
  <c r="N288" i="8"/>
  <c r="N590" i="8" s="1"/>
  <c r="N289" i="8"/>
  <c r="N591" i="8" s="1"/>
  <c r="N290" i="8"/>
  <c r="N592" i="8" s="1"/>
  <c r="N291" i="8"/>
  <c r="N593" i="8" s="1"/>
  <c r="N292" i="8"/>
  <c r="N594" i="8" s="1"/>
  <c r="N293" i="8"/>
  <c r="N595" i="8" s="1"/>
  <c r="N294" i="8"/>
  <c r="N596" i="8" s="1"/>
  <c r="N295" i="8"/>
  <c r="N597" i="8" s="1"/>
  <c r="N296" i="8"/>
  <c r="N598" i="8" s="1"/>
  <c r="N297" i="8"/>
  <c r="N599" i="8" s="1"/>
  <c r="N298" i="8"/>
  <c r="N600" i="8" s="1"/>
  <c r="N299" i="8"/>
  <c r="N601" i="8" s="1"/>
  <c r="N7" i="8"/>
  <c r="N309" i="8" s="1"/>
  <c r="F5" i="14" l="1"/>
  <c r="E5" i="14" l="1"/>
  <c r="G5" i="14" s="1"/>
  <c r="D5" i="14"/>
  <c r="C5" i="14" l="1"/>
  <c r="D12" i="9" l="1"/>
  <c r="Q12" i="9" l="1"/>
  <c r="K11" i="12" l="1"/>
  <c r="J11" i="12"/>
  <c r="I11" i="12"/>
  <c r="H11" i="12"/>
  <c r="C11" i="12"/>
  <c r="G11" i="12"/>
  <c r="F11" i="12"/>
  <c r="L11" i="12" l="1"/>
  <c r="M12" i="12"/>
  <c r="N12" i="12" s="1"/>
  <c r="O12" i="12" s="1"/>
  <c r="M13" i="12"/>
  <c r="N13" i="12" s="1"/>
  <c r="O13" i="12" s="1"/>
  <c r="M21" i="12"/>
  <c r="N21" i="12" s="1"/>
  <c r="O21" i="12" s="1"/>
  <c r="M29" i="12"/>
  <c r="N29" i="12" s="1"/>
  <c r="O29" i="12" s="1"/>
  <c r="M37" i="12"/>
  <c r="N37" i="12" s="1"/>
  <c r="O37" i="12" s="1"/>
  <c r="M45" i="12"/>
  <c r="N45" i="12" s="1"/>
  <c r="O45" i="12" s="1"/>
  <c r="M53" i="12"/>
  <c r="N53" i="12" s="1"/>
  <c r="O53" i="12" s="1"/>
  <c r="M61" i="12"/>
  <c r="N61" i="12" s="1"/>
  <c r="O61" i="12" s="1"/>
  <c r="M69" i="12"/>
  <c r="N69" i="12" s="1"/>
  <c r="O69" i="12" s="1"/>
  <c r="M77" i="12"/>
  <c r="N77" i="12" s="1"/>
  <c r="O77" i="12" s="1"/>
  <c r="M85" i="12"/>
  <c r="N85" i="12" s="1"/>
  <c r="O85" i="12" s="1"/>
  <c r="M93" i="12"/>
  <c r="N93" i="12" s="1"/>
  <c r="O93" i="12" s="1"/>
  <c r="M101" i="12"/>
  <c r="N101" i="12" s="1"/>
  <c r="O101" i="12" s="1"/>
  <c r="M109" i="12"/>
  <c r="N109" i="12" s="1"/>
  <c r="O109" i="12" s="1"/>
  <c r="M117" i="12"/>
  <c r="N117" i="12" s="1"/>
  <c r="O117" i="12" s="1"/>
  <c r="M125" i="12"/>
  <c r="N125" i="12" s="1"/>
  <c r="O125" i="12" s="1"/>
  <c r="M133" i="12"/>
  <c r="N133" i="12" s="1"/>
  <c r="O133" i="12" s="1"/>
  <c r="M141" i="12"/>
  <c r="N141" i="12" s="1"/>
  <c r="O141" i="12" s="1"/>
  <c r="M149" i="12"/>
  <c r="N149" i="12" s="1"/>
  <c r="O149" i="12" s="1"/>
  <c r="M157" i="12"/>
  <c r="N157" i="12" s="1"/>
  <c r="O157" i="12" s="1"/>
  <c r="M165" i="12"/>
  <c r="N165" i="12" s="1"/>
  <c r="O165" i="12" s="1"/>
  <c r="M173" i="12"/>
  <c r="N173" i="12" s="1"/>
  <c r="O173" i="12" s="1"/>
  <c r="M181" i="12"/>
  <c r="N181" i="12" s="1"/>
  <c r="O181" i="12" s="1"/>
  <c r="M189" i="12"/>
  <c r="N189" i="12" s="1"/>
  <c r="O189" i="12" s="1"/>
  <c r="M197" i="12"/>
  <c r="N197" i="12" s="1"/>
  <c r="O197" i="12" s="1"/>
  <c r="M205" i="12"/>
  <c r="N205" i="12" s="1"/>
  <c r="O205" i="12" s="1"/>
  <c r="M213" i="12"/>
  <c r="N213" i="12" s="1"/>
  <c r="O213" i="12" s="1"/>
  <c r="M221" i="12"/>
  <c r="N221" i="12" s="1"/>
  <c r="O221" i="12" s="1"/>
  <c r="M229" i="12"/>
  <c r="N229" i="12" s="1"/>
  <c r="O229" i="12" s="1"/>
  <c r="M237" i="12"/>
  <c r="N237" i="12" s="1"/>
  <c r="O237" i="12" s="1"/>
  <c r="M245" i="12"/>
  <c r="N245" i="12" s="1"/>
  <c r="O245" i="12" s="1"/>
  <c r="M253" i="12"/>
  <c r="N253" i="12" s="1"/>
  <c r="O253" i="12" s="1"/>
  <c r="M261" i="12"/>
  <c r="N261" i="12" s="1"/>
  <c r="O261" i="12" s="1"/>
  <c r="M269" i="12"/>
  <c r="N269" i="12" s="1"/>
  <c r="O269" i="12" s="1"/>
  <c r="M277" i="12"/>
  <c r="N277" i="12" s="1"/>
  <c r="O277" i="12" s="1"/>
  <c r="M285" i="12"/>
  <c r="N285" i="12" s="1"/>
  <c r="O285" i="12" s="1"/>
  <c r="M293" i="12"/>
  <c r="N293" i="12" s="1"/>
  <c r="O293" i="12" s="1"/>
  <c r="M301" i="12"/>
  <c r="N301" i="12" s="1"/>
  <c r="O301" i="12" s="1"/>
  <c r="M14" i="12"/>
  <c r="N14" i="12" s="1"/>
  <c r="O14" i="12" s="1"/>
  <c r="M22" i="12"/>
  <c r="N22" i="12" s="1"/>
  <c r="O22" i="12" s="1"/>
  <c r="M30" i="12"/>
  <c r="N30" i="12" s="1"/>
  <c r="O30" i="12" s="1"/>
  <c r="M38" i="12"/>
  <c r="N38" i="12" s="1"/>
  <c r="O38" i="12" s="1"/>
  <c r="M46" i="12"/>
  <c r="N46" i="12" s="1"/>
  <c r="O46" i="12" s="1"/>
  <c r="M54" i="12"/>
  <c r="N54" i="12" s="1"/>
  <c r="O54" i="12" s="1"/>
  <c r="M62" i="12"/>
  <c r="N62" i="12" s="1"/>
  <c r="O62" i="12" s="1"/>
  <c r="M70" i="12"/>
  <c r="N70" i="12" s="1"/>
  <c r="O70" i="12" s="1"/>
  <c r="M78" i="12"/>
  <c r="N78" i="12" s="1"/>
  <c r="O78" i="12" s="1"/>
  <c r="M86" i="12"/>
  <c r="N86" i="12" s="1"/>
  <c r="O86" i="12" s="1"/>
  <c r="M94" i="12"/>
  <c r="N94" i="12" s="1"/>
  <c r="O94" i="12" s="1"/>
  <c r="M102" i="12"/>
  <c r="N102" i="12" s="1"/>
  <c r="O102" i="12" s="1"/>
  <c r="M110" i="12"/>
  <c r="N110" i="12" s="1"/>
  <c r="O110" i="12" s="1"/>
  <c r="M118" i="12"/>
  <c r="N118" i="12" s="1"/>
  <c r="O118" i="12" s="1"/>
  <c r="M126" i="12"/>
  <c r="N126" i="12" s="1"/>
  <c r="O126" i="12" s="1"/>
  <c r="M134" i="12"/>
  <c r="N134" i="12" s="1"/>
  <c r="O134" i="12" s="1"/>
  <c r="M142" i="12"/>
  <c r="N142" i="12" s="1"/>
  <c r="O142" i="12" s="1"/>
  <c r="M150" i="12"/>
  <c r="N150" i="12" s="1"/>
  <c r="O150" i="12" s="1"/>
  <c r="M158" i="12"/>
  <c r="N158" i="12" s="1"/>
  <c r="O158" i="12" s="1"/>
  <c r="M166" i="12"/>
  <c r="N166" i="12" s="1"/>
  <c r="O166" i="12" s="1"/>
  <c r="M174" i="12"/>
  <c r="N174" i="12" s="1"/>
  <c r="O174" i="12" s="1"/>
  <c r="M182" i="12"/>
  <c r="N182" i="12" s="1"/>
  <c r="O182" i="12" s="1"/>
  <c r="M190" i="12"/>
  <c r="N190" i="12" s="1"/>
  <c r="O190" i="12" s="1"/>
  <c r="M198" i="12"/>
  <c r="N198" i="12" s="1"/>
  <c r="O198" i="12" s="1"/>
  <c r="M206" i="12"/>
  <c r="N206" i="12" s="1"/>
  <c r="O206" i="12" s="1"/>
  <c r="M214" i="12"/>
  <c r="N214" i="12" s="1"/>
  <c r="O214" i="12" s="1"/>
  <c r="M222" i="12"/>
  <c r="N222" i="12" s="1"/>
  <c r="O222" i="12" s="1"/>
  <c r="M230" i="12"/>
  <c r="N230" i="12" s="1"/>
  <c r="O230" i="12" s="1"/>
  <c r="M238" i="12"/>
  <c r="N238" i="12" s="1"/>
  <c r="O238" i="12" s="1"/>
  <c r="M246" i="12"/>
  <c r="N246" i="12" s="1"/>
  <c r="O246" i="12" s="1"/>
  <c r="M254" i="12"/>
  <c r="N254" i="12" s="1"/>
  <c r="O254" i="12" s="1"/>
  <c r="M262" i="12"/>
  <c r="N262" i="12" s="1"/>
  <c r="O262" i="12" s="1"/>
  <c r="M270" i="12"/>
  <c r="N270" i="12" s="1"/>
  <c r="O270" i="12" s="1"/>
  <c r="M278" i="12"/>
  <c r="N278" i="12" s="1"/>
  <c r="O278" i="12" s="1"/>
  <c r="M286" i="12"/>
  <c r="N286" i="12" s="1"/>
  <c r="O286" i="12" s="1"/>
  <c r="M294" i="12"/>
  <c r="N294" i="12" s="1"/>
  <c r="O294" i="12" s="1"/>
  <c r="M302" i="12"/>
  <c r="N302" i="12" s="1"/>
  <c r="O302" i="12" s="1"/>
  <c r="M15" i="12"/>
  <c r="N15" i="12" s="1"/>
  <c r="O15" i="12" s="1"/>
  <c r="M23" i="12"/>
  <c r="N23" i="12" s="1"/>
  <c r="O23" i="12" s="1"/>
  <c r="M31" i="12"/>
  <c r="N31" i="12" s="1"/>
  <c r="O31" i="12" s="1"/>
  <c r="M39" i="12"/>
  <c r="N39" i="12" s="1"/>
  <c r="O39" i="12" s="1"/>
  <c r="M47" i="12"/>
  <c r="N47" i="12" s="1"/>
  <c r="O47" i="12" s="1"/>
  <c r="M55" i="12"/>
  <c r="N55" i="12" s="1"/>
  <c r="O55" i="12" s="1"/>
  <c r="M63" i="12"/>
  <c r="N63" i="12" s="1"/>
  <c r="O63" i="12" s="1"/>
  <c r="M71" i="12"/>
  <c r="N71" i="12" s="1"/>
  <c r="O71" i="12" s="1"/>
  <c r="M79" i="12"/>
  <c r="N79" i="12" s="1"/>
  <c r="O79" i="12" s="1"/>
  <c r="M87" i="12"/>
  <c r="N87" i="12" s="1"/>
  <c r="O87" i="12" s="1"/>
  <c r="M95" i="12"/>
  <c r="N95" i="12" s="1"/>
  <c r="O95" i="12" s="1"/>
  <c r="M103" i="12"/>
  <c r="N103" i="12" s="1"/>
  <c r="O103" i="12" s="1"/>
  <c r="M111" i="12"/>
  <c r="N111" i="12" s="1"/>
  <c r="O111" i="12" s="1"/>
  <c r="M119" i="12"/>
  <c r="N119" i="12" s="1"/>
  <c r="O119" i="12" s="1"/>
  <c r="M127" i="12"/>
  <c r="N127" i="12" s="1"/>
  <c r="O127" i="12" s="1"/>
  <c r="M135" i="12"/>
  <c r="N135" i="12" s="1"/>
  <c r="O135" i="12" s="1"/>
  <c r="M143" i="12"/>
  <c r="N143" i="12" s="1"/>
  <c r="O143" i="12" s="1"/>
  <c r="M151" i="12"/>
  <c r="N151" i="12" s="1"/>
  <c r="O151" i="12" s="1"/>
  <c r="M159" i="12"/>
  <c r="N159" i="12" s="1"/>
  <c r="O159" i="12" s="1"/>
  <c r="M167" i="12"/>
  <c r="N167" i="12" s="1"/>
  <c r="O167" i="12" s="1"/>
  <c r="M175" i="12"/>
  <c r="N175" i="12" s="1"/>
  <c r="O175" i="12" s="1"/>
  <c r="M183" i="12"/>
  <c r="N183" i="12" s="1"/>
  <c r="O183" i="12" s="1"/>
  <c r="M191" i="12"/>
  <c r="N191" i="12" s="1"/>
  <c r="O191" i="12" s="1"/>
  <c r="M199" i="12"/>
  <c r="N199" i="12" s="1"/>
  <c r="O199" i="12" s="1"/>
  <c r="M207" i="12"/>
  <c r="N207" i="12" s="1"/>
  <c r="O207" i="12" s="1"/>
  <c r="M215" i="12"/>
  <c r="N215" i="12" s="1"/>
  <c r="O215" i="12" s="1"/>
  <c r="M223" i="12"/>
  <c r="N223" i="12" s="1"/>
  <c r="O223" i="12" s="1"/>
  <c r="M231" i="12"/>
  <c r="N231" i="12" s="1"/>
  <c r="O231" i="12" s="1"/>
  <c r="M239" i="12"/>
  <c r="N239" i="12" s="1"/>
  <c r="O239" i="12" s="1"/>
  <c r="M247" i="12"/>
  <c r="N247" i="12" s="1"/>
  <c r="O247" i="12" s="1"/>
  <c r="M255" i="12"/>
  <c r="N255" i="12" s="1"/>
  <c r="O255" i="12" s="1"/>
  <c r="M263" i="12"/>
  <c r="N263" i="12" s="1"/>
  <c r="O263" i="12" s="1"/>
  <c r="M271" i="12"/>
  <c r="N271" i="12" s="1"/>
  <c r="O271" i="12" s="1"/>
  <c r="M279" i="12"/>
  <c r="N279" i="12" s="1"/>
  <c r="O279" i="12" s="1"/>
  <c r="M287" i="12"/>
  <c r="N287" i="12" s="1"/>
  <c r="O287" i="12" s="1"/>
  <c r="M295" i="12"/>
  <c r="N295" i="12" s="1"/>
  <c r="O295" i="12" s="1"/>
  <c r="M303" i="12"/>
  <c r="N303" i="12" s="1"/>
  <c r="O303" i="12" s="1"/>
  <c r="M17" i="12"/>
  <c r="N17" i="12" s="1"/>
  <c r="O17" i="12" s="1"/>
  <c r="M25" i="12"/>
  <c r="N25" i="12" s="1"/>
  <c r="O25" i="12" s="1"/>
  <c r="M33" i="12"/>
  <c r="N33" i="12" s="1"/>
  <c r="O33" i="12" s="1"/>
  <c r="M41" i="12"/>
  <c r="N41" i="12" s="1"/>
  <c r="O41" i="12" s="1"/>
  <c r="M49" i="12"/>
  <c r="N49" i="12" s="1"/>
  <c r="O49" i="12" s="1"/>
  <c r="M57" i="12"/>
  <c r="N57" i="12" s="1"/>
  <c r="O57" i="12" s="1"/>
  <c r="M65" i="12"/>
  <c r="N65" i="12" s="1"/>
  <c r="O65" i="12" s="1"/>
  <c r="M73" i="12"/>
  <c r="N73" i="12" s="1"/>
  <c r="O73" i="12" s="1"/>
  <c r="M81" i="12"/>
  <c r="N81" i="12" s="1"/>
  <c r="O81" i="12" s="1"/>
  <c r="M89" i="12"/>
  <c r="N89" i="12" s="1"/>
  <c r="O89" i="12" s="1"/>
  <c r="M97" i="12"/>
  <c r="N97" i="12" s="1"/>
  <c r="O97" i="12" s="1"/>
  <c r="M105" i="12"/>
  <c r="N105" i="12" s="1"/>
  <c r="O105" i="12" s="1"/>
  <c r="M113" i="12"/>
  <c r="N113" i="12" s="1"/>
  <c r="O113" i="12" s="1"/>
  <c r="M121" i="12"/>
  <c r="N121" i="12" s="1"/>
  <c r="O121" i="12" s="1"/>
  <c r="M129" i="12"/>
  <c r="N129" i="12" s="1"/>
  <c r="O129" i="12" s="1"/>
  <c r="M137" i="12"/>
  <c r="N137" i="12" s="1"/>
  <c r="O137" i="12" s="1"/>
  <c r="M145" i="12"/>
  <c r="N145" i="12" s="1"/>
  <c r="O145" i="12" s="1"/>
  <c r="M153" i="12"/>
  <c r="N153" i="12" s="1"/>
  <c r="O153" i="12" s="1"/>
  <c r="M161" i="12"/>
  <c r="N161" i="12" s="1"/>
  <c r="O161" i="12" s="1"/>
  <c r="M169" i="12"/>
  <c r="N169" i="12" s="1"/>
  <c r="O169" i="12" s="1"/>
  <c r="M177" i="12"/>
  <c r="N177" i="12" s="1"/>
  <c r="O177" i="12" s="1"/>
  <c r="M185" i="12"/>
  <c r="N185" i="12" s="1"/>
  <c r="O185" i="12" s="1"/>
  <c r="M193" i="12"/>
  <c r="N193" i="12" s="1"/>
  <c r="O193" i="12" s="1"/>
  <c r="M201" i="12"/>
  <c r="N201" i="12" s="1"/>
  <c r="O201" i="12" s="1"/>
  <c r="M209" i="12"/>
  <c r="N209" i="12" s="1"/>
  <c r="O209" i="12" s="1"/>
  <c r="M217" i="12"/>
  <c r="N217" i="12" s="1"/>
  <c r="O217" i="12" s="1"/>
  <c r="M225" i="12"/>
  <c r="N225" i="12" s="1"/>
  <c r="O225" i="12" s="1"/>
  <c r="M233" i="12"/>
  <c r="N233" i="12" s="1"/>
  <c r="O233" i="12" s="1"/>
  <c r="M241" i="12"/>
  <c r="N241" i="12" s="1"/>
  <c r="O241" i="12" s="1"/>
  <c r="M249" i="12"/>
  <c r="N249" i="12" s="1"/>
  <c r="O249" i="12" s="1"/>
  <c r="M257" i="12"/>
  <c r="N257" i="12" s="1"/>
  <c r="O257" i="12" s="1"/>
  <c r="M265" i="12"/>
  <c r="N265" i="12" s="1"/>
  <c r="O265" i="12" s="1"/>
  <c r="M273" i="12"/>
  <c r="N273" i="12" s="1"/>
  <c r="O273" i="12" s="1"/>
  <c r="M281" i="12"/>
  <c r="N281" i="12" s="1"/>
  <c r="O281" i="12" s="1"/>
  <c r="M289" i="12"/>
  <c r="N289" i="12" s="1"/>
  <c r="O289" i="12" s="1"/>
  <c r="M297" i="12"/>
  <c r="N297" i="12" s="1"/>
  <c r="O297" i="12" s="1"/>
  <c r="M18" i="12"/>
  <c r="N18" i="12" s="1"/>
  <c r="O18" i="12" s="1"/>
  <c r="M26" i="12"/>
  <c r="N26" i="12" s="1"/>
  <c r="O26" i="12" s="1"/>
  <c r="M34" i="12"/>
  <c r="N34" i="12" s="1"/>
  <c r="O34" i="12" s="1"/>
  <c r="M42" i="12"/>
  <c r="N42" i="12" s="1"/>
  <c r="O42" i="12" s="1"/>
  <c r="M50" i="12"/>
  <c r="N50" i="12" s="1"/>
  <c r="O50" i="12" s="1"/>
  <c r="M58" i="12"/>
  <c r="N58" i="12" s="1"/>
  <c r="O58" i="12" s="1"/>
  <c r="M66" i="12"/>
  <c r="N66" i="12" s="1"/>
  <c r="O66" i="12" s="1"/>
  <c r="M74" i="12"/>
  <c r="N74" i="12" s="1"/>
  <c r="O74" i="12" s="1"/>
  <c r="M82" i="12"/>
  <c r="N82" i="12" s="1"/>
  <c r="O82" i="12" s="1"/>
  <c r="M90" i="12"/>
  <c r="N90" i="12" s="1"/>
  <c r="O90" i="12" s="1"/>
  <c r="M98" i="12"/>
  <c r="N98" i="12" s="1"/>
  <c r="O98" i="12" s="1"/>
  <c r="M106" i="12"/>
  <c r="N106" i="12" s="1"/>
  <c r="O106" i="12" s="1"/>
  <c r="M114" i="12"/>
  <c r="N114" i="12" s="1"/>
  <c r="O114" i="12" s="1"/>
  <c r="M122" i="12"/>
  <c r="N122" i="12" s="1"/>
  <c r="O122" i="12" s="1"/>
  <c r="M130" i="12"/>
  <c r="N130" i="12" s="1"/>
  <c r="O130" i="12" s="1"/>
  <c r="M138" i="12"/>
  <c r="N138" i="12" s="1"/>
  <c r="O138" i="12" s="1"/>
  <c r="M146" i="12"/>
  <c r="N146" i="12" s="1"/>
  <c r="O146" i="12" s="1"/>
  <c r="M154" i="12"/>
  <c r="N154" i="12" s="1"/>
  <c r="O154" i="12" s="1"/>
  <c r="M162" i="12"/>
  <c r="N162" i="12" s="1"/>
  <c r="O162" i="12" s="1"/>
  <c r="M170" i="12"/>
  <c r="N170" i="12" s="1"/>
  <c r="O170" i="12" s="1"/>
  <c r="M178" i="12"/>
  <c r="N178" i="12" s="1"/>
  <c r="O178" i="12" s="1"/>
  <c r="M186" i="12"/>
  <c r="N186" i="12" s="1"/>
  <c r="O186" i="12" s="1"/>
  <c r="M194" i="12"/>
  <c r="N194" i="12" s="1"/>
  <c r="O194" i="12" s="1"/>
  <c r="M202" i="12"/>
  <c r="N202" i="12" s="1"/>
  <c r="O202" i="12" s="1"/>
  <c r="M210" i="12"/>
  <c r="N210" i="12" s="1"/>
  <c r="O210" i="12" s="1"/>
  <c r="M218" i="12"/>
  <c r="N218" i="12" s="1"/>
  <c r="O218" i="12" s="1"/>
  <c r="M226" i="12"/>
  <c r="N226" i="12" s="1"/>
  <c r="O226" i="12" s="1"/>
  <c r="M234" i="12"/>
  <c r="N234" i="12" s="1"/>
  <c r="O234" i="12" s="1"/>
  <c r="M242" i="12"/>
  <c r="N242" i="12" s="1"/>
  <c r="O242" i="12" s="1"/>
  <c r="M250" i="12"/>
  <c r="N250" i="12" s="1"/>
  <c r="O250" i="12" s="1"/>
  <c r="M258" i="12"/>
  <c r="N258" i="12" s="1"/>
  <c r="O258" i="12" s="1"/>
  <c r="M266" i="12"/>
  <c r="N266" i="12" s="1"/>
  <c r="O266" i="12" s="1"/>
  <c r="M274" i="12"/>
  <c r="N274" i="12" s="1"/>
  <c r="O274" i="12" s="1"/>
  <c r="M282" i="12"/>
  <c r="N282" i="12" s="1"/>
  <c r="O282" i="12" s="1"/>
  <c r="M290" i="12"/>
  <c r="N290" i="12" s="1"/>
  <c r="O290" i="12" s="1"/>
  <c r="M298" i="12"/>
  <c r="N298" i="12" s="1"/>
  <c r="O298" i="12" s="1"/>
  <c r="M19" i="12"/>
  <c r="N19" i="12" s="1"/>
  <c r="O19" i="12" s="1"/>
  <c r="M27" i="12"/>
  <c r="N27" i="12" s="1"/>
  <c r="O27" i="12" s="1"/>
  <c r="M35" i="12"/>
  <c r="N35" i="12" s="1"/>
  <c r="O35" i="12" s="1"/>
  <c r="M43" i="12"/>
  <c r="N43" i="12" s="1"/>
  <c r="O43" i="12" s="1"/>
  <c r="M51" i="12"/>
  <c r="N51" i="12" s="1"/>
  <c r="O51" i="12" s="1"/>
  <c r="M59" i="12"/>
  <c r="N59" i="12" s="1"/>
  <c r="O59" i="12" s="1"/>
  <c r="M67" i="12"/>
  <c r="N67" i="12" s="1"/>
  <c r="O67" i="12" s="1"/>
  <c r="M75" i="12"/>
  <c r="N75" i="12" s="1"/>
  <c r="O75" i="12" s="1"/>
  <c r="M83" i="12"/>
  <c r="N83" i="12" s="1"/>
  <c r="O83" i="12" s="1"/>
  <c r="M91" i="12"/>
  <c r="N91" i="12" s="1"/>
  <c r="O91" i="12" s="1"/>
  <c r="M99" i="12"/>
  <c r="N99" i="12" s="1"/>
  <c r="O99" i="12" s="1"/>
  <c r="M107" i="12"/>
  <c r="N107" i="12" s="1"/>
  <c r="O107" i="12" s="1"/>
  <c r="M115" i="12"/>
  <c r="N115" i="12" s="1"/>
  <c r="O115" i="12" s="1"/>
  <c r="M123" i="12"/>
  <c r="N123" i="12" s="1"/>
  <c r="O123" i="12" s="1"/>
  <c r="M131" i="12"/>
  <c r="N131" i="12" s="1"/>
  <c r="O131" i="12" s="1"/>
  <c r="M139" i="12"/>
  <c r="N139" i="12" s="1"/>
  <c r="O139" i="12" s="1"/>
  <c r="M147" i="12"/>
  <c r="N147" i="12" s="1"/>
  <c r="O147" i="12" s="1"/>
  <c r="M155" i="12"/>
  <c r="N155" i="12" s="1"/>
  <c r="O155" i="12" s="1"/>
  <c r="M163" i="12"/>
  <c r="N163" i="12" s="1"/>
  <c r="O163" i="12" s="1"/>
  <c r="M171" i="12"/>
  <c r="N171" i="12" s="1"/>
  <c r="O171" i="12" s="1"/>
  <c r="M179" i="12"/>
  <c r="N179" i="12" s="1"/>
  <c r="O179" i="12" s="1"/>
  <c r="M187" i="12"/>
  <c r="N187" i="12" s="1"/>
  <c r="O187" i="12" s="1"/>
  <c r="M195" i="12"/>
  <c r="N195" i="12" s="1"/>
  <c r="O195" i="12" s="1"/>
  <c r="M203" i="12"/>
  <c r="N203" i="12" s="1"/>
  <c r="O203" i="12" s="1"/>
  <c r="M211" i="12"/>
  <c r="N211" i="12" s="1"/>
  <c r="O211" i="12" s="1"/>
  <c r="M219" i="12"/>
  <c r="N219" i="12" s="1"/>
  <c r="O219" i="12" s="1"/>
  <c r="M227" i="12"/>
  <c r="N227" i="12" s="1"/>
  <c r="O227" i="12" s="1"/>
  <c r="M235" i="12"/>
  <c r="N235" i="12" s="1"/>
  <c r="O235" i="12" s="1"/>
  <c r="M243" i="12"/>
  <c r="N243" i="12" s="1"/>
  <c r="O243" i="12" s="1"/>
  <c r="M251" i="12"/>
  <c r="N251" i="12" s="1"/>
  <c r="O251" i="12" s="1"/>
  <c r="M259" i="12"/>
  <c r="N259" i="12" s="1"/>
  <c r="O259" i="12" s="1"/>
  <c r="M267" i="12"/>
  <c r="N267" i="12" s="1"/>
  <c r="O267" i="12" s="1"/>
  <c r="M275" i="12"/>
  <c r="N275" i="12" s="1"/>
  <c r="O275" i="12" s="1"/>
  <c r="M283" i="12"/>
  <c r="N283" i="12" s="1"/>
  <c r="O283" i="12" s="1"/>
  <c r="M291" i="12"/>
  <c r="N291" i="12" s="1"/>
  <c r="O291" i="12" s="1"/>
  <c r="M16" i="12"/>
  <c r="N16" i="12" s="1"/>
  <c r="O16" i="12" s="1"/>
  <c r="M48" i="12"/>
  <c r="N48" i="12" s="1"/>
  <c r="O48" i="12" s="1"/>
  <c r="M80" i="12"/>
  <c r="N80" i="12" s="1"/>
  <c r="O80" i="12" s="1"/>
  <c r="M112" i="12"/>
  <c r="N112" i="12" s="1"/>
  <c r="O112" i="12" s="1"/>
  <c r="M144" i="12"/>
  <c r="N144" i="12" s="1"/>
  <c r="O144" i="12" s="1"/>
  <c r="M176" i="12"/>
  <c r="N176" i="12" s="1"/>
  <c r="O176" i="12" s="1"/>
  <c r="M208" i="12"/>
  <c r="N208" i="12" s="1"/>
  <c r="O208" i="12" s="1"/>
  <c r="M240" i="12"/>
  <c r="N240" i="12" s="1"/>
  <c r="O240" i="12" s="1"/>
  <c r="M272" i="12"/>
  <c r="N272" i="12" s="1"/>
  <c r="O272" i="12" s="1"/>
  <c r="M300" i="12"/>
  <c r="N300" i="12" s="1"/>
  <c r="O300" i="12" s="1"/>
  <c r="M60" i="12"/>
  <c r="N60" i="12" s="1"/>
  <c r="O60" i="12" s="1"/>
  <c r="M124" i="12"/>
  <c r="N124" i="12" s="1"/>
  <c r="O124" i="12" s="1"/>
  <c r="M188" i="12"/>
  <c r="N188" i="12" s="1"/>
  <c r="O188" i="12" s="1"/>
  <c r="M220" i="12"/>
  <c r="N220" i="12" s="1"/>
  <c r="O220" i="12" s="1"/>
  <c r="M284" i="12"/>
  <c r="N284" i="12" s="1"/>
  <c r="O284" i="12" s="1"/>
  <c r="M20" i="12"/>
  <c r="N20" i="12" s="1"/>
  <c r="O20" i="12" s="1"/>
  <c r="M52" i="12"/>
  <c r="N52" i="12" s="1"/>
  <c r="O52" i="12" s="1"/>
  <c r="M84" i="12"/>
  <c r="N84" i="12" s="1"/>
  <c r="O84" i="12" s="1"/>
  <c r="M116" i="12"/>
  <c r="N116" i="12" s="1"/>
  <c r="O116" i="12" s="1"/>
  <c r="M148" i="12"/>
  <c r="N148" i="12" s="1"/>
  <c r="O148" i="12" s="1"/>
  <c r="M180" i="12"/>
  <c r="N180" i="12" s="1"/>
  <c r="O180" i="12" s="1"/>
  <c r="M212" i="12"/>
  <c r="N212" i="12" s="1"/>
  <c r="O212" i="12" s="1"/>
  <c r="M244" i="12"/>
  <c r="N244" i="12" s="1"/>
  <c r="O244" i="12" s="1"/>
  <c r="M276" i="12"/>
  <c r="N276" i="12" s="1"/>
  <c r="O276" i="12" s="1"/>
  <c r="M304" i="12"/>
  <c r="N304" i="12" s="1"/>
  <c r="O304" i="12" s="1"/>
  <c r="M92" i="12"/>
  <c r="N92" i="12" s="1"/>
  <c r="O92" i="12" s="1"/>
  <c r="M24" i="12"/>
  <c r="N24" i="12" s="1"/>
  <c r="O24" i="12" s="1"/>
  <c r="M56" i="12"/>
  <c r="N56" i="12" s="1"/>
  <c r="O56" i="12" s="1"/>
  <c r="M88" i="12"/>
  <c r="N88" i="12" s="1"/>
  <c r="O88" i="12" s="1"/>
  <c r="M120" i="12"/>
  <c r="N120" i="12" s="1"/>
  <c r="O120" i="12" s="1"/>
  <c r="M152" i="12"/>
  <c r="N152" i="12" s="1"/>
  <c r="O152" i="12" s="1"/>
  <c r="M184" i="12"/>
  <c r="N184" i="12" s="1"/>
  <c r="O184" i="12" s="1"/>
  <c r="M216" i="12"/>
  <c r="N216" i="12" s="1"/>
  <c r="O216" i="12" s="1"/>
  <c r="M248" i="12"/>
  <c r="N248" i="12" s="1"/>
  <c r="O248" i="12" s="1"/>
  <c r="M280" i="12"/>
  <c r="N280" i="12" s="1"/>
  <c r="O280" i="12" s="1"/>
  <c r="M28" i="12"/>
  <c r="N28" i="12" s="1"/>
  <c r="O28" i="12" s="1"/>
  <c r="M156" i="12"/>
  <c r="N156" i="12" s="1"/>
  <c r="O156" i="12" s="1"/>
  <c r="M252" i="12"/>
  <c r="N252" i="12" s="1"/>
  <c r="O252" i="12" s="1"/>
  <c r="M32" i="12"/>
  <c r="N32" i="12" s="1"/>
  <c r="O32" i="12" s="1"/>
  <c r="M64" i="12"/>
  <c r="N64" i="12" s="1"/>
  <c r="O64" i="12" s="1"/>
  <c r="M96" i="12"/>
  <c r="N96" i="12" s="1"/>
  <c r="O96" i="12" s="1"/>
  <c r="M128" i="12"/>
  <c r="N128" i="12" s="1"/>
  <c r="O128" i="12" s="1"/>
  <c r="M160" i="12"/>
  <c r="N160" i="12" s="1"/>
  <c r="O160" i="12" s="1"/>
  <c r="M192" i="12"/>
  <c r="N192" i="12" s="1"/>
  <c r="O192" i="12" s="1"/>
  <c r="M224" i="12"/>
  <c r="N224" i="12" s="1"/>
  <c r="O224" i="12" s="1"/>
  <c r="M256" i="12"/>
  <c r="N256" i="12" s="1"/>
  <c r="O256" i="12" s="1"/>
  <c r="M288" i="12"/>
  <c r="N288" i="12" s="1"/>
  <c r="O288" i="12" s="1"/>
  <c r="M72" i="12"/>
  <c r="N72" i="12" s="1"/>
  <c r="O72" i="12" s="1"/>
  <c r="M76" i="12"/>
  <c r="N76" i="12" s="1"/>
  <c r="O76" i="12" s="1"/>
  <c r="M140" i="12"/>
  <c r="N140" i="12" s="1"/>
  <c r="O140" i="12" s="1"/>
  <c r="M204" i="12"/>
  <c r="N204" i="12" s="1"/>
  <c r="O204" i="12" s="1"/>
  <c r="M299" i="12"/>
  <c r="N299" i="12" s="1"/>
  <c r="O299" i="12" s="1"/>
  <c r="M36" i="12"/>
  <c r="N36" i="12" s="1"/>
  <c r="O36" i="12" s="1"/>
  <c r="M68" i="12"/>
  <c r="N68" i="12" s="1"/>
  <c r="O68" i="12" s="1"/>
  <c r="M100" i="12"/>
  <c r="N100" i="12" s="1"/>
  <c r="O100" i="12" s="1"/>
  <c r="M132" i="12"/>
  <c r="N132" i="12" s="1"/>
  <c r="O132" i="12" s="1"/>
  <c r="M164" i="12"/>
  <c r="N164" i="12" s="1"/>
  <c r="O164" i="12" s="1"/>
  <c r="M196" i="12"/>
  <c r="N196" i="12" s="1"/>
  <c r="O196" i="12" s="1"/>
  <c r="M228" i="12"/>
  <c r="N228" i="12" s="1"/>
  <c r="O228" i="12" s="1"/>
  <c r="M260" i="12"/>
  <c r="N260" i="12" s="1"/>
  <c r="O260" i="12" s="1"/>
  <c r="M292" i="12"/>
  <c r="N292" i="12" s="1"/>
  <c r="O292" i="12" s="1"/>
  <c r="M40" i="12"/>
  <c r="N40" i="12" s="1"/>
  <c r="O40" i="12" s="1"/>
  <c r="M104" i="12"/>
  <c r="N104" i="12" s="1"/>
  <c r="O104" i="12" s="1"/>
  <c r="M136" i="12"/>
  <c r="N136" i="12" s="1"/>
  <c r="O136" i="12" s="1"/>
  <c r="M168" i="12"/>
  <c r="N168" i="12" s="1"/>
  <c r="O168" i="12" s="1"/>
  <c r="M200" i="12"/>
  <c r="N200" i="12" s="1"/>
  <c r="O200" i="12" s="1"/>
  <c r="M232" i="12"/>
  <c r="N232" i="12" s="1"/>
  <c r="O232" i="12" s="1"/>
  <c r="M264" i="12"/>
  <c r="N264" i="12" s="1"/>
  <c r="O264" i="12" s="1"/>
  <c r="M296" i="12"/>
  <c r="N296" i="12" s="1"/>
  <c r="O296" i="12" s="1"/>
  <c r="M44" i="12"/>
  <c r="N44" i="12" s="1"/>
  <c r="O44" i="12" s="1"/>
  <c r="M108" i="12"/>
  <c r="N108" i="12" s="1"/>
  <c r="O108" i="12" s="1"/>
  <c r="M172" i="12"/>
  <c r="N172" i="12" s="1"/>
  <c r="O172" i="12" s="1"/>
  <c r="M236" i="12"/>
  <c r="N236" i="12" s="1"/>
  <c r="O236" i="12" s="1"/>
  <c r="M268" i="12"/>
  <c r="N268" i="12" s="1"/>
  <c r="O268" i="12" s="1"/>
  <c r="O11" i="12" l="1"/>
  <c r="N11" i="12" s="1"/>
  <c r="C4" i="11" l="1"/>
  <c r="O12" i="9" l="1"/>
  <c r="N6" i="8"/>
  <c r="I4" i="11" l="1"/>
  <c r="J4" i="11"/>
  <c r="H4" i="11"/>
  <c r="G4" i="11"/>
  <c r="F4" i="11"/>
  <c r="E4" i="11"/>
  <c r="D4" i="11"/>
  <c r="AA12" i="9" l="1"/>
  <c r="Z12" i="9"/>
  <c r="Y12" i="9"/>
  <c r="X12" i="9"/>
  <c r="W12" i="9"/>
  <c r="V12" i="9"/>
  <c r="U12" i="9"/>
  <c r="T12" i="9"/>
  <c r="AB12" i="9" l="1"/>
  <c r="P12" i="9"/>
  <c r="M6" i="8" l="1"/>
  <c r="L6" i="8"/>
  <c r="K6" i="8"/>
  <c r="J6" i="8"/>
  <c r="I6" i="8"/>
  <c r="I308" i="8" s="1"/>
  <c r="H6" i="8"/>
  <c r="N308" i="8" s="1"/>
  <c r="G6" i="8"/>
  <c r="F6" i="8"/>
  <c r="E6" i="8"/>
  <c r="D6" i="8"/>
  <c r="C6" i="8"/>
  <c r="J308" i="8" l="1"/>
  <c r="K308" i="8"/>
  <c r="L308" i="8"/>
  <c r="M308" i="8"/>
  <c r="K12" i="9"/>
  <c r="L12" i="9" s="1"/>
  <c r="J12" i="9"/>
  <c r="I12" i="9"/>
  <c r="E12" i="9"/>
  <c r="F12" i="9" l="1"/>
  <c r="G12" i="9" s="1"/>
  <c r="G21" i="9" l="1"/>
  <c r="G29" i="9"/>
  <c r="G37" i="9"/>
  <c r="G45" i="9"/>
  <c r="G53" i="9"/>
  <c r="G61" i="9"/>
  <c r="G69" i="9"/>
  <c r="G77" i="9"/>
  <c r="G85" i="9"/>
  <c r="G93" i="9"/>
  <c r="G101" i="9"/>
  <c r="G109" i="9"/>
  <c r="G117" i="9"/>
  <c r="G125" i="9"/>
  <c r="G133" i="9"/>
  <c r="G141" i="9"/>
  <c r="G149" i="9"/>
  <c r="G157" i="9"/>
  <c r="G165" i="9"/>
  <c r="G173" i="9"/>
  <c r="G181" i="9"/>
  <c r="G189" i="9"/>
  <c r="G197" i="9"/>
  <c r="G205" i="9"/>
  <c r="G213" i="9"/>
  <c r="G221" i="9"/>
  <c r="G229" i="9"/>
  <c r="G237" i="9"/>
  <c r="G245" i="9"/>
  <c r="G253" i="9"/>
  <c r="G261" i="9"/>
  <c r="G269" i="9"/>
  <c r="G277" i="9"/>
  <c r="G285" i="9"/>
  <c r="G293" i="9"/>
  <c r="G301" i="9"/>
  <c r="G14" i="9"/>
  <c r="G22" i="9"/>
  <c r="G30" i="9"/>
  <c r="G38" i="9"/>
  <c r="G46" i="9"/>
  <c r="G54" i="9"/>
  <c r="G62" i="9"/>
  <c r="G70" i="9"/>
  <c r="G78" i="9"/>
  <c r="G86" i="9"/>
  <c r="G94" i="9"/>
  <c r="G102" i="9"/>
  <c r="G110" i="9"/>
  <c r="G118" i="9"/>
  <c r="G126" i="9"/>
  <c r="G134" i="9"/>
  <c r="G142" i="9"/>
  <c r="G150" i="9"/>
  <c r="G158" i="9"/>
  <c r="G166" i="9"/>
  <c r="G174" i="9"/>
  <c r="G182" i="9"/>
  <c r="G190" i="9"/>
  <c r="G198" i="9"/>
  <c r="G206" i="9"/>
  <c r="G214" i="9"/>
  <c r="G222" i="9"/>
  <c r="G230" i="9"/>
  <c r="G238" i="9"/>
  <c r="G246" i="9"/>
  <c r="G254" i="9"/>
  <c r="G262" i="9"/>
  <c r="G270" i="9"/>
  <c r="G278" i="9"/>
  <c r="G286" i="9"/>
  <c r="G294" i="9"/>
  <c r="G302" i="9"/>
  <c r="G15" i="9"/>
  <c r="G23" i="9"/>
  <c r="G31" i="9"/>
  <c r="G39" i="9"/>
  <c r="G47" i="9"/>
  <c r="G55" i="9"/>
  <c r="G63" i="9"/>
  <c r="G71" i="9"/>
  <c r="G79" i="9"/>
  <c r="G87" i="9"/>
  <c r="G95" i="9"/>
  <c r="G103" i="9"/>
  <c r="G111" i="9"/>
  <c r="G119" i="9"/>
  <c r="G127" i="9"/>
  <c r="G135" i="9"/>
  <c r="G143" i="9"/>
  <c r="G151" i="9"/>
  <c r="G159" i="9"/>
  <c r="G167" i="9"/>
  <c r="G175" i="9"/>
  <c r="G183" i="9"/>
  <c r="G191" i="9"/>
  <c r="G199" i="9"/>
  <c r="G207" i="9"/>
  <c r="G215" i="9"/>
  <c r="G223" i="9"/>
  <c r="G231" i="9"/>
  <c r="G239" i="9"/>
  <c r="G247" i="9"/>
  <c r="G255" i="9"/>
  <c r="G263" i="9"/>
  <c r="G271" i="9"/>
  <c r="G279" i="9"/>
  <c r="G287" i="9"/>
  <c r="G295" i="9"/>
  <c r="G303" i="9"/>
  <c r="G16" i="9"/>
  <c r="G24" i="9"/>
  <c r="G32" i="9"/>
  <c r="G40" i="9"/>
  <c r="G48" i="9"/>
  <c r="G56" i="9"/>
  <c r="G64" i="9"/>
  <c r="G72" i="9"/>
  <c r="G80" i="9"/>
  <c r="G88" i="9"/>
  <c r="G96" i="9"/>
  <c r="G104" i="9"/>
  <c r="G112" i="9"/>
  <c r="G120" i="9"/>
  <c r="G128" i="9"/>
  <c r="G136" i="9"/>
  <c r="G144" i="9"/>
  <c r="G152" i="9"/>
  <c r="G160" i="9"/>
  <c r="G168" i="9"/>
  <c r="G176" i="9"/>
  <c r="G184" i="9"/>
  <c r="G192" i="9"/>
  <c r="G200" i="9"/>
  <c r="G208" i="9"/>
  <c r="G216" i="9"/>
  <c r="G224" i="9"/>
  <c r="G232" i="9"/>
  <c r="G240" i="9"/>
  <c r="G248" i="9"/>
  <c r="G256" i="9"/>
  <c r="G264" i="9"/>
  <c r="G272" i="9"/>
  <c r="G280" i="9"/>
  <c r="G288" i="9"/>
  <c r="G296" i="9"/>
  <c r="G304" i="9"/>
  <c r="G17" i="9"/>
  <c r="G25" i="9"/>
  <c r="G33" i="9"/>
  <c r="G41" i="9"/>
  <c r="G49" i="9"/>
  <c r="G57" i="9"/>
  <c r="G65" i="9"/>
  <c r="G73" i="9"/>
  <c r="G81" i="9"/>
  <c r="G89" i="9"/>
  <c r="G97" i="9"/>
  <c r="G105" i="9"/>
  <c r="G113" i="9"/>
  <c r="G121" i="9"/>
  <c r="G129" i="9"/>
  <c r="G137" i="9"/>
  <c r="G145" i="9"/>
  <c r="G153" i="9"/>
  <c r="G161" i="9"/>
  <c r="G169" i="9"/>
  <c r="G177" i="9"/>
  <c r="G185" i="9"/>
  <c r="G193" i="9"/>
  <c r="G201" i="9"/>
  <c r="G209" i="9"/>
  <c r="G217" i="9"/>
  <c r="G225" i="9"/>
  <c r="G233" i="9"/>
  <c r="G241" i="9"/>
  <c r="G249" i="9"/>
  <c r="G257" i="9"/>
  <c r="G265" i="9"/>
  <c r="G273" i="9"/>
  <c r="G281" i="9"/>
  <c r="G289" i="9"/>
  <c r="G297" i="9"/>
  <c r="G305" i="9"/>
  <c r="G18" i="9"/>
  <c r="G26" i="9"/>
  <c r="G34" i="9"/>
  <c r="G42" i="9"/>
  <c r="G50" i="9"/>
  <c r="G58" i="9"/>
  <c r="G66" i="9"/>
  <c r="G74" i="9"/>
  <c r="G82" i="9"/>
  <c r="G90" i="9"/>
  <c r="G98" i="9"/>
  <c r="G106" i="9"/>
  <c r="G114" i="9"/>
  <c r="G122" i="9"/>
  <c r="G130" i="9"/>
  <c r="G138" i="9"/>
  <c r="G146" i="9"/>
  <c r="G154" i="9"/>
  <c r="G162" i="9"/>
  <c r="G170" i="9"/>
  <c r="G178" i="9"/>
  <c r="G186" i="9"/>
  <c r="G194" i="9"/>
  <c r="G202" i="9"/>
  <c r="G210" i="9"/>
  <c r="G218" i="9"/>
  <c r="G226" i="9"/>
  <c r="G234" i="9"/>
  <c r="G242" i="9"/>
  <c r="G250" i="9"/>
  <c r="G258" i="9"/>
  <c r="G266" i="9"/>
  <c r="G274" i="9"/>
  <c r="G282" i="9"/>
  <c r="G290" i="9"/>
  <c r="G298" i="9"/>
  <c r="G13" i="9"/>
  <c r="G19" i="9"/>
  <c r="G27" i="9"/>
  <c r="G35" i="9"/>
  <c r="G43" i="9"/>
  <c r="G51" i="9"/>
  <c r="G59" i="9"/>
  <c r="G67" i="9"/>
  <c r="G75" i="9"/>
  <c r="G83" i="9"/>
  <c r="G91" i="9"/>
  <c r="G99" i="9"/>
  <c r="G107" i="9"/>
  <c r="G115" i="9"/>
  <c r="G123" i="9"/>
  <c r="G131" i="9"/>
  <c r="G139" i="9"/>
  <c r="G147" i="9"/>
  <c r="G155" i="9"/>
  <c r="G163" i="9"/>
  <c r="G171" i="9"/>
  <c r="G179" i="9"/>
  <c r="G187" i="9"/>
  <c r="G195" i="9"/>
  <c r="G203" i="9"/>
  <c r="G211" i="9"/>
  <c r="G219" i="9"/>
  <c r="G227" i="9"/>
  <c r="G235" i="9"/>
  <c r="G243" i="9"/>
  <c r="G251" i="9"/>
  <c r="G259" i="9"/>
  <c r="G267" i="9"/>
  <c r="G275" i="9"/>
  <c r="G283" i="9"/>
  <c r="G291" i="9"/>
  <c r="G299" i="9"/>
  <c r="G20" i="9"/>
  <c r="G28" i="9"/>
  <c r="G36" i="9"/>
  <c r="G44" i="9"/>
  <c r="G52" i="9"/>
  <c r="G60" i="9"/>
  <c r="G68" i="9"/>
  <c r="G76" i="9"/>
  <c r="G84" i="9"/>
  <c r="G92" i="9"/>
  <c r="G100" i="9"/>
  <c r="G108" i="9"/>
  <c r="G116" i="9"/>
  <c r="G124" i="9"/>
  <c r="G132" i="9"/>
  <c r="G140" i="9"/>
  <c r="G148" i="9"/>
  <c r="G156" i="9"/>
  <c r="G164" i="9"/>
  <c r="G172" i="9"/>
  <c r="G180" i="9"/>
  <c r="G188" i="9"/>
  <c r="G196" i="9"/>
  <c r="G204" i="9"/>
  <c r="G212" i="9"/>
  <c r="G220" i="9"/>
  <c r="G228" i="9"/>
  <c r="G236" i="9"/>
  <c r="G244" i="9"/>
  <c r="G252" i="9"/>
  <c r="G260" i="9"/>
  <c r="G268" i="9"/>
  <c r="G276" i="9"/>
  <c r="G284" i="9"/>
  <c r="G292" i="9"/>
  <c r="G300" i="9"/>
  <c r="B3" i="9"/>
  <c r="M12" i="9" l="1"/>
  <c r="M565" i="7"/>
  <c r="M557" i="7"/>
  <c r="M373" i="7"/>
  <c r="M549" i="7"/>
  <c r="M357" i="7"/>
  <c r="M541" i="7"/>
  <c r="M405" i="7"/>
  <c r="M341" i="7"/>
  <c r="M533" i="7"/>
  <c r="M525" i="7"/>
  <c r="M501" i="7"/>
  <c r="M493" i="7"/>
  <c r="M485" i="7"/>
  <c r="M477" i="7"/>
  <c r="M469" i="7"/>
  <c r="M461" i="7"/>
  <c r="M437" i="7"/>
  <c r="M429" i="7"/>
  <c r="M421" i="7"/>
  <c r="M413" i="7"/>
  <c r="M397" i="7"/>
  <c r="M365" i="7"/>
  <c r="M349" i="7"/>
  <c r="M333" i="7"/>
  <c r="M517" i="7"/>
  <c r="M453" i="7"/>
  <c r="M389" i="7"/>
  <c r="M325" i="7"/>
  <c r="M509" i="7"/>
  <c r="M445" i="7"/>
  <c r="M381" i="7"/>
  <c r="M317" i="7"/>
  <c r="M309" i="7"/>
  <c r="M564" i="7"/>
  <c r="M556" i="7"/>
  <c r="M548" i="7"/>
  <c r="M540" i="7"/>
  <c r="M532" i="7"/>
  <c r="M524" i="7"/>
  <c r="M516" i="7"/>
  <c r="M508" i="7"/>
  <c r="M500" i="7"/>
  <c r="M492" i="7"/>
  <c r="M484" i="7"/>
  <c r="M476" i="7"/>
  <c r="M468" i="7"/>
  <c r="M460" i="7"/>
  <c r="M452" i="7"/>
  <c r="M444" i="7"/>
  <c r="M436" i="7"/>
  <c r="M428" i="7"/>
  <c r="M420" i="7"/>
  <c r="M563" i="7"/>
  <c r="M555" i="7"/>
  <c r="M547" i="7"/>
  <c r="M539" i="7"/>
  <c r="M531" i="7"/>
  <c r="M523" i="7"/>
  <c r="M515" i="7"/>
  <c r="M507" i="7"/>
  <c r="M499" i="7"/>
  <c r="M491" i="7"/>
  <c r="M483" i="7"/>
  <c r="M475" i="7"/>
  <c r="M467" i="7"/>
  <c r="M459" i="7"/>
  <c r="M451" i="7"/>
  <c r="M443" i="7"/>
  <c r="M435" i="7"/>
  <c r="M427" i="7"/>
  <c r="M419" i="7"/>
  <c r="M411" i="7"/>
  <c r="M403" i="7"/>
  <c r="M395" i="7"/>
  <c r="M387" i="7"/>
  <c r="M379" i="7"/>
  <c r="M371" i="7"/>
  <c r="M363" i="7"/>
  <c r="M355" i="7"/>
  <c r="M347" i="7"/>
  <c r="M339" i="7"/>
  <c r="M331" i="7"/>
  <c r="M323" i="7"/>
  <c r="M315" i="7"/>
  <c r="M562" i="7"/>
  <c r="M554" i="7"/>
  <c r="M546" i="7"/>
  <c r="M538" i="7"/>
  <c r="M530" i="7"/>
  <c r="M522" i="7"/>
  <c r="M514" i="7"/>
  <c r="M506" i="7"/>
  <c r="M498" i="7"/>
  <c r="M490" i="7"/>
  <c r="M482" i="7"/>
  <c r="M474" i="7"/>
  <c r="M466" i="7"/>
  <c r="M458" i="7"/>
  <c r="M450" i="7"/>
  <c r="M442" i="7"/>
  <c r="M434" i="7"/>
  <c r="M426" i="7"/>
  <c r="M418" i="7"/>
  <c r="M569" i="7"/>
  <c r="M561" i="7"/>
  <c r="M553" i="7"/>
  <c r="M545" i="7"/>
  <c r="M537" i="7"/>
  <c r="M529" i="7"/>
  <c r="M521" i="7"/>
  <c r="M513" i="7"/>
  <c r="M505" i="7"/>
  <c r="M497" i="7"/>
  <c r="M489" i="7"/>
  <c r="M481" i="7"/>
  <c r="M473" i="7"/>
  <c r="M465" i="7"/>
  <c r="M457" i="7"/>
  <c r="M449" i="7"/>
  <c r="M441" i="7"/>
  <c r="M433" i="7"/>
  <c r="M425" i="7"/>
  <c r="M417" i="7"/>
  <c r="M409" i="7"/>
  <c r="M401" i="7"/>
  <c r="M393" i="7"/>
  <c r="M385" i="7"/>
  <c r="M377" i="7"/>
  <c r="M369" i="7"/>
  <c r="M361" i="7"/>
  <c r="M353" i="7"/>
  <c r="M345" i="7"/>
  <c r="M337" i="7"/>
  <c r="M329" i="7"/>
  <c r="M321" i="7"/>
  <c r="M313" i="7"/>
  <c r="M412" i="7"/>
  <c r="M410" i="7"/>
  <c r="M404" i="7"/>
  <c r="M402" i="7"/>
  <c r="M396" i="7"/>
  <c r="M394" i="7"/>
  <c r="M388" i="7"/>
  <c r="M386" i="7"/>
  <c r="M380" i="7"/>
  <c r="M378" i="7"/>
  <c r="M372" i="7"/>
  <c r="M370" i="7"/>
  <c r="M364" i="7"/>
  <c r="M362" i="7"/>
  <c r="M356" i="7"/>
  <c r="M354" i="7"/>
  <c r="M348" i="7"/>
  <c r="M346" i="7"/>
  <c r="M340" i="7"/>
  <c r="M338" i="7"/>
  <c r="M332" i="7"/>
  <c r="M330" i="7"/>
  <c r="M324" i="7"/>
  <c r="M322" i="7"/>
  <c r="M316" i="7"/>
  <c r="M314" i="7"/>
  <c r="M568" i="7"/>
  <c r="M560" i="7"/>
  <c r="M552" i="7"/>
  <c r="M544" i="7"/>
  <c r="M536" i="7"/>
  <c r="M528" i="7"/>
  <c r="M520" i="7"/>
  <c r="M512" i="7"/>
  <c r="M504" i="7"/>
  <c r="M496" i="7"/>
  <c r="M488" i="7"/>
  <c r="M480" i="7"/>
  <c r="M472" i="7"/>
  <c r="M464" i="7"/>
  <c r="M456" i="7"/>
  <c r="M448" i="7"/>
  <c r="M440" i="7"/>
  <c r="M432" i="7"/>
  <c r="M424" i="7"/>
  <c r="M416" i="7"/>
  <c r="M408" i="7"/>
  <c r="M400" i="7"/>
  <c r="M392" i="7"/>
  <c r="M384" i="7"/>
  <c r="M376" i="7"/>
  <c r="M368" i="7"/>
  <c r="M360" i="7"/>
  <c r="M352" i="7"/>
  <c r="M344" i="7"/>
  <c r="M336" i="7"/>
  <c r="M328" i="7"/>
  <c r="M320" i="7"/>
  <c r="M312" i="7"/>
  <c r="M567" i="7"/>
  <c r="M559" i="7"/>
  <c r="M551" i="7"/>
  <c r="M543" i="7"/>
  <c r="M535" i="7"/>
  <c r="M527" i="7"/>
  <c r="M519" i="7"/>
  <c r="M511" i="7"/>
  <c r="M503" i="7"/>
  <c r="M495" i="7"/>
  <c r="M487" i="7"/>
  <c r="M479" i="7"/>
  <c r="M471" i="7"/>
  <c r="M463" i="7"/>
  <c r="M455" i="7"/>
  <c r="M447" i="7"/>
  <c r="M439" i="7"/>
  <c r="M431" i="7"/>
  <c r="M423" i="7"/>
  <c r="M415" i="7"/>
  <c r="M407" i="7"/>
  <c r="M399" i="7"/>
  <c r="M391" i="7"/>
  <c r="M383" i="7"/>
  <c r="M375" i="7"/>
  <c r="M367" i="7"/>
  <c r="M359" i="7"/>
  <c r="M351" i="7"/>
  <c r="M343" i="7"/>
  <c r="M335" i="7"/>
  <c r="M327" i="7"/>
  <c r="M319" i="7"/>
  <c r="M311" i="7"/>
  <c r="M566" i="7"/>
  <c r="M558" i="7"/>
  <c r="M550" i="7"/>
  <c r="M542" i="7"/>
  <c r="M534" i="7"/>
  <c r="M526" i="7"/>
  <c r="M518" i="7"/>
  <c r="M510" i="7"/>
  <c r="M502" i="7"/>
  <c r="M494" i="7"/>
  <c r="M486" i="7"/>
  <c r="M478" i="7"/>
  <c r="M470" i="7"/>
  <c r="M462" i="7"/>
  <c r="M454" i="7"/>
  <c r="M446" i="7"/>
  <c r="M438" i="7"/>
  <c r="M430" i="7"/>
  <c r="M422" i="7"/>
  <c r="M414" i="7"/>
  <c r="M406" i="7"/>
  <c r="M398" i="7"/>
  <c r="M390" i="7"/>
  <c r="M382" i="7"/>
  <c r="M374" i="7"/>
  <c r="M366" i="7"/>
  <c r="M358" i="7"/>
  <c r="M350" i="7"/>
  <c r="M342" i="7"/>
  <c r="M334" i="7"/>
  <c r="M326" i="7"/>
  <c r="M318" i="7"/>
  <c r="M308" i="7"/>
  <c r="M310" i="7"/>
  <c r="P579" i="7"/>
  <c r="R362" i="7"/>
  <c r="R480" i="7"/>
  <c r="P381" i="7"/>
  <c r="P521" i="7"/>
  <c r="R448" i="7"/>
  <c r="P416" i="7"/>
  <c r="R450" i="7"/>
  <c r="P451" i="7"/>
  <c r="R388" i="7"/>
  <c r="R365" i="7"/>
  <c r="R434" i="7"/>
  <c r="R423" i="7"/>
  <c r="R422" i="7"/>
  <c r="R352" i="7"/>
  <c r="P529" i="7"/>
  <c r="R321" i="7"/>
  <c r="P383" i="7"/>
  <c r="R510" i="7"/>
  <c r="P389" i="7"/>
  <c r="R527" i="7"/>
  <c r="P461" i="7"/>
  <c r="R349" i="7"/>
  <c r="P367" i="7"/>
  <c r="P350" i="7"/>
  <c r="P489" i="7"/>
  <c r="P486" i="7"/>
  <c r="P466" i="7"/>
  <c r="P453" i="7"/>
  <c r="R433" i="7"/>
  <c r="P536" i="7"/>
  <c r="P317" i="7"/>
  <c r="R326" i="7"/>
  <c r="R468" i="7"/>
  <c r="R361" i="7"/>
  <c r="P407" i="7"/>
  <c r="P336" i="7"/>
  <c r="R469" i="7"/>
  <c r="P315" i="7"/>
  <c r="P372" i="7"/>
  <c r="P421" i="7"/>
  <c r="P538" i="7"/>
  <c r="P548" i="7"/>
  <c r="P513" i="7"/>
  <c r="P335" i="7"/>
  <c r="P376" i="7"/>
  <c r="R332" i="7"/>
  <c r="P366" i="7"/>
  <c r="P547" i="7"/>
  <c r="P417" i="7"/>
  <c r="R403" i="7"/>
  <c r="R496" i="7"/>
  <c r="P390" i="7"/>
  <c r="P410" i="7"/>
  <c r="R472" i="7"/>
  <c r="N548" i="7"/>
  <c r="P414" i="7"/>
  <c r="R318" i="7"/>
  <c r="P483" i="7"/>
  <c r="P553" i="7"/>
  <c r="P339" i="7"/>
  <c r="R558" i="7"/>
  <c r="P540" i="7"/>
  <c r="P557" i="7"/>
  <c r="P436" i="7"/>
  <c r="P403" i="7"/>
  <c r="R372" i="7"/>
  <c r="P495" i="7"/>
  <c r="P500" i="7"/>
  <c r="P360" i="7"/>
  <c r="P395" i="7"/>
  <c r="P404" i="7"/>
  <c r="R488" i="7"/>
  <c r="P532" i="7"/>
  <c r="R394" i="7"/>
  <c r="P503" i="7"/>
  <c r="R387" i="7"/>
  <c r="P349" i="7"/>
  <c r="N407" i="7"/>
  <c r="R414" i="7"/>
  <c r="R313" i="7"/>
  <c r="P462" i="7"/>
  <c r="P394" i="7"/>
  <c r="P318" i="7"/>
  <c r="R317" i="7"/>
  <c r="P377" i="7"/>
  <c r="P549" i="7"/>
  <c r="P563" i="7"/>
  <c r="R346" i="7"/>
  <c r="P551" i="7"/>
  <c r="R538" i="7"/>
  <c r="P325" i="7"/>
  <c r="R364" i="7"/>
  <c r="P432" i="7"/>
  <c r="P422" i="7"/>
  <c r="R453" i="7"/>
  <c r="P326" i="7"/>
  <c r="R404" i="7"/>
  <c r="P387" i="7"/>
  <c r="P413" i="7"/>
  <c r="R353" i="7"/>
  <c r="R425" i="7"/>
  <c r="R393" i="7"/>
  <c r="P343" i="7"/>
  <c r="P310" i="7"/>
  <c r="P351" i="7"/>
  <c r="P558" i="7"/>
  <c r="R320" i="7"/>
  <c r="R571" i="7"/>
  <c r="N367" i="7"/>
  <c r="N349" i="7"/>
  <c r="P509" i="7"/>
  <c r="R427" i="7"/>
  <c r="R407" i="7"/>
  <c r="R501" i="7"/>
  <c r="P330" i="7"/>
  <c r="R436" i="7"/>
  <c r="P501" i="7"/>
  <c r="P418" i="7"/>
  <c r="R568" i="7"/>
  <c r="P539" i="7"/>
  <c r="R367" i="7"/>
  <c r="P353" i="7"/>
  <c r="P341" i="7"/>
  <c r="P355" i="7"/>
  <c r="R454" i="7"/>
  <c r="P578" i="7"/>
  <c r="P434" i="7"/>
  <c r="P450" i="7"/>
  <c r="R522" i="7"/>
  <c r="P406" i="7"/>
  <c r="R524" i="7"/>
  <c r="N414" i="7"/>
  <c r="P468" i="7"/>
  <c r="R482" i="7"/>
  <c r="R544" i="7"/>
  <c r="P320" i="7"/>
  <c r="R438" i="7"/>
  <c r="R576" i="7"/>
  <c r="P384" i="7"/>
  <c r="P312" i="7"/>
  <c r="P344" i="7"/>
  <c r="P420" i="7"/>
  <c r="N436" i="7"/>
  <c r="R383" i="7"/>
  <c r="P467" i="7"/>
  <c r="R406" i="7"/>
  <c r="N469" i="7"/>
  <c r="P396" i="7"/>
  <c r="P455" i="7"/>
  <c r="R319" i="7"/>
  <c r="R516" i="7"/>
  <c r="P393" i="7"/>
  <c r="P316" i="7"/>
  <c r="P332" i="7"/>
  <c r="R564" i="7"/>
  <c r="P542" i="7"/>
  <c r="P570" i="7"/>
  <c r="R519" i="7"/>
  <c r="R552" i="7"/>
  <c r="R562" i="7"/>
  <c r="R325" i="7"/>
  <c r="P454" i="7"/>
  <c r="R525" i="7"/>
  <c r="R447" i="7"/>
  <c r="N532" i="7"/>
  <c r="N343" i="7"/>
  <c r="P411" i="7"/>
  <c r="N434" i="7"/>
  <c r="R459" i="7"/>
  <c r="R419" i="7"/>
  <c r="P519" i="7"/>
  <c r="P415" i="7"/>
  <c r="R311" i="7"/>
  <c r="N320" i="7"/>
  <c r="P397" i="7"/>
  <c r="N404" i="7"/>
  <c r="N330" i="7"/>
  <c r="N558" i="7"/>
  <c r="P487" i="7"/>
  <c r="P405" i="7"/>
  <c r="N318" i="7"/>
  <c r="R327" i="7"/>
  <c r="P469" i="7"/>
  <c r="N397" i="7"/>
  <c r="R370" i="7"/>
  <c r="R360" i="7"/>
  <c r="P348" i="7"/>
  <c r="P388" i="7"/>
  <c r="N534" i="7"/>
  <c r="N544" i="7"/>
  <c r="R456" i="7"/>
  <c r="R521" i="7"/>
  <c r="P426" i="7"/>
  <c r="R528" i="7"/>
  <c r="R426" i="7"/>
  <c r="N468" i="7"/>
  <c r="R336" i="7"/>
  <c r="N384" i="7"/>
  <c r="N488" i="7"/>
  <c r="N345" i="7"/>
  <c r="N387" i="7"/>
  <c r="N415" i="7"/>
  <c r="P345" i="7"/>
  <c r="P379" i="7"/>
  <c r="P488" i="7"/>
  <c r="R484" i="7"/>
  <c r="R405" i="7"/>
  <c r="R391" i="7"/>
  <c r="R491" i="7"/>
  <c r="P423" i="7"/>
  <c r="P347" i="7"/>
  <c r="P431" i="7"/>
  <c r="R548" i="7"/>
  <c r="N394" i="7"/>
  <c r="R511" i="7"/>
  <c r="N405" i="7"/>
  <c r="P452" i="7"/>
  <c r="P428" i="7"/>
  <c r="N484" i="7"/>
  <c r="P392" i="7"/>
  <c r="R417" i="7"/>
  <c r="R380" i="7"/>
  <c r="P328" i="7"/>
  <c r="R386" i="7"/>
  <c r="N316" i="7"/>
  <c r="N353" i="7"/>
  <c r="R376" i="7"/>
  <c r="N326" i="7"/>
  <c r="R437" i="7"/>
  <c r="R534" i="7"/>
  <c r="R384" i="7"/>
  <c r="R561" i="7"/>
  <c r="P374" i="7"/>
  <c r="P478" i="7"/>
  <c r="N538" i="7"/>
  <c r="R545" i="7"/>
  <c r="R345" i="7"/>
  <c r="N489" i="7"/>
  <c r="N501" i="7"/>
  <c r="P484" i="7"/>
  <c r="N376" i="7"/>
  <c r="R343" i="7"/>
  <c r="R508" i="7"/>
  <c r="P479" i="7"/>
  <c r="R359" i="7"/>
  <c r="R397" i="7"/>
  <c r="R330" i="7"/>
  <c r="N360" i="7"/>
  <c r="P456" i="7"/>
  <c r="P494" i="7"/>
  <c r="R385" i="7"/>
  <c r="N380" i="7"/>
  <c r="N335" i="7"/>
  <c r="N392" i="7"/>
  <c r="N437" i="7"/>
  <c r="R415" i="7"/>
  <c r="P541" i="7"/>
  <c r="R532" i="7"/>
  <c r="R444" i="7"/>
  <c r="R555" i="7"/>
  <c r="R540" i="7"/>
  <c r="N331" i="7"/>
  <c r="N551" i="7"/>
  <c r="R546" i="7"/>
  <c r="N426" i="7"/>
  <c r="R489" i="7"/>
  <c r="P515" i="7"/>
  <c r="R379" i="7"/>
  <c r="N500" i="7"/>
  <c r="R554" i="7"/>
  <c r="P437" i="7"/>
  <c r="N409" i="7"/>
  <c r="P533" i="7"/>
  <c r="R531" i="7"/>
  <c r="R432" i="7"/>
  <c r="P562" i="7"/>
  <c r="N511" i="7"/>
  <c r="N351" i="7"/>
  <c r="R424" i="7"/>
  <c r="P543" i="7"/>
  <c r="N543" i="7"/>
  <c r="P559" i="7"/>
  <c r="R471" i="7"/>
  <c r="N391" i="7"/>
  <c r="P380" i="7"/>
  <c r="N336" i="7"/>
  <c r="R409" i="7"/>
  <c r="R315" i="7"/>
  <c r="R335" i="7"/>
  <c r="R401" i="7"/>
  <c r="R529" i="7"/>
  <c r="N348" i="7"/>
  <c r="R392" i="7"/>
  <c r="R339" i="7"/>
  <c r="N510" i="7"/>
  <c r="N577" i="7"/>
  <c r="N311" i="7"/>
  <c r="R348" i="7"/>
  <c r="R369" i="7"/>
  <c r="R331" i="7"/>
  <c r="N480" i="7"/>
  <c r="R309" i="7"/>
  <c r="R479" i="7"/>
  <c r="P409" i="7"/>
  <c r="R446" i="7"/>
  <c r="R577" i="7"/>
  <c r="P546" i="7"/>
  <c r="P412" i="7"/>
  <c r="R481" i="7"/>
  <c r="R334" i="7"/>
  <c r="P511" i="7"/>
  <c r="R478" i="7"/>
  <c r="R579" i="7"/>
  <c r="R543" i="7"/>
  <c r="R570" i="7"/>
  <c r="N549" i="7"/>
  <c r="P391" i="7"/>
  <c r="P443" i="7"/>
  <c r="N418" i="7"/>
  <c r="P517" i="7"/>
  <c r="P401" i="7"/>
  <c r="N516" i="7"/>
  <c r="R517" i="7"/>
  <c r="N433" i="7"/>
  <c r="P352" i="7"/>
  <c r="P535" i="7"/>
  <c r="P552" i="7"/>
  <c r="R470" i="7"/>
  <c r="N413" i="7"/>
  <c r="P577" i="7"/>
  <c r="P400" i="7"/>
  <c r="P311" i="7"/>
  <c r="R338" i="7"/>
  <c r="P485" i="7"/>
  <c r="P338" i="7"/>
  <c r="P480" i="7"/>
  <c r="P522" i="7"/>
  <c r="N411" i="7"/>
  <c r="N502" i="7"/>
  <c r="P445" i="7"/>
  <c r="R341" i="7"/>
  <c r="N389" i="7"/>
  <c r="P531" i="7"/>
  <c r="P323" i="7"/>
  <c r="P565" i="7"/>
  <c r="N365" i="7"/>
  <c r="P527" i="7"/>
  <c r="P530" i="7"/>
  <c r="P439" i="7"/>
  <c r="P506" i="7"/>
  <c r="R375" i="7"/>
  <c r="P331" i="7"/>
  <c r="R395" i="7"/>
  <c r="N363" i="7"/>
  <c r="R323" i="7"/>
  <c r="N383" i="7"/>
  <c r="P340" i="7"/>
  <c r="N329" i="7"/>
  <c r="N438" i="7"/>
  <c r="R390" i="7"/>
  <c r="N312" i="7"/>
  <c r="P375" i="7"/>
  <c r="N377" i="7"/>
  <c r="R316" i="7"/>
  <c r="R549" i="7"/>
  <c r="P567" i="7"/>
  <c r="R418" i="7"/>
  <c r="P516" i="7"/>
  <c r="P408" i="7"/>
  <c r="R363" i="7"/>
  <c r="P433" i="7"/>
  <c r="R374" i="7"/>
  <c r="P569" i="7"/>
  <c r="N431" i="7"/>
  <c r="P518" i="7"/>
  <c r="N470" i="7"/>
  <c r="R413" i="7"/>
  <c r="P497" i="7"/>
  <c r="R476" i="7"/>
  <c r="R314" i="7"/>
  <c r="R344" i="7"/>
  <c r="P368" i="7"/>
  <c r="P477" i="7"/>
  <c r="N400" i="7"/>
  <c r="P555" i="7"/>
  <c r="N496" i="7"/>
  <c r="N479" i="7"/>
  <c r="R411" i="7"/>
  <c r="R502" i="7"/>
  <c r="N356" i="7"/>
  <c r="N321" i="7"/>
  <c r="N571" i="7"/>
  <c r="N562" i="7"/>
  <c r="R389" i="7"/>
  <c r="R465" i="7"/>
  <c r="P358" i="7"/>
  <c r="N514" i="7"/>
  <c r="N547" i="7"/>
  <c r="R475" i="7"/>
  <c r="R408" i="7"/>
  <c r="N462" i="7"/>
  <c r="P447" i="7"/>
  <c r="R429" i="7"/>
  <c r="N395" i="7"/>
  <c r="R333" i="7"/>
  <c r="P363" i="7"/>
  <c r="N323" i="7"/>
  <c r="N317" i="7"/>
  <c r="P520" i="7"/>
  <c r="N417" i="7"/>
  <c r="P460" i="7"/>
  <c r="N423" i="7"/>
  <c r="R373" i="7"/>
  <c r="P337" i="7"/>
  <c r="P329" i="7"/>
  <c r="P438" i="7"/>
  <c r="R312" i="7"/>
  <c r="N375" i="7"/>
  <c r="R377" i="7"/>
  <c r="N403" i="7"/>
  <c r="R322" i="7"/>
  <c r="N352" i="7"/>
  <c r="P505" i="7"/>
  <c r="N553" i="7"/>
  <c r="N393" i="7"/>
  <c r="N390" i="7"/>
  <c r="N527" i="7"/>
  <c r="P524" i="7"/>
  <c r="N408" i="7"/>
  <c r="R410" i="7"/>
  <c r="N401" i="7"/>
  <c r="N339" i="7"/>
  <c r="N374" i="7"/>
  <c r="R431" i="7"/>
  <c r="N388" i="7"/>
  <c r="P556" i="7"/>
  <c r="N540" i="7"/>
  <c r="N519" i="7"/>
  <c r="R466" i="7"/>
  <c r="R451" i="7"/>
  <c r="P490" i="7"/>
  <c r="R553" i="7"/>
  <c r="P576" i="7"/>
  <c r="N350" i="7"/>
  <c r="N490" i="7"/>
  <c r="R382" i="7"/>
  <c r="R400" i="7"/>
  <c r="P496" i="7"/>
  <c r="N334" i="7"/>
  <c r="P442" i="7"/>
  <c r="R575" i="7"/>
  <c r="P356" i="7"/>
  <c r="N372" i="7"/>
  <c r="P571" i="7"/>
  <c r="N466" i="7"/>
  <c r="P309" i="7"/>
  <c r="P512" i="7"/>
  <c r="P573" i="7"/>
  <c r="R514" i="7"/>
  <c r="R547" i="7"/>
  <c r="R412" i="7"/>
  <c r="N520" i="7"/>
  <c r="R486" i="7"/>
  <c r="R462" i="7"/>
  <c r="N524" i="7"/>
  <c r="P544" i="7"/>
  <c r="N428" i="7"/>
  <c r="R350" i="7"/>
  <c r="R566" i="7"/>
  <c r="P514" i="7"/>
  <c r="R551" i="7"/>
  <c r="P568" i="7"/>
  <c r="P534" i="7"/>
  <c r="N385" i="7"/>
  <c r="N458" i="7"/>
  <c r="N452" i="7"/>
  <c r="R430" i="7"/>
  <c r="N370" i="7"/>
  <c r="N567" i="7"/>
  <c r="N561" i="7"/>
  <c r="R500" i="7"/>
  <c r="R440" i="7"/>
  <c r="N364" i="7"/>
  <c r="P470" i="7"/>
  <c r="R371" i="7"/>
  <c r="P502" i="7"/>
  <c r="R490" i="7"/>
  <c r="P507" i="7"/>
  <c r="N362" i="7"/>
  <c r="R402" i="7"/>
  <c r="R329" i="7"/>
  <c r="P572" i="7"/>
  <c r="N319" i="7"/>
  <c r="P321" i="7"/>
  <c r="P364" i="7"/>
  <c r="R498" i="7"/>
  <c r="P476" i="7"/>
  <c r="N457" i="7"/>
  <c r="N533" i="7"/>
  <c r="N450" i="7"/>
  <c r="N355" i="7"/>
  <c r="N513" i="7"/>
  <c r="P545" i="7"/>
  <c r="N526" i="7"/>
  <c r="N444" i="7"/>
  <c r="N494" i="7"/>
  <c r="P510" i="7"/>
  <c r="P365" i="7"/>
  <c r="R356" i="7"/>
  <c r="R351" i="7"/>
  <c r="R520" i="7"/>
  <c r="P493" i="7"/>
  <c r="N518" i="7"/>
  <c r="N386" i="7"/>
  <c r="N460" i="7"/>
  <c r="N576" i="7"/>
  <c r="N476" i="7"/>
  <c r="N483" i="7"/>
  <c r="R428" i="7"/>
  <c r="N529" i="7"/>
  <c r="R398" i="7"/>
  <c r="N568" i="7"/>
  <c r="N557" i="7"/>
  <c r="N359" i="7"/>
  <c r="P385" i="7"/>
  <c r="R458" i="7"/>
  <c r="P458" i="7"/>
  <c r="R452" i="7"/>
  <c r="N467" i="7"/>
  <c r="P370" i="7"/>
  <c r="R567" i="7"/>
  <c r="N464" i="7"/>
  <c r="N504" i="7"/>
  <c r="N508" i="7"/>
  <c r="N461" i="7"/>
  <c r="N373" i="7"/>
  <c r="N333" i="7"/>
  <c r="N537" i="7"/>
  <c r="N578" i="7"/>
  <c r="R399" i="7"/>
  <c r="P362" i="7"/>
  <c r="N402" i="7"/>
  <c r="N342" i="7"/>
  <c r="N361" i="7"/>
  <c r="P319" i="7"/>
  <c r="N310" i="7"/>
  <c r="R557" i="7"/>
  <c r="N369" i="7"/>
  <c r="R457" i="7"/>
  <c r="R533" i="7"/>
  <c r="N448" i="7"/>
  <c r="R355" i="7"/>
  <c r="R556" i="7"/>
  <c r="R526" i="7"/>
  <c r="R513" i="7"/>
  <c r="N536" i="7"/>
  <c r="P526" i="7"/>
  <c r="P444" i="7"/>
  <c r="P575" i="7"/>
  <c r="R494" i="7"/>
  <c r="P435" i="7"/>
  <c r="N493" i="7"/>
  <c r="N340" i="7"/>
  <c r="P464" i="7"/>
  <c r="R357" i="7"/>
  <c r="R441" i="7"/>
  <c r="N366" i="7"/>
  <c r="N542" i="7"/>
  <c r="R504" i="7"/>
  <c r="R435" i="7"/>
  <c r="R342" i="7"/>
  <c r="P473" i="7"/>
  <c r="P560" i="7"/>
  <c r="R518" i="7"/>
  <c r="P386" i="7"/>
  <c r="P446" i="7"/>
  <c r="P424" i="7"/>
  <c r="R460" i="7"/>
  <c r="P402" i="7"/>
  <c r="R574" i="7"/>
  <c r="R483" i="7"/>
  <c r="N420" i="7"/>
  <c r="P499" i="7"/>
  <c r="N517" i="7"/>
  <c r="N473" i="7"/>
  <c r="N337" i="7"/>
  <c r="N410" i="7"/>
  <c r="N347" i="7"/>
  <c r="R474" i="7"/>
  <c r="P359" i="7"/>
  <c r="N381" i="7"/>
  <c r="N474" i="7"/>
  <c r="N552" i="7"/>
  <c r="N522" i="7"/>
  <c r="R467" i="7"/>
  <c r="R537" i="7"/>
  <c r="N566" i="7"/>
  <c r="R464" i="7"/>
  <c r="P504" i="7"/>
  <c r="P492" i="7"/>
  <c r="P508" i="7"/>
  <c r="R461" i="7"/>
  <c r="P373" i="7"/>
  <c r="P333" i="7"/>
  <c r="P537" i="7"/>
  <c r="R578" i="7"/>
  <c r="R495" i="7"/>
  <c r="R523" i="7"/>
  <c r="N442" i="7"/>
  <c r="N427" i="7"/>
  <c r="P342" i="7"/>
  <c r="P361" i="7"/>
  <c r="N535" i="7"/>
  <c r="N368" i="7"/>
  <c r="P324" i="7"/>
  <c r="R378" i="7"/>
  <c r="R310" i="7"/>
  <c r="P369" i="7"/>
  <c r="R506" i="7"/>
  <c r="R485" i="7"/>
  <c r="P448" i="7"/>
  <c r="N471" i="7"/>
  <c r="N482" i="7"/>
  <c r="N421" i="7"/>
  <c r="R536" i="7"/>
  <c r="N499" i="7"/>
  <c r="N455" i="7"/>
  <c r="N564" i="7"/>
  <c r="N449" i="7"/>
  <c r="N478" i="7"/>
  <c r="R493" i="7"/>
  <c r="R573" i="7"/>
  <c r="R340" i="7"/>
  <c r="P523" i="7"/>
  <c r="N525" i="7"/>
  <c r="N399" i="7"/>
  <c r="N541" i="7"/>
  <c r="R366" i="7"/>
  <c r="R542" i="7"/>
  <c r="N441" i="7"/>
  <c r="N439" i="7"/>
  <c r="N472" i="7"/>
  <c r="N487" i="7"/>
  <c r="N440" i="7"/>
  <c r="N539" i="7"/>
  <c r="N327" i="7"/>
  <c r="N346" i="7"/>
  <c r="N503" i="7"/>
  <c r="N574" i="7"/>
  <c r="P378" i="7"/>
  <c r="P382" i="7"/>
  <c r="R560" i="7"/>
  <c r="R420" i="7"/>
  <c r="N416" i="7"/>
  <c r="N328" i="7"/>
  <c r="R473" i="7"/>
  <c r="P475" i="7"/>
  <c r="R337" i="7"/>
  <c r="N555" i="7"/>
  <c r="R347" i="7"/>
  <c r="N554" i="7"/>
  <c r="N398" i="7"/>
  <c r="N563" i="7"/>
  <c r="N371" i="7"/>
  <c r="R381" i="7"/>
  <c r="P474" i="7"/>
  <c r="N572" i="7"/>
  <c r="N357" i="7"/>
  <c r="N491" i="7"/>
  <c r="P566" i="7"/>
  <c r="N512" i="7"/>
  <c r="N528" i="7"/>
  <c r="N430" i="7"/>
  <c r="N492" i="7"/>
  <c r="N505" i="7"/>
  <c r="N425" i="7"/>
  <c r="N358" i="7"/>
  <c r="N550" i="7"/>
  <c r="N324" i="7"/>
  <c r="N396" i="7"/>
  <c r="R492" i="7"/>
  <c r="N495" i="7"/>
  <c r="R442" i="7"/>
  <c r="P427" i="7"/>
  <c r="N313" i="7"/>
  <c r="N354" i="7"/>
  <c r="R535" i="7"/>
  <c r="R368" i="7"/>
  <c r="N429" i="7"/>
  <c r="N523" i="7"/>
  <c r="R569" i="7"/>
  <c r="N463" i="7"/>
  <c r="N507" i="7"/>
  <c r="N314" i="7"/>
  <c r="P354" i="7"/>
  <c r="N443" i="7"/>
  <c r="N435" i="7"/>
  <c r="P471" i="7"/>
  <c r="P482" i="7"/>
  <c r="P465" i="7"/>
  <c r="R421" i="7"/>
  <c r="N509" i="7"/>
  <c r="R499" i="7"/>
  <c r="R455" i="7"/>
  <c r="P564" i="7"/>
  <c r="P449" i="7"/>
  <c r="N419" i="7"/>
  <c r="N322" i="7"/>
  <c r="N459" i="7"/>
  <c r="N497" i="7"/>
  <c r="N498" i="7"/>
  <c r="P525" i="7"/>
  <c r="P399" i="7"/>
  <c r="R541" i="7"/>
  <c r="N477" i="7"/>
  <c r="P441" i="7"/>
  <c r="P481" i="7"/>
  <c r="R439" i="7"/>
  <c r="P472" i="7"/>
  <c r="R487" i="7"/>
  <c r="P440" i="7"/>
  <c r="R539" i="7"/>
  <c r="P327" i="7"/>
  <c r="R559" i="7"/>
  <c r="P346" i="7"/>
  <c r="R503" i="7"/>
  <c r="P574" i="7"/>
  <c r="N569" i="7"/>
  <c r="N378" i="7"/>
  <c r="R463" i="7"/>
  <c r="N338" i="7"/>
  <c r="N556" i="7"/>
  <c r="N560" i="7"/>
  <c r="R445" i="7"/>
  <c r="N515" i="7"/>
  <c r="R416" i="7"/>
  <c r="R328" i="7"/>
  <c r="N344" i="7"/>
  <c r="P457" i="7"/>
  <c r="N485" i="7"/>
  <c r="N382" i="7"/>
  <c r="N332" i="7"/>
  <c r="P554" i="7"/>
  <c r="P398" i="7"/>
  <c r="R563" i="7"/>
  <c r="P371" i="7"/>
  <c r="R565" i="7"/>
  <c r="P561" i="7"/>
  <c r="R572" i="7"/>
  <c r="R550" i="7"/>
  <c r="P357" i="7"/>
  <c r="P491" i="7"/>
  <c r="N379" i="7"/>
  <c r="R512" i="7"/>
  <c r="P528" i="7"/>
  <c r="P430" i="7"/>
  <c r="P334" i="7"/>
  <c r="R505" i="7"/>
  <c r="P425" i="7"/>
  <c r="R358" i="7"/>
  <c r="P550" i="7"/>
  <c r="R324" i="7"/>
  <c r="R396" i="7"/>
  <c r="R530" i="7"/>
  <c r="N575" i="7"/>
  <c r="N422" i="7"/>
  <c r="N445" i="7"/>
  <c r="R449" i="7"/>
  <c r="P313" i="7"/>
  <c r="R354" i="7"/>
  <c r="N451" i="7"/>
  <c r="N446" i="7"/>
  <c r="P429" i="7"/>
  <c r="R515" i="7"/>
  <c r="N341" i="7"/>
  <c r="N325" i="7"/>
  <c r="P463" i="7"/>
  <c r="R507" i="7"/>
  <c r="P314" i="7"/>
  <c r="N546" i="7"/>
  <c r="R443" i="7"/>
  <c r="N454" i="7"/>
  <c r="N531" i="7"/>
  <c r="N456" i="7"/>
  <c r="N432" i="7"/>
  <c r="N465" i="7"/>
  <c r="R509" i="7"/>
  <c r="N481" i="7"/>
  <c r="N573" i="7"/>
  <c r="N521" i="7"/>
  <c r="N565" i="7"/>
  <c r="P419" i="7"/>
  <c r="P322" i="7"/>
  <c r="P459" i="7"/>
  <c r="R497" i="7"/>
  <c r="P498" i="7"/>
  <c r="N412" i="7"/>
  <c r="N545" i="7"/>
  <c r="N530" i="7"/>
  <c r="R477" i="7"/>
  <c r="N424" i="7"/>
  <c r="N475" i="7"/>
  <c r="N406" i="7"/>
  <c r="N579" i="7"/>
  <c r="N486" i="7"/>
  <c r="N453" i="7"/>
  <c r="N506" i="7"/>
  <c r="N315" i="7"/>
  <c r="N559" i="7"/>
  <c r="N447" i="7"/>
  <c r="N570" i="7"/>
  <c r="N309" i="7"/>
  <c r="O308" i="7"/>
  <c r="P308" i="7"/>
  <c r="R308" i="7"/>
  <c r="N308" i="7"/>
  <c r="Q308" i="7"/>
</calcChain>
</file>

<file path=xl/sharedStrings.xml><?xml version="1.0" encoding="utf-8"?>
<sst xmlns="http://schemas.openxmlformats.org/spreadsheetml/2006/main" count="5987" uniqueCount="1237">
  <si>
    <t>Valtionosuusprosentti:</t>
  </si>
  <si>
    <t>Kuntien lkm</t>
  </si>
  <si>
    <t>Kuntanumero</t>
  </si>
  <si>
    <t>Kunta</t>
  </si>
  <si>
    <t>Ikärakenne, laskennallinen kustannus</t>
  </si>
  <si>
    <t>Laskennalliset kustannukset yhteensä</t>
  </si>
  <si>
    <t>Omarahoitusosuus, €/as</t>
  </si>
  <si>
    <t>Omarahoitusosuus, €</t>
  </si>
  <si>
    <t>Valtionosuus omarahoitusosuuden jälkeen (välisumma)</t>
  </si>
  <si>
    <t>Lisäosat yhteensä</t>
  </si>
  <si>
    <t>Valtionosuuteen tehtävät vähennykset ja lisäykset, netto</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</si>
  <si>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</si>
  <si>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</si>
  <si>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</si>
  <si>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</si>
  <si>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</si>
  <si>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</si>
  <si>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</si>
  <si>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</si>
  <si>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</si>
  <si>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</si>
  <si>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</si>
  <si>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</si>
  <si>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</si>
  <si>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</si>
  <si>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</si>
  <si>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</si>
  <si>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</si>
  <si>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</si>
  <si>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</si>
  <si>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</si>
  <si>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</si>
  <si>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</si>
  <si>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</si>
  <si>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</si>
  <si>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</si>
  <si>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</si>
  <si>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</si>
  <si>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</si>
  <si>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</si>
  <si>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</si>
  <si>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</si>
  <si>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</si>
  <si>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</si>
  <si>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</si>
  <si>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</si>
  <si>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</si>
  <si>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</si>
  <si>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</si>
  <si>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</si>
  <si>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</si>
  <si>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</si>
  <si>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</si>
  <si>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</si>
  <si>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</si>
  <si>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</si>
  <si>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</si>
  <si>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</si>
  <si>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</si>
  <si>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</si>
  <si>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</si>
  <si>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</si>
  <si>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</si>
  <si>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</si>
  <si>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</si>
  <si>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</si>
  <si>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</si>
  <si>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</si>
  <si>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</si>
  <si>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</si>
  <si>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</si>
  <si>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</si>
  <si>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</si>
  <si>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</si>
  <si>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</si>
  <si>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</si>
  <si>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</si>
  <si>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</si>
  <si>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</si>
  <si>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</si>
  <si>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</si>
  <si>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</si>
  <si>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</si>
  <si>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</si>
  <si>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</si>
  <si>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</si>
  <si>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</si>
  <si>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</si>
  <si>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</si>
  <si>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</si>
  <si>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</si>
  <si>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</si>
  <si>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</si>
  <si>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</si>
  <si>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</si>
  <si>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</si>
  <si>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</si>
  <si>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</si>
  <si>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</si>
  <si>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</si>
  <si>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</si>
  <si>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</si>
  <si>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</si>
  <si>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</si>
  <si>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</si>
  <si>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</si>
  <si>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</si>
  <si>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</si>
  <si>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</si>
  <si>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</si>
  <si>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</si>
  <si>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</si>
  <si>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</si>
  <si>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</si>
  <si>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</si>
  <si>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</si>
  <si>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</si>
  <si>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</si>
  <si>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</si>
  <si>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</si>
  <si>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</si>
  <si>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</si>
  <si>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</si>
  <si>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</si>
  <si>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</si>
  <si>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</si>
  <si>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</si>
  <si>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</si>
  <si>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</si>
  <si>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</si>
  <si>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</si>
  <si>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</si>
  <si>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</si>
  <si>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</si>
  <si>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</si>
  <si>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</si>
  <si>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</si>
  <si>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</si>
  <si>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</si>
  <si>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</si>
  <si>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</si>
  <si>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</si>
  <si>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</si>
  <si>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</si>
  <si>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</si>
  <si>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</si>
  <si>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</si>
  <si>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</si>
  <si>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</si>
  <si>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</si>
  <si>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</si>
  <si>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</si>
  <si>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</si>
  <si>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</si>
  <si>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</si>
  <si>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</si>
  <si>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</si>
  <si>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</si>
  <si>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</si>
  <si>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</si>
  <si>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</si>
  <si>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</si>
  <si>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</si>
  <si>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</si>
  <si>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</si>
  <si>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</si>
  <si>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</si>
  <si>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</si>
  <si>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</si>
  <si>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</si>
  <si>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</si>
  <si>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</si>
  <si>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</si>
  <si>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</si>
  <si>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</si>
  <si>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</si>
  <si>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</si>
  <si>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</si>
  <si>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</si>
  <si>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</si>
  <si>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</si>
  <si>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</si>
  <si>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</si>
  <si>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</si>
  <si>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</si>
  <si>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</si>
  <si>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</si>
  <si>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</si>
  <si>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</si>
  <si>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</si>
  <si>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</si>
  <si>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</si>
  <si>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</si>
  <si>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</si>
  <si>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</si>
  <si>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</si>
  <si>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</si>
  <si>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</si>
  <si>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</si>
  <si>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</si>
  <si>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</si>
  <si>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</si>
  <si>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</si>
  <si>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</si>
  <si>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</si>
  <si>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</si>
  <si>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</si>
  <si>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</si>
  <si>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</si>
  <si>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</si>
  <si>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</si>
  <si>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</si>
  <si>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</si>
  <si>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</si>
  <si>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</si>
  <si>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</si>
  <si>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</si>
  <si>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</si>
  <si>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</si>
  <si>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</si>
  <si>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</si>
  <si>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</si>
  <si>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</si>
  <si>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</si>
  <si>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</si>
  <si>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</si>
  <si>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</si>
  <si>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</si>
  <si>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</si>
  <si>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</si>
  <si>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</si>
  <si>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</si>
  <si>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</si>
  <si>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</si>
  <si>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</si>
  <si>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</si>
  <si>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</si>
  <si>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</si>
  <si>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</si>
  <si>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</si>
  <si>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</si>
  <si>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</si>
  <si>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</si>
  <si>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</si>
  <si>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</si>
  <si>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</si>
  <si>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</si>
  <si>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</si>
  <si>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</si>
  <si>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</si>
  <si>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</si>
  <si>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</si>
  <si>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</si>
  <si>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</si>
  <si>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</si>
  <si>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</si>
  <si>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</si>
  <si>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</si>
  <si>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</si>
  <si>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</si>
  <si>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</si>
  <si>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</si>
  <si>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</si>
  <si>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</si>
  <si>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</si>
  <si>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</si>
  <si>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</si>
  <si>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</si>
  <si>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</si>
  <si>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</si>
  <si>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</si>
  <si>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</si>
  <si>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</si>
  <si>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</si>
  <si>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</si>
  <si>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</si>
  <si>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</si>
  <si>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</si>
  <si>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</si>
  <si>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</si>
  <si>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</si>
  <si>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</si>
  <si>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</si>
  <si>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</si>
  <si>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</si>
  <si>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</si>
  <si>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</si>
  <si>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</si>
  <si>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</si>
  <si>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</si>
  <si>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</si>
  <si>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</si>
  <si>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</si>
  <si>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</si>
  <si>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</si>
  <si>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</si>
  <si>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</si>
  <si>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</si>
  <si>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</si>
  <si>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</si>
  <si>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</si>
  <si>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</si>
  <si>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</si>
  <si>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</si>
  <si>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</si>
  <si>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BJÖRNEBORGS SVENSKA SAMSKOLAS</t>
  </si>
  <si>
    <t>ANNA TAPION SÄÄTIÖ</t>
  </si>
  <si>
    <t>KOTKA SVENSKA SAMSKOLAS GARANT</t>
  </si>
  <si>
    <t>FÖRENINGEN FÖR SVENSKA SAMSKOL</t>
  </si>
  <si>
    <t>KOULUYHDISTYS PESTALOZZI SCHUL</t>
  </si>
  <si>
    <t>HELSINGIN UUSI YHTEISKOULU OY</t>
  </si>
  <si>
    <t>SKOLGARANTIFÖRENINGEN R.F.</t>
  </si>
  <si>
    <t>APOLLON YHTEISKOULUN KANNATUSY</t>
  </si>
  <si>
    <t>SUOMALAISEN YHTEISKOULUN OSAKE</t>
  </si>
  <si>
    <t>MAANVILJELYSLYSEON OSAKEYHTIÖ</t>
  </si>
  <si>
    <t>OY HELSINGIN YHTEISKOULU JA RE</t>
  </si>
  <si>
    <t>VIIPURIN REAALIKOULU OY</t>
  </si>
  <si>
    <t>KULOSAAREN YHTEISKOULUN OSAKEY</t>
  </si>
  <si>
    <t>ENGLANTILAISEN KOULUN SÄÄTIÖ</t>
  </si>
  <si>
    <t>LAHDEN RUDOLF STEINER -KOULUN</t>
  </si>
  <si>
    <t>TAMPEREEN STEINER-KOULUYHDISTY</t>
  </si>
  <si>
    <t>POHJOIS-HAAGAN YHTEISKOULU OY</t>
  </si>
  <si>
    <t>HELSINGIN RUDOLF STEINER -KOUL</t>
  </si>
  <si>
    <t>TÖÖLÖN YHTEISKOULU OSAKEYHTIÖ</t>
  </si>
  <si>
    <t>HELSINGIN JUUTALAINEN SEURAKUN</t>
  </si>
  <si>
    <t>NUORTEN YSTÄVÄT RY</t>
  </si>
  <si>
    <t>PERHEKUNTOUTUSKESKUS LAUSTE RY</t>
  </si>
  <si>
    <t>SYLVIA-KOTI YHDISTYS RY</t>
  </si>
  <si>
    <t>HOITOPEDAGOGISEN RUDOLF STEINE</t>
  </si>
  <si>
    <t>HELSINGIN KANSAINVÄLISEN KOULU</t>
  </si>
  <si>
    <t>ELIAS-KOULUN KOULUYHDISTYS RY</t>
  </si>
  <si>
    <t>JYVÄSKYLÄN STEINERKOULUN KANNA</t>
  </si>
  <si>
    <t>VAPAAN KYLÄKOULUN KANNATUSYHDI</t>
  </si>
  <si>
    <t>RUDOLF STEINERPEDAGOGIKENS VÄN</t>
  </si>
  <si>
    <t>OULUN STEINERKOULUN KANNATUSYH</t>
  </si>
  <si>
    <t>PORIN SEUDUN STEINERKOULUYHDIS</t>
  </si>
  <si>
    <t>ETELÄ-POHJANMAAN STEINERKOULUY</t>
  </si>
  <si>
    <t>TURUN SEUDUN STEINERKOULUYHDIS</t>
  </si>
  <si>
    <t>VANTAAN SEUDUN STEINERKOULUN K</t>
  </si>
  <si>
    <t>VAASAN STEINERPEDAGOGIIKAN KAN</t>
  </si>
  <si>
    <t>SUOMEN ADVENTTIKIRKKO</t>
  </si>
  <si>
    <t>LAPPEENRANNAN SEUDUN STEINERKO</t>
  </si>
  <si>
    <t>ESPOON STEINERKOULUN KANNATUSY</t>
  </si>
  <si>
    <t>HELSINGIN KRISTILLISEN KOULUN</t>
  </si>
  <si>
    <t>ITÄ-SUOMEN SUOMALAIS-VENÄLÄISE</t>
  </si>
  <si>
    <t>JOONAS-KOULUN ORIVEDEN STEINER</t>
  </si>
  <si>
    <t>PORIN KRISTILLISEN KOULUN KANN</t>
  </si>
  <si>
    <t>RAUMAN AVOKAS RY</t>
  </si>
  <si>
    <t>KESKI-UUDENMAAN KR. KOULUN JA</t>
  </si>
  <si>
    <t>KUOPION KRISTILLISEN PÄIVÄKODI</t>
  </si>
  <si>
    <t>ESPOON KRISTILLISEN KOULUN KAN</t>
  </si>
  <si>
    <t>JYVÄSKYLÄN KRISTILLISEN KOULUN</t>
  </si>
  <si>
    <t>CONFIDO-POHJANMAAN KRISTILLINE</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</si>
  <si>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</si>
  <si>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</si>
  <si>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</si>
  <si>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</si>
  <si>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</si>
  <si>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</si>
  <si>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</si>
  <si>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</si>
  <si>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HELSINGIN RANSKALAIS-SUOMALAIN</t>
  </si>
  <si>
    <t>SUOMALAIS-VENÄLÄINEN KOULU</t>
  </si>
  <si>
    <t>VALTION KOULUKODIT</t>
  </si>
  <si>
    <t>HELSINGIN EUROOPPALAINEN KOULU</t>
  </si>
  <si>
    <t>VALTERI-KOULU</t>
  </si>
  <si>
    <t>ITÄ-SUOMEN YLIOPISTO</t>
  </si>
  <si>
    <t>VM/KAO</t>
  </si>
  <si>
    <t>Ikäryhmähinnat:</t>
  </si>
  <si>
    <t>Laskentatekijät:</t>
  </si>
  <si>
    <t>Ikä 6</t>
  </si>
  <si>
    <t>Koko maa</t>
  </si>
  <si>
    <t>Saaristo</t>
  </si>
  <si>
    <t>Hinnat:</t>
  </si>
  <si>
    <t>Syrjäisyys</t>
  </si>
  <si>
    <t>Yhteensä</t>
  </si>
  <si>
    <t>Tasausraja: 100 %</t>
  </si>
  <si>
    <t>Verotuloihin perustuva valtionosuuksien tasaus:</t>
  </si>
  <si>
    <t>Kaikki kunnat</t>
  </si>
  <si>
    <t xml:space="preserve">Alajärvi           </t>
  </si>
  <si>
    <t xml:space="preserve">Alavieska          </t>
  </si>
  <si>
    <t xml:space="preserve">Alavus             </t>
  </si>
  <si>
    <t xml:space="preserve">Asikkala           </t>
  </si>
  <si>
    <t xml:space="preserve">Askola             </t>
  </si>
  <si>
    <t xml:space="preserve">Aura               </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</si>
  <si>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</si>
  <si>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</si>
  <si>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</si>
  <si>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</si>
  <si>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</si>
  <si>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</si>
  <si>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</si>
  <si>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</si>
  <si>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</si>
  <si>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</si>
  <si>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</si>
  <si>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</si>
  <si>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</si>
  <si>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</si>
  <si>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</si>
  <si>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</si>
  <si>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</si>
  <si>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</si>
  <si>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</si>
  <si>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</si>
  <si>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</si>
  <si>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</si>
  <si>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</si>
  <si>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</si>
  <si>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</si>
  <si>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</si>
  <si>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</si>
  <si>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</si>
  <si>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</si>
  <si>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</si>
  <si>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</si>
  <si>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</si>
  <si>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</si>
  <si>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</si>
  <si>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</si>
  <si>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</si>
  <si>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</si>
  <si>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</si>
  <si>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</si>
  <si>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</si>
  <si>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</si>
  <si>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</si>
  <si>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</si>
  <si>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</si>
  <si>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</si>
  <si>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</si>
  <si>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</si>
  <si>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</si>
  <si>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</si>
  <si>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</si>
  <si>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</si>
  <si>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</si>
  <si>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</si>
  <si>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</si>
  <si>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</si>
  <si>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</si>
  <si>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</si>
  <si>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</si>
  <si>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</si>
  <si>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</si>
  <si>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</si>
  <si>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</si>
  <si>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</si>
  <si>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</si>
  <si>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</si>
  <si>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</si>
  <si>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</si>
  <si>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</si>
  <si>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</si>
  <si>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</si>
  <si>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</si>
  <si>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</si>
  <si>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</si>
  <si>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</si>
  <si>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</si>
  <si>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</si>
  <si>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</si>
  <si>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</si>
  <si>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</si>
  <si>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 xml:space="preserve">Kitee              </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</si>
  <si>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</si>
  <si>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</si>
  <si>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</si>
  <si>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</si>
  <si>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</si>
  <si>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</si>
  <si>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</si>
  <si>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</si>
  <si>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</si>
  <si>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</si>
  <si>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</si>
  <si>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</si>
  <si>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</si>
  <si>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</si>
  <si>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</si>
  <si>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</si>
  <si>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 xml:space="preserve">Kuopio             </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</si>
  <si>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</si>
  <si>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</si>
  <si>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</si>
  <si>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</si>
  <si>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</si>
  <si>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</si>
  <si>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</si>
  <si>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</si>
  <si>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</si>
  <si>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</si>
  <si>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</si>
  <si>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</si>
  <si>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</si>
  <si>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</si>
  <si>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</si>
  <si>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</si>
  <si>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</si>
  <si>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</si>
  <si>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</si>
  <si>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</si>
  <si>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</si>
  <si>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</si>
  <si>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</si>
  <si>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 xml:space="preserve">Lieto              </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</si>
  <si>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</si>
  <si>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</si>
  <si>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</si>
  <si>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</si>
  <si>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</si>
  <si>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</si>
  <si>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</si>
  <si>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</si>
  <si>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</si>
  <si>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 xml:space="preserve">Lohja              </t>
  </si>
  <si>
    <t xml:space="preserve">Maalahti           </t>
  </si>
  <si>
    <t xml:space="preserve">Marttila           </t>
  </si>
  <si>
    <t xml:space="preserve">Masku              </t>
  </si>
  <si>
    <t xml:space="preserve">Merijärvi          </t>
  </si>
  <si>
    <t xml:space="preserve">Merikarvia         </t>
  </si>
  <si>
    <t xml:space="preserve">Miehikkälä         </t>
  </si>
  <si>
    <t xml:space="preserve">Mikkeli            </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</si>
  <si>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</si>
  <si>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</si>
  <si>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</si>
  <si>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</si>
  <si>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</si>
  <si>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</si>
  <si>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</si>
  <si>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</si>
  <si>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</si>
  <si>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</si>
  <si>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</si>
  <si>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</si>
  <si>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</si>
  <si>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</si>
  <si>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</si>
  <si>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</si>
  <si>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</si>
  <si>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</si>
  <si>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</si>
  <si>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</si>
  <si>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 xml:space="preserve">Oulainen           </t>
  </si>
  <si>
    <t xml:space="preserve">Oulu               </t>
  </si>
  <si>
    <t xml:space="preserve">Padasjoki          </t>
  </si>
  <si>
    <t xml:space="preserve">Paimio             </t>
  </si>
  <si>
    <t xml:space="preserve">Paltamo            </t>
  </si>
  <si>
    <t xml:space="preserve">Parikkala          </t>
  </si>
  <si>
    <t xml:space="preserve">Parkano            </t>
  </si>
  <si>
    <t xml:space="preserve">Pelkosenniemi      </t>
  </si>
  <si>
    <t xml:space="preserve">Perho              </t>
  </si>
  <si>
    <t xml:space="preserve">Pertunmaa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</si>
  <si>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</si>
  <si>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</si>
  <si>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</si>
  <si>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</si>
  <si>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</si>
  <si>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</si>
  <si>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</si>
  <si>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</si>
  <si>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</si>
  <si>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 xml:space="preserve">Pori               </t>
  </si>
  <si>
    <t xml:space="preserve">Pornainen          </t>
  </si>
  <si>
    <t xml:space="preserve">Posio              </t>
  </si>
  <si>
    <t xml:space="preserve">Pudasjärvi         </t>
  </si>
  <si>
    <t xml:space="preserve">Pukkila            </t>
  </si>
  <si>
    <t xml:space="preserve">Punkalaidun        </t>
  </si>
  <si>
    <t xml:space="preserve">Puolanka           </t>
  </si>
  <si>
    <t xml:space="preserve">Puumala            </t>
  </si>
  <si>
    <t xml:space="preserve">Pyhäjoki           </t>
  </si>
  <si>
    <t xml:space="preserve">Pyhäntä            </t>
  </si>
  <si>
    <t xml:space="preserve">Pyhäranta          </t>
  </si>
  <si>
    <t xml:space="preserve">Pälkäne            </t>
  </si>
  <si>
    <t xml:space="preserve">Pöytyä             </t>
  </si>
  <si>
    <t xml:space="preserve">Porvoo             </t>
  </si>
  <si>
    <t xml:space="preserve">Raahe              </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</si>
  <si>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</si>
  <si>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</si>
  <si>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</si>
  <si>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</si>
  <si>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</si>
  <si>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</si>
  <si>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</si>
  <si>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</si>
  <si>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</si>
  <si>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</si>
  <si>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</si>
  <si>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</si>
  <si>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</si>
  <si>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</si>
  <si>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</si>
  <si>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 xml:space="preserve">Saarijärvi         </t>
  </si>
  <si>
    <t xml:space="preserve">Salla              </t>
  </si>
  <si>
    <t xml:space="preserve">Salo               </t>
  </si>
  <si>
    <t xml:space="preserve">Sauvo              </t>
  </si>
  <si>
    <t xml:space="preserve">Savitaipale        </t>
  </si>
  <si>
    <t xml:space="preserve">Savonlinna         </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</si>
  <si>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</si>
  <si>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</si>
  <si>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</si>
  <si>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</si>
  <si>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</si>
  <si>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</si>
  <si>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</si>
  <si>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</si>
  <si>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</si>
  <si>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</si>
  <si>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</si>
  <si>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</si>
  <si>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</si>
  <si>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</si>
  <si>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</si>
  <si>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</si>
  <si>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</si>
  <si>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</si>
  <si>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</si>
  <si>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</si>
  <si>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</si>
  <si>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</si>
  <si>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</si>
  <si>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</si>
  <si>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</si>
  <si>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</si>
  <si>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</si>
  <si>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</si>
  <si>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</si>
  <si>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</si>
  <si>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</si>
  <si>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</si>
  <si>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</si>
  <si>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</si>
  <si>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</si>
  <si>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</si>
  <si>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</si>
  <si>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</si>
  <si>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</si>
  <si>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</si>
  <si>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</si>
  <si>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</si>
  <si>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</si>
  <si>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</si>
  <si>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 xml:space="preserve">Vaasa              </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</si>
  <si>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</si>
  <si>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</si>
  <si>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</si>
  <si>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</si>
  <si>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</si>
  <si>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</si>
  <si>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</si>
  <si>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</si>
  <si>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</si>
  <si>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</si>
  <si>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</si>
  <si>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</si>
  <si>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 xml:space="preserve">Ylitornio          </t>
  </si>
  <si>
    <t xml:space="preserve">Ylivieska          </t>
  </si>
  <si>
    <t xml:space="preserve">Ylöjärvi           </t>
  </si>
  <si>
    <t xml:space="preserve">Ypäjä              </t>
  </si>
  <si>
    <t xml:space="preserve">Ähtäri             </t>
  </si>
  <si>
    <t xml:space="preserve">Äänekoski          </t>
  </si>
  <si>
    <t>Ikärakenne:</t>
  </si>
  <si>
    <t>Työttömyysaste</t>
  </si>
  <si>
    <t>Vieraskielisyys</t>
  </si>
  <si>
    <t>Asukastiheys</t>
  </si>
  <si>
    <t>Saaristo-osakunta</t>
  </si>
  <si>
    <t>Koulutustausta</t>
  </si>
  <si>
    <t>Työpaikkaomavaraisuus</t>
  </si>
  <si>
    <t>Laskennalliset kustannukset, IKÄRAKENNE yhteensä, €</t>
  </si>
  <si>
    <t>Kunta-numero</t>
  </si>
  <si>
    <t>Laskennalliset kustannukset ikäryhmittäin, €:</t>
  </si>
  <si>
    <t>Ikä 0–5</t>
  </si>
  <si>
    <t>Ikä 7–12</t>
  </si>
  <si>
    <t>Ikä 13–15</t>
  </si>
  <si>
    <t>Työttömyyskerroin</t>
  </si>
  <si>
    <t>Kieliasema</t>
  </si>
  <si>
    <t>Kieliasema:</t>
  </si>
  <si>
    <t>0 = yksikielinen S</t>
  </si>
  <si>
    <t>1 = kaksikielinen S</t>
  </si>
  <si>
    <t xml:space="preserve">2 = yksikielinen  R </t>
  </si>
  <si>
    <t>3 = kaksikielinen R</t>
  </si>
  <si>
    <t>Asukastiheyskerroin (maks kerroin x20)</t>
  </si>
  <si>
    <t>Saaristoasema</t>
  </si>
  <si>
    <t>0 = ei</t>
  </si>
  <si>
    <t>1 = saaristo</t>
  </si>
  <si>
    <t>2 = saaristo, &gt; 50 % i.k.t.</t>
  </si>
  <si>
    <t>3 = saaristo-osakunta</t>
  </si>
  <si>
    <t>Saaristoasema:</t>
  </si>
  <si>
    <t>Laskennalliset kustannukset, €</t>
  </si>
  <si>
    <t>Kaksikielisyys I (koko väestö)</t>
  </si>
  <si>
    <t>Kaksikielisyys II, (ruotsink.)</t>
  </si>
  <si>
    <t>Muut lask. kustannukset yhteensä</t>
  </si>
  <si>
    <t>Saamenkielisen väestön osuus, %</t>
  </si>
  <si>
    <t>Saamen kotiseutu</t>
  </si>
  <si>
    <t>Saamen kotiseutu, 1 = kyllä 0 = ei</t>
  </si>
  <si>
    <t xml:space="preserve">Työpaikkaomavaraisuus </t>
  </si>
  <si>
    <t>Valtionosuus, €</t>
  </si>
  <si>
    <t>Kunnallisvero (maksuunpantu), €</t>
  </si>
  <si>
    <t>Verotettava tulo (kunnallisvero), €</t>
  </si>
  <si>
    <t>Laskennallinen verotulo yhteensä, €</t>
  </si>
  <si>
    <t>Laskennallinen verotulo yhteensä, €/asukas (=tasausraja)</t>
  </si>
  <si>
    <t>Tasaus,  €/asukas</t>
  </si>
  <si>
    <t>Tasaus, €</t>
  </si>
  <si>
    <t>Kuntien lkm:</t>
  </si>
  <si>
    <t>HELSINGIN YLIOPISTO</t>
  </si>
  <si>
    <t>JYVÄSKYLÄN YLIOPISTO</t>
  </si>
  <si>
    <t>OULUN YLIOPISTO</t>
  </si>
  <si>
    <t>TURUN YLIOPISTO</t>
  </si>
  <si>
    <t>ÅBO AKADEMI</t>
  </si>
  <si>
    <t>LAPIN YLIOPISTO</t>
  </si>
  <si>
    <t>Vuoden 2021 kuntajaolla.</t>
  </si>
  <si>
    <t>Maksettava yhteisövero, €</t>
  </si>
  <si>
    <t>Laskennallinen kunnallisvero, €</t>
  </si>
  <si>
    <t xml:space="preserve">Kunnan  peruspalvelujen valtionosuus </t>
  </si>
  <si>
    <t>MUNKKINIEMEN KOULUTUSSÄÄTIÖ SR</t>
  </si>
  <si>
    <t>TAMPEREEN KORKEAKOULUSÄÄTIÖ SR</t>
  </si>
  <si>
    <t>Verokorvaukset vuosilta 2010-2022 yhteensä, €</t>
  </si>
  <si>
    <t>Veroperustemuutoksista johtuvien veromenetysten korvaus</t>
  </si>
  <si>
    <t xml:space="preserve">Muut laskennalliset kustannukset </t>
  </si>
  <si>
    <t>16 vuotta täyttäneet</t>
  </si>
  <si>
    <t>0–5-vuotiaat</t>
  </si>
  <si>
    <t>6 vuotiaat</t>
  </si>
  <si>
    <t>7–12-vuotiaat</t>
  </si>
  <si>
    <t>13–15-vuotiaat</t>
  </si>
  <si>
    <t>Ikä 16+</t>
  </si>
  <si>
    <t>Syrjäisyysluku (tiestö) 2022-2026</t>
  </si>
  <si>
    <t>HYTE-kerroin</t>
  </si>
  <si>
    <t>Väestön kasvu</t>
  </si>
  <si>
    <t xml:space="preserve">HYTE-kerroin </t>
  </si>
  <si>
    <t>Sote-uudistuksen muutosrajoitin</t>
  </si>
  <si>
    <t>Väestöllä painotettu HYTE-kerroin</t>
  </si>
  <si>
    <t>Harkinnanvaraisten avustusten vähennys (-1,81 €/as)</t>
  </si>
  <si>
    <t>Tuloveroprosentti 2021 ml. 12,64 %-y leikkuuosuus</t>
  </si>
  <si>
    <t xml:space="preserve">Lisätietoja: </t>
  </si>
  <si>
    <t>Unna Heimberg, finanssiasiantuntija</t>
  </si>
  <si>
    <t>02 9553 0280 / etunimi.sukunimi@gov.fi</t>
  </si>
  <si>
    <t xml:space="preserve">Koulutustausta, ilman tutkintoa osuus </t>
  </si>
  <si>
    <t>HYTE-kerroin (sis. Kulttuurihyte)</t>
  </si>
  <si>
    <t>Kumulatiivinen verotuloihin perustuvan tasauksen muutoksen neutralisointi</t>
  </si>
  <si>
    <t>LAHDEN YHTEISKOULUN SÄÄTIÖ SR</t>
  </si>
  <si>
    <t>ROVANIEMEN STEINERKASVATUS RY</t>
  </si>
  <si>
    <t>Lauri Piirainen, finanssiasiantuntija</t>
  </si>
  <si>
    <t>02 9553 0521 / etunimi.sukunimi@gov.fi</t>
  </si>
  <si>
    <t>Laskennallinen kiinteistövero, €</t>
  </si>
  <si>
    <t>Hyvinvointialueiden rahoitukseen siirtyvä osuus, €</t>
  </si>
  <si>
    <t>Tasauslisä-%:</t>
  </si>
  <si>
    <t>Tasausvähennys-%:</t>
  </si>
  <si>
    <t>Hyte-kertoimen väestöpainotus</t>
  </si>
  <si>
    <t>VM maksatus (valtionosuus + verokomp. + kotikuntakorv.)</t>
  </si>
  <si>
    <t>Kunnan rahoitusosuus perustoimeentulotuesta</t>
  </si>
  <si>
    <t>Lisäykset ja vähennykset yhteensä, €</t>
  </si>
  <si>
    <t>Valtionosuudet ja veromenetysten korvaukset, yhteensä</t>
  </si>
  <si>
    <t xml:space="preserve">Koulutustausta-kerroin </t>
  </si>
  <si>
    <t>Kunnan peruspalvelujen valtionosuuslaskelma vuodelle 2024</t>
  </si>
  <si>
    <t>Kunnan peruspalvelujen valtionosuus vuonna 2024</t>
  </si>
  <si>
    <t>Laskennalliset kustannukset 2024, IKÄRAKENNE 31.12.2022 mukaan</t>
  </si>
  <si>
    <t>Laskennalliset kustannukset 2024; MUUT KRITEERIT</t>
  </si>
  <si>
    <t>Työttömät työnhakijat 2022</t>
  </si>
  <si>
    <t>Työvoima 2022</t>
  </si>
  <si>
    <t>Asukasmäärä 31.12.2022</t>
  </si>
  <si>
    <t>Keskim. työttömyysaste 2022, %</t>
  </si>
  <si>
    <t>Ruotsinkielisten määrä 31.12.2022</t>
  </si>
  <si>
    <t>Vieraskielisten määrä 31.12.2022</t>
  </si>
  <si>
    <t>Positiivinen väestön kasvu 2020-2022</t>
  </si>
  <si>
    <t>Saamenkielisen väestön määrä 31.12.2022</t>
  </si>
  <si>
    <t>Verotulohin perustuva valtionosuuden tasaus 2024</t>
  </si>
  <si>
    <t>Asukasluku 31.12.2021</t>
  </si>
  <si>
    <t>Tuloveroprosentti 2022</t>
  </si>
  <si>
    <t>Lisäosat vuonna 2024</t>
  </si>
  <si>
    <t>Valtionosuuteen tehtävät vähennykset ja lisäykset v. 2024</t>
  </si>
  <si>
    <t>Veromuutosten (-menetysten) korvaus v. 2024</t>
  </si>
  <si>
    <t>Maapinta-ala km2, 31.12.2022</t>
  </si>
  <si>
    <t>Asukastiehys 2022</t>
  </si>
  <si>
    <t>Veromenetysten korvaus 2024</t>
  </si>
  <si>
    <t>Veromenetysten korvaus 2010-2024 yhteensä, €</t>
  </si>
  <si>
    <t>Jäljelle jäävät korvaukset vuosilta 2010-2023, €</t>
  </si>
  <si>
    <t>Saaristoväestö 2022</t>
  </si>
  <si>
    <t>Työpaikat 2021</t>
  </si>
  <si>
    <t>Työlliset 2021</t>
  </si>
  <si>
    <t>Työpaikkaomavaraisuus 2021</t>
  </si>
  <si>
    <t>Työpaikkaomavaraisuuskerroin 2021</t>
  </si>
  <si>
    <t>Sote-uudistuksen järjestelmämuutoksen tasaus vuodelle 2024</t>
  </si>
  <si>
    <t>Keskimääräinen tuloveroprosentti: 20,01</t>
  </si>
  <si>
    <t>Kuntien peruspalvelujen valtionosuusprosentti laskee 22,09 prosentista 21,92 prosenttiin vuonna 2024. Muutoksessa on otettu huomioon lisäyksenä 0,07 prosenttiyksikköä liittyen uusien ja laajenevien tehtävien toteuttamiseen siten, että valtionosuus on 100 %. Indeksisäästö puolestaan alentaa valtionosuusprosenttia 0,24 prosenttiyksikköä</t>
  </si>
  <si>
    <t>Valtiovarainministeriö, Kunta- ja alueosasto</t>
  </si>
  <si>
    <t>Kuntanumero /opetuksen järjestäjän tunnus</t>
  </si>
  <si>
    <t>Kunta /opetuksen järjestäjä</t>
  </si>
  <si>
    <t>Kotikuntakorvaukset, tulot</t>
  </si>
  <si>
    <t>Alv</t>
  </si>
  <si>
    <t>Kotikuntakorvaukset, menot</t>
  </si>
  <si>
    <t>Kotikuntakorvaukset, netto</t>
  </si>
  <si>
    <t>(valtio / kotikuntaa vailla olevien menot)</t>
  </si>
  <si>
    <t>ALAJÄRVEN KAUPUNKI</t>
  </si>
  <si>
    <t>ALAVIESKAN KUNTA</t>
  </si>
  <si>
    <t>ALAVUDEN KAUPUNKI</t>
  </si>
  <si>
    <t>ASIKKALAN KUNTA</t>
  </si>
  <si>
    <t>ASKOLAN KUNTA</t>
  </si>
  <si>
    <t>AURAN KUNTA</t>
  </si>
  <si>
    <t>AKAAN KAUPUNKI</t>
  </si>
  <si>
    <t>ENONKOSKEN KUNTA</t>
  </si>
  <si>
    <t>ENONTEKIÖN KUNTA</t>
  </si>
  <si>
    <t>ESPOON KAUPUNKI</t>
  </si>
  <si>
    <t>EURAN KUNTA</t>
  </si>
  <si>
    <t>EURAJOEN KUNTA</t>
  </si>
  <si>
    <t>EVIJÄRVEN KUNTA</t>
  </si>
  <si>
    <t>FORSSAN KAUPUNKI</t>
  </si>
  <si>
    <t>HAAPAJÄRVEN KAUPUNKI</t>
  </si>
  <si>
    <t>HAAPAVEDEN KAUPUNKI</t>
  </si>
  <si>
    <t>HAILUODON KUNTA</t>
  </si>
  <si>
    <t>HALSUAN KUNTA</t>
  </si>
  <si>
    <t>HAMINAN KAUPUNKI</t>
  </si>
  <si>
    <t>HANKASALMEN KUNTA</t>
  </si>
  <si>
    <t>HANGON KAUPUNKI</t>
  </si>
  <si>
    <t>HARJAVALLAN KAUPUNKI</t>
  </si>
  <si>
    <t>HARTOLAN KUNTA</t>
  </si>
  <si>
    <t>HATTULAN KUNTA</t>
  </si>
  <si>
    <t>HAUSJÄRVEN KUNTA</t>
  </si>
  <si>
    <t>HEINÄVEDEN KUNTA</t>
  </si>
  <si>
    <t>HELSINGIN KAUPUNKI</t>
  </si>
  <si>
    <t>VANTAAN KAUPUNKI</t>
  </si>
  <si>
    <t>HIRVENSALMEN KUNTA</t>
  </si>
  <si>
    <t>HOLLOLAN KUNTA</t>
  </si>
  <si>
    <t>HUITTISTEN KAUPUNKI</t>
  </si>
  <si>
    <t>HUMPPILAN KUNTA</t>
  </si>
  <si>
    <t>HYRYNSALMEN KUNTA</t>
  </si>
  <si>
    <t>HYVINKÄÄN KAUPUNKI</t>
  </si>
  <si>
    <t>HÄMEENKYRÖN KUNTA</t>
  </si>
  <si>
    <t>HÄMEENLINNAN KAUPUNKI</t>
  </si>
  <si>
    <t>HEINOLAN KAUPUNKI</t>
  </si>
  <si>
    <t>IIN KUNTA</t>
  </si>
  <si>
    <t>IISALMEN KAUPUNKI</t>
  </si>
  <si>
    <t>IITIN KUNTA</t>
  </si>
  <si>
    <t>IKAALISTEN KAUPUNKI</t>
  </si>
  <si>
    <t>ILMAJOEN KUNTA</t>
  </si>
  <si>
    <t>ILOMANTSIN KUNTA</t>
  </si>
  <si>
    <t>INARIN KUNTA</t>
  </si>
  <si>
    <t>INKOON KUNTA</t>
  </si>
  <si>
    <t>ISOJOEN KUNTA</t>
  </si>
  <si>
    <t>ISONKYRÖN KUNTA</t>
  </si>
  <si>
    <t>IMATRAN KAUPUNKI</t>
  </si>
  <si>
    <t>JANAKKALAN KUNTA</t>
  </si>
  <si>
    <t>JOENSUUN KAUPUNKI</t>
  </si>
  <si>
    <t>JOKIOISTEN KUNTA</t>
  </si>
  <si>
    <t>JOROISTEN KUNTA</t>
  </si>
  <si>
    <t>JOUTSAN KUNTA</t>
  </si>
  <si>
    <t>JUUAN KUNTA</t>
  </si>
  <si>
    <t>JUUPAJOEN KUNTA</t>
  </si>
  <si>
    <t>JUVAN KUNTA</t>
  </si>
  <si>
    <t>JYVÄSKYLÄN KAUPUNKI</t>
  </si>
  <si>
    <t>JÄMIJÄRVEN KUNTA</t>
  </si>
  <si>
    <t>JÄMSÄN KAUPUNKI</t>
  </si>
  <si>
    <t>JÄRVENPÄÄN KAUPUNKI</t>
  </si>
  <si>
    <t>KAARINAN KAUPUNKI</t>
  </si>
  <si>
    <t>KAAVIN KUNTA</t>
  </si>
  <si>
    <t>KAJAANIN KAUPUNKI</t>
  </si>
  <si>
    <t>KALAJOEN KAUPUNKI</t>
  </si>
  <si>
    <t>KANGASALAN KAUPUNKI</t>
  </si>
  <si>
    <t>KANGASNIEMEN KUNTA</t>
  </si>
  <si>
    <t>KANKAANPÄÄN KAUPUNKI</t>
  </si>
  <si>
    <t>KANNONKOSKEN KUNTA</t>
  </si>
  <si>
    <t>KANNUKSEN KAUPUNKI</t>
  </si>
  <si>
    <t>KARIJOEN KUNTA</t>
  </si>
  <si>
    <t>KARKKILAN KAUPUNKI</t>
  </si>
  <si>
    <t>KARSTULAN KUNTA</t>
  </si>
  <si>
    <t>KARVIAN KUNTA</t>
  </si>
  <si>
    <t>KASKISTEN KAUPUNKI</t>
  </si>
  <si>
    <t>KAUHAJOEN KAUPUNKI</t>
  </si>
  <si>
    <t>KAUHAVAN KAUPUNKI</t>
  </si>
  <si>
    <t>KAUNIAISTEN KAUPUNKI</t>
  </si>
  <si>
    <t>KAUSTISEN KUNTA</t>
  </si>
  <si>
    <t>KEITELEEN KUNTA</t>
  </si>
  <si>
    <t>KEMIN KAUPUNKI</t>
  </si>
  <si>
    <t>KEMINMAAN KUNTA</t>
  </si>
  <si>
    <t>KEMPELEEN KUNTA</t>
  </si>
  <si>
    <t>KERAVAN KAUPUNKI</t>
  </si>
  <si>
    <t>KEURUUN KAUPUNKI</t>
  </si>
  <si>
    <t>KIHNIÖN KUNTA</t>
  </si>
  <si>
    <t>KINNULAN KUNTA</t>
  </si>
  <si>
    <t>KIRKKONUMMEN KUNTA</t>
  </si>
  <si>
    <t>KITEEN KAUPUNKI</t>
  </si>
  <si>
    <t>KITTILÄN KUNTA</t>
  </si>
  <si>
    <t>KIURUVEDEN KAUPUNKI</t>
  </si>
  <si>
    <t>KIVIJÄRVEN KUNTA</t>
  </si>
  <si>
    <t>KOKEMÄEN KAUPUNKI</t>
  </si>
  <si>
    <t>KOKKOLAN KAUPUNKI</t>
  </si>
  <si>
    <t>KOLARIN KUNTA</t>
  </si>
  <si>
    <t>KONNEVEDEN KUNTA</t>
  </si>
  <si>
    <t>KONTIOLAHDEN KUNTA</t>
  </si>
  <si>
    <t>KORSNÄS KOMMUN</t>
  </si>
  <si>
    <t>KOSKEN TL KUNTA</t>
  </si>
  <si>
    <t>KOTKAN KAUPUNKI</t>
  </si>
  <si>
    <t>KOUVOLAN KAUPUNKI</t>
  </si>
  <si>
    <t>KRISTIINANKAUPUNKI</t>
  </si>
  <si>
    <t>KRONOBY KOMMUN</t>
  </si>
  <si>
    <t>KUHMON KAUPUNKI</t>
  </si>
  <si>
    <t>KUHMOISTEN KUNTA</t>
  </si>
  <si>
    <t>KUOPION KAUPUNKI</t>
  </si>
  <si>
    <t>KUORTANEEN KUNTA</t>
  </si>
  <si>
    <t>KURIKAN KAUPUNKI</t>
  </si>
  <si>
    <t>KUSTAVIN KUNTA</t>
  </si>
  <si>
    <t>KUUSAMON KAUPUNKI</t>
  </si>
  <si>
    <t>OUTOKUMMUN KAUPUNKI</t>
  </si>
  <si>
    <t>KYYJÄRVEN KUNTA</t>
  </si>
  <si>
    <t>KÄRKÖLÄN KUNTA</t>
  </si>
  <si>
    <t>KÄRSÄMÄEN KUNTA</t>
  </si>
  <si>
    <t>KEMIJÄRVEN KAUPUNKI</t>
  </si>
  <si>
    <t>KEMIÖNSAAREN KUNTA</t>
  </si>
  <si>
    <t>LAHDEN KAUPUNKI</t>
  </si>
  <si>
    <t>LAIHIAN KUNTA</t>
  </si>
  <si>
    <t>LAITILAN KAUPUNKI</t>
  </si>
  <si>
    <t>LAPINLAHDEN KUNTA</t>
  </si>
  <si>
    <t>LAPPAJÄRVEN KUNTA</t>
  </si>
  <si>
    <t>LAPPEENRANNAN KAUPUNKI</t>
  </si>
  <si>
    <t>LAPINJÄRVEN KUNTA</t>
  </si>
  <si>
    <t>LAPUAN KAUPUNKI</t>
  </si>
  <si>
    <t>LAUKAAN KUNTA</t>
  </si>
  <si>
    <t>LEMIN KUNTA</t>
  </si>
  <si>
    <t>LEMPÄÄLÄN KUNTA</t>
  </si>
  <si>
    <t>LEPPÄVIRRAN KUNTA</t>
  </si>
  <si>
    <t>LESTIJÄRVEN KUNTA</t>
  </si>
  <si>
    <t>LIEKSAN KAUPUNKI</t>
  </si>
  <si>
    <t>LIMINGAN KUNTA</t>
  </si>
  <si>
    <t>LIPERIN KUNTA</t>
  </si>
  <si>
    <t>LOIMAAN KAUPUNKI</t>
  </si>
  <si>
    <t>LOPEN KUNTA</t>
  </si>
  <si>
    <t>LOVIISAN KAUPUNKI</t>
  </si>
  <si>
    <t>LUHANGAN KUNTA</t>
  </si>
  <si>
    <t>LUMIJOEN KUNTA</t>
  </si>
  <si>
    <t>LARSMO KOMMUN</t>
  </si>
  <si>
    <t>LUUMÄEN KUNTA</t>
  </si>
  <si>
    <t>LOHJAN KAUPUNKI</t>
  </si>
  <si>
    <t>PARAISTEN KAUPUNKI</t>
  </si>
  <si>
    <t>MAALAHDEN KUNTA</t>
  </si>
  <si>
    <t>MARTTILAN KUNTA</t>
  </si>
  <si>
    <t>MASKUN KUNTA</t>
  </si>
  <si>
    <t>MERIJÄRVEN KUNTA</t>
  </si>
  <si>
    <t>MERIKARVIAN KUNTA</t>
  </si>
  <si>
    <t>MIKKELIN KAUPUNKI</t>
  </si>
  <si>
    <t>MUHOKSEN KUNTA</t>
  </si>
  <si>
    <t>MULTIAN KUNTA</t>
  </si>
  <si>
    <t>MUONION KUNTA</t>
  </si>
  <si>
    <t>MUSTASAAREN KUNTA</t>
  </si>
  <si>
    <t>MUURAMEN KUNTA</t>
  </si>
  <si>
    <t>MYNÄMÄEN KUNTA</t>
  </si>
  <si>
    <t>MYRSKYLÄN KUNTA</t>
  </si>
  <si>
    <t>MÄNTSÄLÄN KUNTA</t>
  </si>
  <si>
    <t>MÄNTYHARJUN KUNTA</t>
  </si>
  <si>
    <t>MÄNTTÄ-VILPPULAN KAUPUNKI</t>
  </si>
  <si>
    <t>NAANTALIN KAUPUNKI</t>
  </si>
  <si>
    <t>NAKKILAN KUNTA</t>
  </si>
  <si>
    <t>NIVALAN KAUPUNKI</t>
  </si>
  <si>
    <t>NOKIAN KAUPUNKI</t>
  </si>
  <si>
    <t>NOUSIAISTEN KUNTA</t>
  </si>
  <si>
    <t>NURMEKSEN KAUPUNKI</t>
  </si>
  <si>
    <t>NURMIJÄRVEN KUNTA</t>
  </si>
  <si>
    <t>NÄRPES STAD</t>
  </si>
  <si>
    <t>ORIMATTILAN KAUPUNKI</t>
  </si>
  <si>
    <t>ORIPÄÄN KUNTA</t>
  </si>
  <si>
    <t>ORIVEDEN KAUPUNKI</t>
  </si>
  <si>
    <t>OULAISTEN KAUPUNKI</t>
  </si>
  <si>
    <t>OULUN KAUPUNKI</t>
  </si>
  <si>
    <t>PADASJOEN KUNTA</t>
  </si>
  <si>
    <t>PAIMION KAUPUNKI</t>
  </si>
  <si>
    <t>PALTAMON KUNTA</t>
  </si>
  <si>
    <t>PARIKKALAN KUNTA</t>
  </si>
  <si>
    <t>PARKANON KAUPUNKI</t>
  </si>
  <si>
    <t>PELKOSENNIEMEN KUNTA</t>
  </si>
  <si>
    <t>PERHON KUNTA</t>
  </si>
  <si>
    <t>PERTUNMAAN KUNTA</t>
  </si>
  <si>
    <t>PETÄJÄVEDEN KUNTA</t>
  </si>
  <si>
    <t>PIEKSÄMÄEN KAUPUNKI</t>
  </si>
  <si>
    <t>PIELAVEDEN KUNTA</t>
  </si>
  <si>
    <t>PIETARSAAREN KAUPUNKI</t>
  </si>
  <si>
    <t>PEDERSÖREN KUNTA</t>
  </si>
  <si>
    <t>PIHTIPUTAAN KUNTA</t>
  </si>
  <si>
    <t>PIRKKALAN KUNTA</t>
  </si>
  <si>
    <t>POLVIJÄRVEN KUNTA</t>
  </si>
  <si>
    <t>POMARKUN KUNTA</t>
  </si>
  <si>
    <t>PORIN KAUPUNKI</t>
  </si>
  <si>
    <t>PORNAISTEN KUNTA</t>
  </si>
  <si>
    <t>POSION KUNTA</t>
  </si>
  <si>
    <t>PUDASJÄRVEN KAUPUNKI</t>
  </si>
  <si>
    <t>PUKKILAN KUNTA</t>
  </si>
  <si>
    <t>PUNKALAITUMEN KUNTA</t>
  </si>
  <si>
    <t>PUOLANGAN KUNTA</t>
  </si>
  <si>
    <t>PUUMALAN KUNTA</t>
  </si>
  <si>
    <t>PYHTÄÄN KUNTA</t>
  </si>
  <si>
    <t>PYHÄJOEN KUNTA</t>
  </si>
  <si>
    <t>PYHÄJÄRVEN KAUPUNKI</t>
  </si>
  <si>
    <t>PYHÄNNÄN KUNTA</t>
  </si>
  <si>
    <t>PYHÄRANNAN KUNTA</t>
  </si>
  <si>
    <t>PÄLKÄNEEN KUNTA</t>
  </si>
  <si>
    <t>PÖYTYÄN KUNTA</t>
  </si>
  <si>
    <t>PORVOON KAUPUNKI</t>
  </si>
  <si>
    <t>RAAHEN KAUPUNKI</t>
  </si>
  <si>
    <t>RAISION KAUPUNKI</t>
  </si>
  <si>
    <t>RANTASALMEN KUNTA</t>
  </si>
  <si>
    <t>RANUAN KUNTA</t>
  </si>
  <si>
    <t>RAUMAN KAUPUNKI</t>
  </si>
  <si>
    <t>RAUTALAMMIN KUNTA</t>
  </si>
  <si>
    <t>RAUTAVAARAN KUNTA</t>
  </si>
  <si>
    <t>RAUTJÄRVEN KUNTA</t>
  </si>
  <si>
    <t>REISJÄRVEN KUNTA</t>
  </si>
  <si>
    <t>RIIHIMÄEN KAUPUNKI</t>
  </si>
  <si>
    <t>RISTIJÄRVEN KUNTA</t>
  </si>
  <si>
    <t>ROVANIEMEN KAUPUNKI</t>
  </si>
  <si>
    <t>RUOKOLAHDEN KUNTA</t>
  </si>
  <si>
    <t>RUOVEDEN KUNTA</t>
  </si>
  <si>
    <t>RUSKON KUNTA</t>
  </si>
  <si>
    <t>RÄÄKKYLÄN KUNTA</t>
  </si>
  <si>
    <t>RAASEPORIN KAUPUNKI</t>
  </si>
  <si>
    <t>SAARIJÄRVEN KAUPUNKI</t>
  </si>
  <si>
    <t>SALLAN KUNTA</t>
  </si>
  <si>
    <t>SALON KAUPUNKI</t>
  </si>
  <si>
    <t>SAUVON KUNTA</t>
  </si>
  <si>
    <t>SAVITAIPALEEN KUNTA</t>
  </si>
  <si>
    <t>SAVONLINNAN KAUPUNKI</t>
  </si>
  <si>
    <t>SAVUKOSKEN KUNTA</t>
  </si>
  <si>
    <t>SEINÄJOEN KAUPUNKI</t>
  </si>
  <si>
    <t>SIEVIN KUNTA</t>
  </si>
  <si>
    <t>SIIKAISTEN KUNTA</t>
  </si>
  <si>
    <t>SIIKAJOEN KUNTA</t>
  </si>
  <si>
    <t>SIILINJÄRVEN KUNTA</t>
  </si>
  <si>
    <t>SIMON KUNTA</t>
  </si>
  <si>
    <t>SIPOON KUNTA</t>
  </si>
  <si>
    <t>SIUNTION KUNTA</t>
  </si>
  <si>
    <t>SODANKYLÄN KUNTA</t>
  </si>
  <si>
    <t>SOININ KUNTA</t>
  </si>
  <si>
    <t>SOMERON KAUPUNKI</t>
  </si>
  <si>
    <t>SONKAJÄRVEN KUNTA</t>
  </si>
  <si>
    <t>SOTKAMON KUNTA</t>
  </si>
  <si>
    <t>SULKAVAN KUNTA</t>
  </si>
  <si>
    <t>SUOMUSSALMEN KUNTA</t>
  </si>
  <si>
    <t>SUONENJOEN KAUPUNKI</t>
  </si>
  <si>
    <t>SYSMÄN KUNTA</t>
  </si>
  <si>
    <t>SÄKYLÄN KUNTA</t>
  </si>
  <si>
    <t>VAALAN KUNTA</t>
  </si>
  <si>
    <t>SASTAMALAN KAUPUNKI</t>
  </si>
  <si>
    <t>SIIKALATVAN KUNTA</t>
  </si>
  <si>
    <t>TAIPALSAAREN KUNTA</t>
  </si>
  <si>
    <t>TAIVALKOSKEN KUNTA</t>
  </si>
  <si>
    <t>TAIVASSALON KUNTA</t>
  </si>
  <si>
    <t>TAMMELAN KUNTA</t>
  </si>
  <si>
    <t>TAMPEREEN KAUPUNKI</t>
  </si>
  <si>
    <t>TERVON KUNTA</t>
  </si>
  <si>
    <t>TERVOLAN KUNTA</t>
  </si>
  <si>
    <t>TEUVAN KUNTA</t>
  </si>
  <si>
    <t>TOHMAJÄRVEN KUNTA</t>
  </si>
  <si>
    <t>TOHOLAMMIN KUNTA</t>
  </si>
  <si>
    <t>TOIVAKAN KUNTA</t>
  </si>
  <si>
    <t>TORNION KAUPUNKI</t>
  </si>
  <si>
    <t>TURUN KAUPUNKI</t>
  </si>
  <si>
    <t>PELLON KUNTA</t>
  </si>
  <si>
    <t>TUUSNIEMEN KUNTA</t>
  </si>
  <si>
    <t>TUUSULAN KUNTA</t>
  </si>
  <si>
    <t>TYRNÄVÄN KUNTA</t>
  </si>
  <si>
    <t>ULVILAN KAUPUNKI</t>
  </si>
  <si>
    <t>URJALAN KUNTA</t>
  </si>
  <si>
    <t>UTAJÄRVEN KUNTA</t>
  </si>
  <si>
    <t>UTSJOEN KUNTA</t>
  </si>
  <si>
    <t>UURAISTEN KUNTA</t>
  </si>
  <si>
    <t>UUDENKAARLEPYYN KAUPUNKI</t>
  </si>
  <si>
    <t>UUDENKAUPUNGIN KAUPUNKI</t>
  </si>
  <si>
    <t>VAASAN KAUPUNKI</t>
  </si>
  <si>
    <t>VALKEAKOSKEN KAUPUNKI</t>
  </si>
  <si>
    <t>VARKAUDEN KAUPUNKI</t>
  </si>
  <si>
    <t>VEHMAAN KUNTA</t>
  </si>
  <si>
    <t>VESANNON KUNTA</t>
  </si>
  <si>
    <t>VESILAHDEN KUNTA</t>
  </si>
  <si>
    <t>VETELIN KUNTA</t>
  </si>
  <si>
    <t>VIEREMÄN KUNTA</t>
  </si>
  <si>
    <t>VIHDIN KUNTA</t>
  </si>
  <si>
    <t>VIITASAAREN KAUPUNKI</t>
  </si>
  <si>
    <t>VIROLAHDEN KUNTA</t>
  </si>
  <si>
    <t>VIRTAIN KAUPUNKI</t>
  </si>
  <si>
    <t>VÖYRIN KUNTA</t>
  </si>
  <si>
    <t>YLITORNION KUNTA</t>
  </si>
  <si>
    <t>YLIVIESKAN KAUPUNKI</t>
  </si>
  <si>
    <t>YLÖJÄRVEN KAUPUNKI</t>
  </si>
  <si>
    <t>YPÄJÄN KUNTA</t>
  </si>
  <si>
    <t>ÄHTÄRIN KAUPUNKI</t>
  </si>
  <si>
    <t>ÄÄNEKOSKEN KAUPUNKI</t>
  </si>
  <si>
    <t>Kotikuntakorvaukset vuonna 2024, yhteenveto</t>
  </si>
  <si>
    <t>LIEDON KAUPUNKI</t>
  </si>
  <si>
    <t>Kuopion steinerkouluyhdistys r</t>
  </si>
  <si>
    <t>LAUTTASAAREN YHTEISKOULU SÄÄTIÖ</t>
  </si>
  <si>
    <t>OULUNKYLÄN YHTEISKOULUN SÄÄTIÖ</t>
  </si>
  <si>
    <t>SATEENKAAREN KOULUN KUNTAYHTYM</t>
  </si>
  <si>
    <t>Kotikuntakorvaus, netto</t>
  </si>
  <si>
    <t>Kuntien yhdistymisavustus (-0,99 €/as)</t>
  </si>
  <si>
    <t>Kriisikuntien harkinnanvarainen yhdistymisavustus (-0,99 €/as)</t>
  </si>
  <si>
    <t>Aloittavien koulujen rahoitukseen liittyvä vähennys (-0,01 €/as)</t>
  </si>
  <si>
    <t>Valtionosuus ennen verotuloihin perustuvaa valtionosuuden tasausta</t>
  </si>
  <si>
    <t>Verotuloihin perustuva valtionosuuden tasaus</t>
  </si>
  <si>
    <t>90000231</t>
  </si>
  <si>
    <t>90000281</t>
  </si>
  <si>
    <t>90000381</t>
  </si>
  <si>
    <t>90000691</t>
  </si>
  <si>
    <t>90000851</t>
  </si>
  <si>
    <t>90000901</t>
  </si>
  <si>
    <t>90001171</t>
  </si>
  <si>
    <t>90001361</t>
  </si>
  <si>
    <t>90001481</t>
  </si>
  <si>
    <t>90001791</t>
  </si>
  <si>
    <t>90001801</t>
  </si>
  <si>
    <t>90002401</t>
  </si>
  <si>
    <t>90003031</t>
  </si>
  <si>
    <t>90003941</t>
  </si>
  <si>
    <t>90004041</t>
  </si>
  <si>
    <t>90004951</t>
  </si>
  <si>
    <t>90004961</t>
  </si>
  <si>
    <t>90006471</t>
  </si>
  <si>
    <t>90007291</t>
  </si>
  <si>
    <t>90008441</t>
  </si>
  <si>
    <t>90031161</t>
  </si>
  <si>
    <t>90032731</t>
  </si>
  <si>
    <t>90033141</t>
  </si>
  <si>
    <t>90034021</t>
  </si>
  <si>
    <t>90034091</t>
  </si>
  <si>
    <t>90034101</t>
  </si>
  <si>
    <t>90035101</t>
  </si>
  <si>
    <t>90035401</t>
  </si>
  <si>
    <t>90035411</t>
  </si>
  <si>
    <t>90035421</t>
  </si>
  <si>
    <t>90035431</t>
  </si>
  <si>
    <t>90035441</t>
  </si>
  <si>
    <t>90035451</t>
  </si>
  <si>
    <t>90035461</t>
  </si>
  <si>
    <t>90035471</t>
  </si>
  <si>
    <t>90035481</t>
  </si>
  <si>
    <t>90035491</t>
  </si>
  <si>
    <t>90035501</t>
  </si>
  <si>
    <t>90035521</t>
  </si>
  <si>
    <t>90035531</t>
  </si>
  <si>
    <t>90035541</t>
  </si>
  <si>
    <t>90035551</t>
  </si>
  <si>
    <t>90036381</t>
  </si>
  <si>
    <t>90036811</t>
  </si>
  <si>
    <t>90037111</t>
  </si>
  <si>
    <t>90037151</t>
  </si>
  <si>
    <t>90037171</t>
  </si>
  <si>
    <t>90037181</t>
  </si>
  <si>
    <t>90037191</t>
  </si>
  <si>
    <t>90037251</t>
  </si>
  <si>
    <t>90037591</t>
  </si>
  <si>
    <t>90037841</t>
  </si>
  <si>
    <t>90037851</t>
  </si>
  <si>
    <t>90037861</t>
  </si>
  <si>
    <t>90037981</t>
  </si>
  <si>
    <t>90037991</t>
  </si>
  <si>
    <t>90038081</t>
  </si>
  <si>
    <t>90038581</t>
  </si>
  <si>
    <t>90038611</t>
  </si>
  <si>
    <t>90038691</t>
  </si>
  <si>
    <t>90053421</t>
  </si>
  <si>
    <t>90053431</t>
  </si>
  <si>
    <t>90000842</t>
  </si>
  <si>
    <t>90000872</t>
  </si>
  <si>
    <t>90037822</t>
  </si>
  <si>
    <t>90038382</t>
  </si>
  <si>
    <t>90053342</t>
  </si>
  <si>
    <t>90053456</t>
  </si>
  <si>
    <t>90000837</t>
  </si>
  <si>
    <t>90002047</t>
  </si>
  <si>
    <t>90005997</t>
  </si>
  <si>
    <t>90008177</t>
  </si>
  <si>
    <t>90008367</t>
  </si>
  <si>
    <t>90008987</t>
  </si>
  <si>
    <t>90038737</t>
  </si>
  <si>
    <t>90042287</t>
  </si>
  <si>
    <t xml:space="preserve">Laskelma sisältää sote-uudistuksen talousvaikutuksia tasaavat elementit, jotka perustuvat marraskuussa 2023 päivitettyihin kuntien lopullisiin sote-rahoituslaskelmiin. Erillinen sote-laskelma löytyy valtiovarainministeriön internet-sivuilta. </t>
  </si>
  <si>
    <t>Laskelmaan on marraskuussa 2023 päivitetty lopulliset määräytymistekijät sekä sote-uudistuksen tasauselementit lopullisen sote-siirtolaskelman päivittymisen osalta.</t>
  </si>
  <si>
    <t>Määräaikainen lisäys kompensoimaan lisäsiirtotarpeen muutosta</t>
  </si>
  <si>
    <t>Laskelmaan sisältyy päivitetty tieto sote-uudistusta koskevien siirtolaskelmien jälkikäteistarkistuksen vaikutuksesta. Jälkikäteistarkistuksessa kunnilta koko maan tasolla siirtyvät kustannukset ja tulot tarkistetaan, ja näiden erotus täsmäytetään kuntien peruspalveluiden valtionosuuteen vuodesta 2024 alkaen. Vuoden 2022 verotuksen valmistumisen myötä jälkikäteistarkistuksen vaikutus on 501 milj. € valtionosuuksia vähentävä. Vuoden 2023 osalta vähennys huomioidaan takautuvasti vuosina 2025-2027. Vähennys on kaikille kunnille asukasta kohden yhtä suuri. Lisäksi on huomioitu vuodelle 2024 valtionosuuteen 192 miljoonan euron määräaikainen lisäys.</t>
  </si>
  <si>
    <t>30 - 54 v. väestö 31.12.2022</t>
  </si>
  <si>
    <t>30 - 54 v. ilman tutkintoa 31.12.2022</t>
  </si>
  <si>
    <t>VM/KAO 23.11.2023</t>
  </si>
  <si>
    <t>Muutamalla kunnalla valtionosuus on miinusmerkkinen. Tämä johtuu erityisesti sote-uudistuksen myötä käyttöön otettavista suurista tasausmenettelyistä, joilla perustaltaan tasoitetaan kuntien talouteen kohdistuvia muutoksia (kustannusten ja tulojen siirron epäsuhta sekä tasapainotilan muutos). Tasapainotilan (vuosikate poistojen jälkeen) muutos rajataan uudistuksessa +/- 60 euroon asukasta kohti. Tähän muutokseen sisältyvät myös negatiiviset valtionosuudet ja valtionosuuden sote-siirtolaskelmasta aiheutuvat lisävähennykset.</t>
  </si>
  <si>
    <t>Tasausraja: 1 956,95 euroa/as</t>
  </si>
  <si>
    <t>Erotus = tasausraja - laskennallinen verotulo, €/asukas</t>
  </si>
  <si>
    <t>ml. Jälkikäteistarkistuksesta johtuva lisäsiirtotarve</t>
  </si>
  <si>
    <t>ml. Vuoden 2023 osuus jälkikäteistarkistuksesta (33%)</t>
  </si>
  <si>
    <t>ml. Vuoden 2024 määräaikaisen lisäyksen vähennys (33%)</t>
  </si>
  <si>
    <t>Vuoden 2024 tieto ei sisällä OKM:n valtionosuuksia</t>
  </si>
  <si>
    <t>Ennakolliset valtionosuudet vuosille 2025-2027</t>
  </si>
  <si>
    <t>Laskelmat sisältävät TE-uudistuksen vaikutukset 6.11.2023 julkaistun laskelman mukaisena.</t>
  </si>
  <si>
    <t>OKM:n valtionosuudesta on käytettävissä vuoden 2023 toteumatieto. Vuoden 2024 tieto päivittyy myöhemmin.</t>
  </si>
  <si>
    <t>Peruspalvelujen valtionosuus vuodelle 2025</t>
  </si>
  <si>
    <t>Veromenetysten korvaus vuodelle 2025</t>
  </si>
  <si>
    <t>OKM valtionosuus (vuoden 2023 tieto)</t>
  </si>
  <si>
    <t>Arvio vuoden 2025 valtionosuudesta yht.</t>
  </si>
  <si>
    <t>Peruspalvelujen valtionosuus vuodelle 2026</t>
  </si>
  <si>
    <t>Veromenetysten korvaus vuodelle 2026</t>
  </si>
  <si>
    <t>Arvio vuoden 2026 valtionosuudesta yht.</t>
  </si>
  <si>
    <t>Peruspalvelujen valtionosuus vuodelle 2027</t>
  </si>
  <si>
    <t>Veromenetysten korvaus vuodelle 2027</t>
  </si>
  <si>
    <t>Arvio vuoden 2027 valtionosuudesta yht.</t>
  </si>
  <si>
    <t>Perushinta vuodelle 2024:</t>
  </si>
  <si>
    <t>Jälkikäteistarkistuksesta johtuva valtionosuuden pysyvä lisäsiirtotarve</t>
  </si>
  <si>
    <t xml:space="preserve">Vuoden 2024 laskelmassa ei ole huomioitu opetus- ja kuttuuritoimen valtionosuutta. Tieto valmistuu vuoden lopussa. </t>
  </si>
  <si>
    <t xml:space="preserve">Sote-siirtolaskelman jälkikäteistarkistuksessa on huomioitu kuntien tilinpäätöstietojen (KKTPP) valmistuminen ja lopulliset vuoden 2022 verotiedot. Lisäksi siirtolaskelmassa on huomioitu valtiovarainministeriön kunnilta kyselyllä keräämät oikaistavat tilinpäätöserät. </t>
  </si>
  <si>
    <t>Peruspalvelujen valtionosuuden indeksikorotus vuodelle 2024 on 2,2 prosenttia ja siitä aiheutuva valtionosuuden lisäys n. 53 miljoonaa euroa. Hallitusohjelman mukaisesti peruspalvelujen valtionosuuden indeksikorotukseen tehdään yhtä prosenttiyksikköä vastaava vähennys vuosina 2024—2027. Vuonna 2024 vähennys pienentää valtionosuutta n. 24 miljoonaa euroa.</t>
  </si>
  <si>
    <t xml:space="preserve">Alustava arvio vuoden 2025-2027 valtionosuuksista (1000e). </t>
  </si>
  <si>
    <t xml:space="preserve">Viimeisellä välilehdellä on esitetty alustava tieto kuntien valtionosuuksista vuosille 2025-2027. Jatkovuosien valtionosuuksiin sisältyy epävarmuutta ja tiedot tulevat päivittymään seuraavan kerran keväällä 2024. </t>
  </si>
  <si>
    <t>Laskelmat sisältävät marraskuussa päivitetyn sote-siirtolaskelman vaikutukset sekä 23.11. annettuun hallituksen esitykseen sisältyvät toimenpiteet. Laskelmissa on huomioitu sote-uudistuksen kuntatalousvaikutuksia tasaavat rahoituselementit. Lisäksi laskelma sisältää TE-uudistuksen 6.11.2023 julkaistut rahoituslaskelmat.</t>
  </si>
  <si>
    <t xml:space="preserve">Tämä tiedosto sisältää kuntakohtaisen laskelman vuodelle 2024 myönnettävistä kuntien peruspalvelujen valtionosuuksista, kotikuntakorvauksista sekä veromenetysten korvauksista. </t>
  </si>
  <si>
    <t>Verovuoden 2022 verotiedot</t>
  </si>
  <si>
    <t>VM/KAO 8.12.2023</t>
  </si>
  <si>
    <t xml:space="preserve">Työpaikka-omavaraisuus </t>
  </si>
  <si>
    <t>Työpaikka-omavaraisuus</t>
  </si>
  <si>
    <t>Koulutus-tausta</t>
  </si>
  <si>
    <t>Työttömyys-aste</t>
  </si>
  <si>
    <t>Asukastiheys 2022</t>
  </si>
  <si>
    <t>Ikärakenne, laskennallinen kustannus YHTEENSÄ</t>
  </si>
  <si>
    <t>Muut laskennalliset kustannukset YHTEENSÄ</t>
  </si>
  <si>
    <t>KAIKKI laskennalliset kustannukset YHTEENSÄ</t>
  </si>
  <si>
    <t>Omarahoitusosuus</t>
  </si>
  <si>
    <t>Muut laskennalliset kustannukset, €/asukas</t>
  </si>
  <si>
    <t>Laskennalliset kustannukset ikäryhmittäin, €/asukas</t>
  </si>
  <si>
    <t>Aineiston nimi:</t>
  </si>
  <si>
    <t>Lyhyt kuvaus (valinnainen):</t>
  </si>
  <si>
    <t>Aineiston alkuperäinen lähde:</t>
  </si>
  <si>
    <t>Yhteyshenkilö:</t>
  </si>
  <si>
    <t>Päivämäärä (milloin aineisto on tuotettu tai tarkistettu):</t>
  </si>
  <si>
    <t xml:space="preserve">Käyttöehdot: </t>
  </si>
  <si>
    <t>Voit</t>
  </si>
  <si>
    <t>Jakaa </t>
  </si>
  <si>
    <t>kopioida aineistoa ja levittää sitä edelleen missä tahansa välineessä ja muodossa</t>
  </si>
  <si>
    <t>Muunnella</t>
  </si>
  <si>
    <t>remiksata ja muokata aineistoa sekä luoda sen pohjalta uusia aineistoja</t>
  </si>
  <si>
    <t>missä tahansa tarkoituksessa, myös kaupallisesti.</t>
  </si>
  <si>
    <t>Kunnan peruspalvelujen valtionosuus vuonna 2024 (kaikki VM:n valtionosuuksien laskentatekijät samassa taulukossa €/asukas)</t>
  </si>
  <si>
    <t>VM/KAO 8.12.2023 / KL/or 11.1.2024</t>
  </si>
  <si>
    <t>VM / Valtionosuuksien laskentatiedot vuodelle 2024 (8.12.2023)</t>
  </si>
  <si>
    <t>VM:n valtionosuuslaskelma 2024 jatkojalostettuna</t>
  </si>
  <si>
    <t>Sisältää VM:n valtionosuuslaskelman tiedot, jotka muunnettu myös €/asukas-muotoon (Taul1 jne. sisältää aina vasemmalla puolella olevan välilehden luvut €/asukas-muodossa)</t>
  </si>
  <si>
    <t>Olli Riikonen, olli.riikonen@kuntaliitto.fi, puh. 050 477 5619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</si>
</sst>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_-* #,##0.00\ _€_-;\-* #,##0.00\ _€_-;_-* &quot;-&quot;??\ _€_-;_-@_-"/>
    <numFmt numFmtId="165" formatCode="#,##0.00000"/>
    <numFmt numFmtId="166" formatCode="#,##0_ ;[Red]\-#,##0\ "/>
    <numFmt numFmtId="167" formatCode="#,##0_ ;\-#,##0\ "/>
    <numFmt numFmtId="168" formatCode="0.0000"/>
    <numFmt numFmtId="169" formatCode="0.000"/>
    <numFmt numFmtId="171" formatCode="0.00000"/>
    <numFmt numFmtId="172" formatCode="#,##0.00\ &quot;€&quot;"/>
    <numFmt numFmtId="174" formatCode="#,##0.00_ ;[Red]\-#,##0.00\ "/>
    <numFmt numFmtId="176" formatCode="0.0"/>
    <numFmt numFmtId="178" formatCode="#,##0.0000"/>
    <numFmt numFmtId="179" formatCode="#,##0.0000_ ;[Red]\-#,##0.0000\ "/>
    <numFmt numFmtId="180" formatCode="000"/>
  </numFmts>
  <fonts count="57" x14ac:knownFonts="1">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b/>
      <sz val="8"/>
      <name val="Arial"/>
      <family val="2"/>
    </font>
    <font>
      <sz val="8"/>
      <name val="Arial"/>
      <family val="2"/>
    </font>
    <font>
      <sz val="8"/>
      <color rgb="FFFF0000"/>
      <name val="Arial"/>
      <family val="2"/>
    </font>
    <font>
      <sz val="8"/>
      <color theme="1"/>
      <name val="Arial"/>
      <family val="2"/>
    </font>
    <font>
      <sz val="11"/>
      <name val="Arial"/>
      <family val="2"/>
    </font>
    <font>
      <b/>
      <sz val="11"/>
      <name val="Arial"/>
      <family val="2"/>
    </font>
    <font>
      <sz val="11"/>
      <color rgb="FFFF0000"/>
      <name val="Arial"/>
      <family val="2"/>
    </font>
    <font>
      <u/>
      <sz val="11"/>
      <name val="Arial"/>
      <family val="2"/>
    </font>
    <font>
      <b/>
      <sz val="11"/>
      <color theme="1"/>
      <name val="Arial"/>
      <family val="2"/>
    </font>
    <font>
      <b/>
      <sz val="8"/>
      <color theme="1"/>
      <name val="Arial"/>
      <family val="2"/>
    </font>
    <font>
      <sz val="11"/>
      <color indexed="8"/>
      <name val="Arial"/>
      <family val="2"/>
    </font>
    <font>
      <b/>
      <sz val="8"/>
      <color rgb="FFFF0000"/>
      <name val="Arial"/>
      <family val="2"/>
    </font>
    <font>
      <sz val="11"/>
      <name val="Arial"/>
      <family val="2"/>
      <scheme val="minor"/>
    </font>
    <font>
      <b/>
      <u/>
      <sz val="11"/>
      <color rgb="FFFF0000"/>
      <name val="Arial"/>
      <family val="2"/>
    </font>
    <font>
      <b/>
      <sz val="11"/>
      <color rgb="FFFF0000"/>
      <name val="Arial"/>
      <family val="2"/>
    </font>
    <font>
      <i/>
      <sz val="11"/>
      <name val="Arial"/>
      <family val="2"/>
    </font>
    <font>
      <u/>
      <sz val="11"/>
      <color rgb="FFFF0000"/>
      <name val="Arial"/>
      <family val="2"/>
    </font>
    <font>
      <b/>
      <sz val="11"/>
      <color theme="0"/>
      <name val="Arial"/>
      <family val="2"/>
      <scheme val="minor"/>
    </font>
    <font>
      <sz val="11"/>
      <color theme="0"/>
      <name val="Arial"/>
      <family val="2"/>
      <scheme val="minor"/>
    </font>
    <font>
      <b/>
      <sz val="11"/>
      <color theme="0"/>
      <name val="Arial"/>
      <family val="2"/>
    </font>
    <font>
      <sz val="11"/>
      <color theme="0"/>
      <name val="Arial"/>
      <family val="2"/>
    </font>
    <font>
      <sz val="8"/>
      <color theme="0"/>
      <name val="Arial"/>
      <family val="2"/>
    </font>
    <font>
      <b/>
      <sz val="11"/>
      <color indexed="8"/>
      <name val="Arial"/>
      <family val="2"/>
    </font>
    <font>
      <b/>
      <u/>
      <sz val="11"/>
      <name val="Arial"/>
      <family val="2"/>
    </font>
    <font>
      <sz val="18"/>
      <color theme="3"/>
      <name val="Arial Narrow"/>
      <family val="2"/>
      <scheme val="major"/>
    </font>
    <font>
      <b/>
      <sz val="11"/>
      <name val="Arial"/>
      <family val="2"/>
    </font>
    <font>
      <sz val="11"/>
      <color rgb="FFFF0000"/>
      <name val="Arial"/>
      <family val="2"/>
      <scheme val="minor"/>
    </font>
    <font>
      <i/>
      <sz val="11"/>
      <color rgb="FFFF0000"/>
      <name val="Arial"/>
      <family val="2"/>
    </font>
    <font>
      <sz val="10"/>
      <name val="Arial"/>
      <family val="2"/>
    </font>
    <font>
      <sz val="10"/>
      <color theme="1"/>
      <name val="Roboto"/>
      <family val="2"/>
    </font>
    <font>
      <sz val="11"/>
      <color rgb="FF000000"/>
      <name val="Arial"/>
      <family val="2"/>
      <scheme val="minor"/>
    </font>
    <font>
      <b/>
      <sz val="10"/>
      <color theme="0"/>
      <name val="Arial"/>
      <family val="2"/>
    </font>
    <font>
      <sz val="10"/>
      <color theme="1"/>
      <name val="Arial"/>
      <family val="2"/>
      <scheme val="minor"/>
    </font>
    <font>
      <b/>
      <sz val="10"/>
      <color theme="1"/>
      <name val="Arial"/>
      <family val="2"/>
      <scheme val="minor"/>
    </font>
    <font>
      <b/>
      <sz val="10"/>
      <name val="Arial"/>
      <family val="2"/>
    </font>
    <font>
      <sz val="10"/>
      <color theme="1"/>
      <name val="Arial"/>
      <family val="2"/>
    </font>
    <font>
      <sz val="10"/>
      <color indexed="8"/>
      <name val="Arial"/>
      <family val="2"/>
    </font>
    <font>
      <b/>
      <sz val="11"/>
      <color theme="3"/>
      <name val="Arial"/>
      <family val="2"/>
      <scheme val="minor"/>
    </font>
    <font>
      <sz val="10"/>
      <color theme="0"/>
      <name val="Arial"/>
      <family val="2"/>
    </font>
    <font>
      <sz val="18"/>
      <color rgb="FF365ABD"/>
      <name val="Arial Narrow"/>
      <family val="2"/>
    </font>
    <font>
      <b/>
      <sz val="11"/>
      <color rgb="FF000000"/>
      <name val="Arial"/>
      <family val="2"/>
    </font>
    <font>
      <sz val="11"/>
      <color rgb="FF000000"/>
      <name val="Arial"/>
      <family val="2"/>
    </font>
    <font>
      <sz val="11"/>
      <color rgb="FFFFFFFF"/>
      <name val="Arial"/>
      <family val="2"/>
    </font>
    <font>
      <b/>
      <sz val="11"/>
      <color rgb="FFFFFFFF"/>
      <name val="Arial"/>
      <family val="2"/>
    </font>
    <font>
      <b/>
      <sz val="13"/>
      <color theme="3"/>
      <name val="Work Sans"/>
      <family val="2"/>
    </font>
    <font>
      <b/>
      <sz val="9"/>
      <color theme="4"/>
      <name val="Arial"/>
      <family val="2"/>
      <scheme val="minor"/>
    </font>
    <font>
      <b/>
      <sz val="11"/>
      <color rgb="FF104264"/>
      <name val="Work Sans"/>
      <family val="2"/>
    </font>
    <font>
      <sz val="9"/>
      <name val="Work Sans"/>
      <family val="2"/>
    </font>
    <font>
      <b/>
      <sz val="9"/>
      <color rgb="FF104264"/>
      <name val="Work Sans"/>
      <family val="2"/>
    </font>
    <font>
      <b/>
      <sz val="16"/>
      <color rgb="FF104264"/>
      <name val="Work Sans"/>
      <family val="2"/>
    </font>
    <font>
      <sz val="12"/>
      <name val="Work Sans"/>
      <family val="2"/>
    </font>
    <font>
      <u/>
      <sz val="11"/>
      <color theme="10"/>
      <name val="Arial"/>
      <family val="2"/>
      <scheme val="minor"/>
    </font>
    <font>
      <sz val="11"/>
      <name val="Work Sans"/>
      <family val="2"/>
    </font>
  </fonts>
  <fills count="23">
    <fill>
      <patternFill patternType="none"/>
    </fill>
    <fill>
      <patternFill patternType="gray125"/>
    </fill>
    <fill>
      <patternFill patternType="solid">
        <fgColor theme="8"/>
        <bgColor theme="8"/>
      </patternFill>
    </fill>
    <fill>
      <patternFill patternType="solid">
        <fgColor theme="6"/>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EDDAEA"/>
        <bgColor rgb="FF000000"/>
      </patternFill>
    </fill>
    <fill>
      <patternFill patternType="solid">
        <fgColor rgb="FFE2E8F5"/>
        <bgColor rgb="FF000000"/>
      </patternFill>
    </fill>
    <fill>
      <patternFill patternType="solid">
        <fgColor rgb="FFD5DDF2"/>
        <bgColor rgb="FF000000"/>
      </patternFill>
    </fill>
    <fill>
      <patternFill patternType="solid">
        <fgColor rgb="FFDCB6D7"/>
        <bgColor rgb="FF000000"/>
      </patternFill>
    </fill>
    <fill>
      <patternFill patternType="solid">
        <fgColor theme="3"/>
        <bgColor indexed="64"/>
      </patternFill>
    </fill>
    <fill>
      <patternFill patternType="solid">
        <fgColor theme="6"/>
        <bgColor rgb="FF000000"/>
      </patternFill>
    </fill>
    <fill>
      <patternFill patternType="solid">
        <fgColor rgb="FF728CD1"/>
        <bgColor rgb="FF000000"/>
      </patternFill>
    </fill>
    <fill>
      <patternFill patternType="solid">
        <fgColor rgb="FFC6D0EC"/>
        <bgColor rgb="FF000000"/>
      </patternFill>
    </fill>
    <fill>
      <patternFill patternType="solid">
        <fgColor theme="6"/>
        <bgColor theme="8"/>
      </patternFill>
    </fill>
    <fill>
      <patternFill patternType="solid">
        <fgColor theme="6"/>
        <bgColor theme="6"/>
      </patternFill>
    </fill>
  </fills>
  <borders count="37">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8"/>
      </left>
      <right/>
      <top style="thin">
        <color theme="8"/>
      </top>
      <bottom/>
      <diagonal/>
    </border>
    <border>
      <left/>
      <right/>
      <top style="thin">
        <color theme="8"/>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style="thin">
        <color theme="8"/>
      </left>
      <right/>
      <top/>
      <bottom/>
      <diagonal/>
    </border>
    <border>
      <left/>
      <right/>
      <top/>
      <bottom style="medium">
        <color theme="4" tint="0.39997558519241921"/>
      </bottom>
      <diagonal/>
    </border>
    <border>
      <left style="thin">
        <color indexed="64"/>
      </left>
      <right/>
      <top style="thin">
        <color theme="8"/>
      </top>
      <bottom/>
      <diagonal/>
    </border>
    <border>
      <left style="thin">
        <color indexed="64"/>
      </left>
      <right style="thin">
        <color indexed="64"/>
      </right>
      <top style="thin">
        <color theme="8"/>
      </top>
      <bottom/>
      <diagonal/>
    </border>
    <border>
      <left style="thin">
        <color indexed="64"/>
      </left>
      <right style="thin">
        <color theme="8"/>
      </right>
      <top style="thin">
        <color theme="8"/>
      </top>
      <bottom/>
      <diagonal/>
    </border>
    <border>
      <left/>
      <right style="thin">
        <color theme="8"/>
      </right>
      <top style="thin">
        <color theme="8"/>
      </top>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style="thin">
        <color theme="8"/>
      </top>
      <bottom style="thin">
        <color indexed="64"/>
      </bottom>
      <diagonal/>
    </border>
    <border>
      <left/>
      <right/>
      <top style="thin">
        <color theme="8"/>
      </top>
      <bottom style="thin">
        <color indexed="64"/>
      </bottom>
      <diagonal/>
    </border>
    <border>
      <left style="thin">
        <color indexed="64"/>
      </left>
      <right/>
      <top style="thin">
        <color theme="8"/>
      </top>
      <bottom style="thin">
        <color theme="8"/>
      </bottom>
      <diagonal/>
    </border>
    <border>
      <left/>
      <right style="thin">
        <color theme="8"/>
      </right>
      <top/>
      <bottom/>
      <diagonal/>
    </border>
    <border>
      <left style="thin">
        <color indexed="64"/>
      </left>
      <right style="thin">
        <color theme="8"/>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bottom>
      <diagonal/>
    </border>
    <border>
      <left/>
      <right/>
      <top/>
      <bottom style="medium">
        <color rgb="FF104264"/>
      </bottom>
      <diagonal/>
    </border>
    <border>
      <left/>
      <right style="thin">
        <color theme="8"/>
      </right>
      <top style="thin">
        <color theme="8"/>
      </top>
      <bottom style="thin">
        <color theme="8"/>
      </bottom>
      <diagonal/>
    </border>
    <border>
      <left/>
      <right style="thin">
        <color indexed="64"/>
      </right>
      <top style="thin">
        <color theme="8"/>
      </top>
      <bottom/>
      <diagonal/>
    </border>
    <border>
      <left/>
      <right style="thin">
        <color indexed="64"/>
      </right>
      <top style="thin">
        <color theme="8"/>
      </top>
      <bottom style="thin">
        <color theme="8"/>
      </bottom>
      <diagonal/>
    </border>
  </borders>
  <cellStyleXfs count="13">
    <xf numFmtId="0" fontId="0" fillId="0" borderId="0"/>
    <xf numFmtId="164" fontId="1" fillId="0" borderId="0" applyFont="0" applyFill="0" applyBorder="0" applyAlignment="0" applyProtection="0"/>
    <xf numFmtId="0" fontId="2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2" fillId="0" borderId="0"/>
    <xf numFmtId="164" fontId="32" fillId="0" borderId="0" applyFont="0" applyFill="0" applyBorder="0" applyAlignment="0" applyProtection="0"/>
    <xf numFmtId="9" fontId="32" fillId="0" borderId="0" applyFont="0" applyFill="0" applyBorder="0" applyAlignment="0" applyProtection="0"/>
    <xf numFmtId="0" fontId="33" fillId="0" borderId="0"/>
    <xf numFmtId="0" fontId="41" fillId="0" borderId="17" applyNumberFormat="0" applyFill="0" applyAlignment="0" applyProtection="0"/>
    <xf numFmtId="0" fontId="48" fillId="0" borderId="31" applyNumberFormat="0" applyFill="0" applyAlignment="0" applyProtection="0"/>
    <xf numFmtId="0" fontId="49" fillId="0" borderId="32"/>
    <xf numFmtId="0" fontId="55" fillId="0" borderId="0" applyNumberFormat="0" applyFill="0" applyBorder="0" applyAlignment="0" applyProtection="0"/>
  </cellStyleXfs>
  <cellXfs count="554">
    <xf numFmtId="0" fontId="0" fillId="0" borderId="0" xfId="0"/>
    <xf numFmtId="0" fontId="4" fillId="0" borderId="0" xfId="0" applyFont="1"/>
    <xf numFmtId="3" fontId="5" fillId="0" borderId="0" xfId="0" applyNumberFormat="1" applyFont="1" applyAlignment="1">
      <alignment horizontal="right"/>
    </xf>
    <xf numFmtId="3" fontId="6" fillId="0" borderId="0" xfId="0" applyNumberFormat="1" applyFont="1" applyAlignment="1">
      <alignment horizontal="right"/>
    </xf>
    <xf numFmtId="3" fontId="6" fillId="0" borderId="0" xfId="0" applyNumberFormat="1" applyFont="1"/>
    <xf numFmtId="165" fontId="5" fillId="0" borderId="0" xfId="0" applyNumberFormat="1" applyFont="1"/>
    <xf numFmtId="0" fontId="5" fillId="0" borderId="0" xfId="0" applyFont="1" applyAlignment="1">
      <alignment horizontal="right"/>
    </xf>
    <xf numFmtId="0" fontId="7" fillId="0" borderId="0" xfId="0" applyFont="1"/>
    <xf numFmtId="166" fontId="7" fillId="0" borderId="0" xfId="0" applyNumberFormat="1" applyFont="1"/>
    <xf numFmtId="0" fontId="8" fillId="0" borderId="0" xfId="0" applyFont="1"/>
    <xf numFmtId="0" fontId="9" fillId="0" borderId="0" xfId="0" applyFont="1"/>
    <xf numFmtId="3" fontId="8" fillId="0" borderId="0" xfId="0" applyNumberFormat="1" applyFont="1" applyAlignment="1">
      <alignment horizontal="right"/>
    </xf>
    <xf numFmtId="4" fontId="8" fillId="0" borderId="0" xfId="0" applyNumberFormat="1" applyFont="1" applyAlignment="1">
      <alignment horizontal="right"/>
    </xf>
    <xf numFmtId="3" fontId="8" fillId="0" borderId="0" xfId="0" applyNumberFormat="1" applyFont="1"/>
    <xf numFmtId="0" fontId="8" fillId="0" borderId="0" xfId="0" applyFont="1" applyAlignment="1">
      <alignment horizontal="right"/>
    </xf>
    <xf numFmtId="4" fontId="8" fillId="0" borderId="0" xfId="0" applyNumberFormat="1" applyFont="1" applyAlignment="1">
      <alignment horizontal="left"/>
    </xf>
    <xf numFmtId="3" fontId="8" fillId="0" borderId="0" xfId="0" applyNumberFormat="1" applyFont="1" applyAlignment="1">
      <alignment horizontal="left"/>
    </xf>
    <xf numFmtId="0" fontId="9" fillId="0" borderId="2" xfId="0" applyFont="1" applyBorder="1"/>
    <xf numFmtId="0" fontId="3" fillId="0" borderId="0" xfId="0" applyFont="1"/>
    <xf numFmtId="3" fontId="10" fillId="0" borderId="0" xfId="0" applyNumberFormat="1" applyFont="1" applyAlignment="1">
      <alignment horizontal="right"/>
    </xf>
    <xf numFmtId="3" fontId="9" fillId="0" borderId="0" xfId="0" applyNumberFormat="1" applyFont="1" applyAlignment="1">
      <alignment horizontal="right"/>
    </xf>
    <xf numFmtId="3" fontId="12" fillId="0" borderId="0" xfId="0" applyNumberFormat="1" applyFont="1"/>
    <xf numFmtId="0" fontId="2" fillId="0" borderId="0" xfId="0" applyFont="1"/>
    <xf numFmtId="166" fontId="8" fillId="0" borderId="0" xfId="0" applyNumberFormat="1" applyFont="1" applyAlignment="1">
      <alignment horizontal="right"/>
    </xf>
    <xf numFmtId="3" fontId="3" fillId="0" borderId="0" xfId="0" applyNumberFormat="1" applyFont="1"/>
    <xf numFmtId="3" fontId="9" fillId="0" borderId="0" xfId="0" applyNumberFormat="1" applyFont="1"/>
    <xf numFmtId="4" fontId="5" fillId="0" borderId="0" xfId="0" applyNumberFormat="1" applyFont="1" applyAlignment="1">
      <alignment horizontal="right"/>
    </xf>
    <xf numFmtId="3" fontId="5" fillId="0" borderId="0" xfId="0" applyNumberFormat="1" applyFont="1"/>
    <xf numFmtId="0" fontId="5" fillId="0" borderId="0" xfId="0" applyFont="1"/>
    <xf numFmtId="3" fontId="4" fillId="0" borderId="0" xfId="0" applyNumberFormat="1" applyFont="1" applyAlignment="1">
      <alignment horizontal="right"/>
    </xf>
    <xf numFmtId="0" fontId="4" fillId="0" borderId="0" xfId="0" applyFont="1" applyAlignment="1">
      <alignment horizontal="right"/>
    </xf>
    <xf numFmtId="0" fontId="16" fillId="0" borderId="0" xfId="0" applyFont="1"/>
    <xf numFmtId="166" fontId="0" fillId="0" borderId="0" xfId="0" applyNumberFormat="1"/>
    <xf numFmtId="166" fontId="8" fillId="0" borderId="0" xfId="0" applyNumberFormat="1" applyFont="1"/>
    <xf numFmtId="166" fontId="11" fillId="0" borderId="0" xfId="0" applyNumberFormat="1" applyFont="1"/>
    <xf numFmtId="166" fontId="9" fillId="0" borderId="0" xfId="0" applyNumberFormat="1" applyFont="1" applyAlignment="1">
      <alignment horizontal="right"/>
    </xf>
    <xf numFmtId="0" fontId="12" fillId="0" borderId="0" xfId="0" applyFont="1"/>
    <xf numFmtId="2" fontId="9" fillId="0" borderId="3" xfId="0" applyNumberFormat="1" applyFont="1" applyBorder="1"/>
    <xf numFmtId="2" fontId="9" fillId="0" borderId="0" xfId="0" applyNumberFormat="1" applyFont="1"/>
    <xf numFmtId="2" fontId="8" fillId="0" borderId="3" xfId="0" applyNumberFormat="1" applyFont="1" applyBorder="1"/>
    <xf numFmtId="2" fontId="8" fillId="0" borderId="0" xfId="0" applyNumberFormat="1" applyFont="1"/>
    <xf numFmtId="171" fontId="9" fillId="0" borderId="0" xfId="0" applyNumberFormat="1" applyFont="1"/>
    <xf numFmtId="0" fontId="9" fillId="0" borderId="0" xfId="0" applyFont="1" applyAlignment="1">
      <alignment horizontal="right"/>
    </xf>
    <xf numFmtId="0" fontId="12" fillId="0" borderId="0" xfId="0" applyFont="1" applyAlignment="1">
      <alignment horizontal="left"/>
    </xf>
    <xf numFmtId="3" fontId="8" fillId="0" borderId="3" xfId="0" applyNumberFormat="1" applyFont="1" applyBorder="1"/>
    <xf numFmtId="0" fontId="3" fillId="0" borderId="3" xfId="0" applyFont="1" applyBorder="1"/>
    <xf numFmtId="0" fontId="8" fillId="0" borderId="3" xfId="0" applyFont="1" applyBorder="1"/>
    <xf numFmtId="0" fontId="9" fillId="6" borderId="0" xfId="0" applyFont="1" applyFill="1"/>
    <xf numFmtId="0" fontId="8" fillId="6" borderId="0" xfId="0" applyFont="1" applyFill="1"/>
    <xf numFmtId="0" fontId="8" fillId="6" borderId="0" xfId="0" applyFont="1" applyFill="1" applyAlignment="1">
      <alignment horizontal="right"/>
    </xf>
    <xf numFmtId="0" fontId="12" fillId="6" borderId="0" xfId="0" applyFont="1" applyFill="1"/>
    <xf numFmtId="3" fontId="9" fillId="4" borderId="3" xfId="0" applyNumberFormat="1" applyFont="1" applyFill="1" applyBorder="1" applyAlignment="1">
      <alignment horizontal="right"/>
    </xf>
    <xf numFmtId="0" fontId="9" fillId="4" borderId="3" xfId="0" applyFont="1" applyFill="1" applyBorder="1"/>
    <xf numFmtId="166" fontId="3" fillId="0" borderId="0" xfId="0" applyNumberFormat="1" applyFont="1"/>
    <xf numFmtId="0" fontId="12" fillId="0" borderId="0" xfId="0" applyFont="1" applyAlignment="1">
      <alignment horizontal="right"/>
    </xf>
    <xf numFmtId="0" fontId="3" fillId="4" borderId="0" xfId="0" applyFont="1" applyFill="1"/>
    <xf numFmtId="3" fontId="10" fillId="4" borderId="0" xfId="0" applyNumberFormat="1" applyFont="1" applyFill="1" applyAlignment="1">
      <alignment horizontal="right"/>
    </xf>
    <xf numFmtId="0" fontId="0" fillId="0" borderId="0" xfId="0" applyAlignment="1">
      <alignment wrapText="1"/>
    </xf>
    <xf numFmtId="0" fontId="7" fillId="0" borderId="0" xfId="0" applyFont="1" applyAlignment="1">
      <alignment wrapText="1"/>
    </xf>
    <xf numFmtId="169" fontId="8" fillId="0" borderId="0" xfId="0" applyNumberFormat="1" applyFont="1"/>
    <xf numFmtId="0" fontId="3" fillId="0" borderId="0" xfId="0" applyFont="1" applyAlignment="1">
      <alignment horizontal="right"/>
    </xf>
    <xf numFmtId="0" fontId="10" fillId="0" borderId="0" xfId="0" applyFont="1" applyAlignment="1">
      <alignment horizontal="right"/>
    </xf>
    <xf numFmtId="3" fontId="3" fillId="0" borderId="0" xfId="0" applyNumberFormat="1" applyFont="1" applyAlignment="1">
      <alignment horizontal="right"/>
    </xf>
    <xf numFmtId="0" fontId="19" fillId="0" borderId="3" xfId="0" applyFont="1" applyBorder="1"/>
    <xf numFmtId="3" fontId="19" fillId="0" borderId="0" xfId="0" applyNumberFormat="1" applyFont="1"/>
    <xf numFmtId="10" fontId="8" fillId="0" borderId="0" xfId="0" applyNumberFormat="1" applyFont="1" applyAlignment="1">
      <alignment horizontal="right"/>
    </xf>
    <xf numFmtId="0" fontId="18" fillId="0" borderId="0" xfId="0" applyFont="1" applyAlignment="1">
      <alignment horizontal="right"/>
    </xf>
    <xf numFmtId="0" fontId="10" fillId="0" borderId="0" xfId="0" applyFont="1" applyAlignment="1">
      <alignment horizontal="left"/>
    </xf>
    <xf numFmtId="14" fontId="20" fillId="0" borderId="0" xfId="0" applyNumberFormat="1" applyFont="1" applyAlignment="1">
      <alignment horizontal="right"/>
    </xf>
    <xf numFmtId="3" fontId="12" fillId="0" borderId="0" xfId="0" applyNumberFormat="1" applyFont="1" applyAlignment="1">
      <alignment horizontal="right"/>
    </xf>
    <xf numFmtId="10" fontId="9" fillId="0" borderId="0" xfId="0" applyNumberFormat="1" applyFont="1" applyAlignment="1">
      <alignment horizontal="right"/>
    </xf>
    <xf numFmtId="0" fontId="3" fillId="0" borderId="3" xfId="0" applyFont="1" applyBorder="1" applyAlignment="1">
      <alignment horizontal="right"/>
    </xf>
    <xf numFmtId="4" fontId="12" fillId="0" borderId="0" xfId="0" applyNumberFormat="1" applyFont="1" applyAlignment="1">
      <alignment horizontal="right"/>
    </xf>
    <xf numFmtId="10" fontId="12" fillId="0" borderId="0" xfId="0" applyNumberFormat="1" applyFont="1" applyAlignment="1">
      <alignment horizontal="right"/>
    </xf>
    <xf numFmtId="3" fontId="12" fillId="0" borderId="3" xfId="0" applyNumberFormat="1" applyFont="1" applyBorder="1" applyAlignment="1">
      <alignment horizontal="right"/>
    </xf>
    <xf numFmtId="168" fontId="12" fillId="0" borderId="0" xfId="0" applyNumberFormat="1" applyFont="1"/>
    <xf numFmtId="0" fontId="12" fillId="4" borderId="3" xfId="0" applyFont="1" applyFill="1" applyBorder="1"/>
    <xf numFmtId="0" fontId="2" fillId="4" borderId="0" xfId="0" applyFont="1" applyFill="1"/>
    <xf numFmtId="0" fontId="0" fillId="4" borderId="3" xfId="0" applyFill="1" applyBorder="1" applyAlignment="1">
      <alignment wrapText="1"/>
    </xf>
    <xf numFmtId="0" fontId="0" fillId="4" borderId="0" xfId="0" applyFill="1" applyAlignment="1">
      <alignment wrapText="1"/>
    </xf>
    <xf numFmtId="0" fontId="0" fillId="7" borderId="0" xfId="0" applyFill="1" applyAlignment="1">
      <alignment wrapText="1"/>
    </xf>
    <xf numFmtId="0" fontId="3" fillId="7" borderId="0" xfId="0" applyFont="1" applyFill="1" applyAlignment="1">
      <alignment horizontal="right" wrapText="1"/>
    </xf>
    <xf numFmtId="10" fontId="8" fillId="7" borderId="0" xfId="0" applyNumberFormat="1" applyFont="1" applyFill="1" applyAlignment="1">
      <alignment horizontal="right" wrapText="1"/>
    </xf>
    <xf numFmtId="0" fontId="9" fillId="7" borderId="3" xfId="0" applyFont="1" applyFill="1" applyBorder="1"/>
    <xf numFmtId="0" fontId="2" fillId="7" borderId="0" xfId="0" applyFont="1" applyFill="1"/>
    <xf numFmtId="10" fontId="9" fillId="7" borderId="0" xfId="0" applyNumberFormat="1" applyFont="1" applyFill="1" applyAlignment="1">
      <alignment wrapText="1"/>
    </xf>
    <xf numFmtId="3" fontId="3" fillId="4" borderId="0" xfId="0" applyNumberFormat="1" applyFont="1" applyFill="1"/>
    <xf numFmtId="0" fontId="3" fillId="7" borderId="0" xfId="0" applyFont="1" applyFill="1"/>
    <xf numFmtId="0" fontId="0" fillId="7" borderId="0" xfId="0" applyFill="1"/>
    <xf numFmtId="0" fontId="23" fillId="2" borderId="7" xfId="0" applyFont="1" applyFill="1" applyBorder="1" applyAlignment="1">
      <alignment horizontal="left" vertical="center" wrapText="1"/>
    </xf>
    <xf numFmtId="0" fontId="23" fillId="2" borderId="8" xfId="0" applyFont="1" applyFill="1" applyBorder="1" applyAlignment="1">
      <alignment horizontal="left" vertical="center" wrapText="1"/>
    </xf>
    <xf numFmtId="3" fontId="23" fillId="0" borderId="0" xfId="0" applyNumberFormat="1" applyFont="1" applyAlignment="1">
      <alignment horizontal="left" vertical="center" wrapText="1"/>
    </xf>
    <xf numFmtId="0" fontId="23" fillId="3" borderId="0" xfId="0" applyFont="1" applyFill="1" applyAlignment="1">
      <alignment horizontal="left" vertical="center" wrapText="1"/>
    </xf>
    <xf numFmtId="0" fontId="22" fillId="0" borderId="0" xfId="0" applyFont="1" applyAlignment="1">
      <alignment horizontal="left" vertical="center" wrapText="1"/>
    </xf>
    <xf numFmtId="0" fontId="25" fillId="0" borderId="0" xfId="0" applyFont="1" applyAlignment="1">
      <alignment horizontal="left" vertical="center" wrapText="1"/>
    </xf>
    <xf numFmtId="0" fontId="23" fillId="0" borderId="0" xfId="0" applyFont="1" applyAlignment="1">
      <alignment horizontal="left" vertical="center" wrapText="1"/>
    </xf>
    <xf numFmtId="4" fontId="24" fillId="0" borderId="0" xfId="0" applyNumberFormat="1" applyFont="1" applyAlignment="1">
      <alignment wrapText="1"/>
    </xf>
    <xf numFmtId="0" fontId="19" fillId="0" borderId="0" xfId="0" applyFont="1"/>
    <xf numFmtId="14" fontId="19" fillId="0" borderId="0" xfId="0" applyNumberFormat="1" applyFont="1" applyAlignment="1">
      <alignment horizontal="left"/>
    </xf>
    <xf numFmtId="166" fontId="9" fillId="0" borderId="0" xfId="0" applyNumberFormat="1" applyFont="1"/>
    <xf numFmtId="0" fontId="8" fillId="0" borderId="0" xfId="0" applyFont="1" applyAlignment="1">
      <alignment horizontal="left"/>
    </xf>
    <xf numFmtId="0" fontId="9" fillId="0" borderId="1" xfId="0" applyFont="1" applyBorder="1"/>
    <xf numFmtId="3" fontId="9" fillId="0" borderId="0" xfId="0" applyNumberFormat="1" applyFont="1" applyAlignment="1">
      <alignment horizontal="left"/>
    </xf>
    <xf numFmtId="3" fontId="8" fillId="0" borderId="3" xfId="0" applyNumberFormat="1" applyFont="1" applyBorder="1" applyAlignment="1">
      <alignment horizontal="right"/>
    </xf>
    <xf numFmtId="14" fontId="18" fillId="0" borderId="0" xfId="0" applyNumberFormat="1" applyFont="1" applyAlignment="1">
      <alignment horizontal="right"/>
    </xf>
    <xf numFmtId="3" fontId="18" fillId="0" borderId="0" xfId="0" applyNumberFormat="1" applyFont="1" applyAlignment="1">
      <alignment horizontal="right"/>
    </xf>
    <xf numFmtId="3" fontId="17" fillId="0" borderId="0" xfId="0" applyNumberFormat="1" applyFont="1" applyAlignment="1">
      <alignment horizontal="center"/>
    </xf>
    <xf numFmtId="178" fontId="8" fillId="0" borderId="0" xfId="0" applyNumberFormat="1" applyFont="1" applyAlignment="1">
      <alignment horizontal="right"/>
    </xf>
    <xf numFmtId="3" fontId="10" fillId="0" borderId="0" xfId="0" applyNumberFormat="1" applyFont="1" applyAlignment="1">
      <alignment horizontal="center"/>
    </xf>
    <xf numFmtId="165" fontId="8" fillId="0" borderId="0" xfId="0" applyNumberFormat="1" applyFont="1" applyAlignment="1">
      <alignment horizontal="right"/>
    </xf>
    <xf numFmtId="179" fontId="9" fillId="0" borderId="0" xfId="0" applyNumberFormat="1" applyFont="1" applyAlignment="1">
      <alignment horizontal="right"/>
    </xf>
    <xf numFmtId="0" fontId="22" fillId="0" borderId="0" xfId="0" applyFont="1" applyAlignment="1">
      <alignment vertical="center" wrapText="1"/>
    </xf>
    <xf numFmtId="166" fontId="9" fillId="0" borderId="3" xfId="0" applyNumberFormat="1" applyFont="1" applyBorder="1" applyAlignment="1">
      <alignment horizontal="right"/>
    </xf>
    <xf numFmtId="166" fontId="9" fillId="0" borderId="6" xfId="0" applyNumberFormat="1" applyFont="1" applyBorder="1" applyAlignment="1">
      <alignment horizontal="right"/>
    </xf>
    <xf numFmtId="174" fontId="18" fillId="0" borderId="3" xfId="0" applyNumberFormat="1" applyFont="1" applyBorder="1" applyAlignment="1">
      <alignment horizontal="right"/>
    </xf>
    <xf numFmtId="166" fontId="8" fillId="0" borderId="6" xfId="0" applyNumberFormat="1" applyFont="1" applyBorder="1" applyAlignment="1">
      <alignment horizontal="right"/>
    </xf>
    <xf numFmtId="174" fontId="9" fillId="7" borderId="4" xfId="0" applyNumberFormat="1" applyFont="1" applyFill="1" applyBorder="1" applyAlignment="1">
      <alignment horizontal="right"/>
    </xf>
    <xf numFmtId="166" fontId="9" fillId="7" borderId="9" xfId="0" applyNumberFormat="1" applyFont="1" applyFill="1" applyBorder="1" applyAlignment="1">
      <alignment horizontal="right"/>
    </xf>
    <xf numFmtId="3" fontId="8" fillId="7" borderId="5" xfId="0" applyNumberFormat="1" applyFont="1" applyFill="1" applyBorder="1" applyAlignment="1">
      <alignment horizontal="left"/>
    </xf>
    <xf numFmtId="3" fontId="9" fillId="7" borderId="4" xfId="0" applyNumberFormat="1" applyFont="1" applyFill="1" applyBorder="1"/>
    <xf numFmtId="3" fontId="8" fillId="7" borderId="5" xfId="0" applyNumberFormat="1" applyFont="1" applyFill="1" applyBorder="1" applyAlignment="1">
      <alignment horizontal="right"/>
    </xf>
    <xf numFmtId="3" fontId="9" fillId="8" borderId="4" xfId="0" applyNumberFormat="1" applyFont="1" applyFill="1" applyBorder="1" applyAlignment="1">
      <alignment horizontal="left"/>
    </xf>
    <xf numFmtId="3" fontId="8" fillId="8" borderId="5" xfId="0" applyNumberFormat="1" applyFont="1" applyFill="1" applyBorder="1" applyAlignment="1">
      <alignment horizontal="right"/>
    </xf>
    <xf numFmtId="4" fontId="8" fillId="8" borderId="5" xfId="0" applyNumberFormat="1" applyFont="1" applyFill="1" applyBorder="1" applyAlignment="1">
      <alignment horizontal="right" wrapText="1"/>
    </xf>
    <xf numFmtId="3" fontId="9" fillId="7" borderId="5" xfId="0" applyNumberFormat="1" applyFont="1" applyFill="1" applyBorder="1" applyAlignment="1">
      <alignment horizontal="center"/>
    </xf>
    <xf numFmtId="14" fontId="9" fillId="0" borderId="0" xfId="0" applyNumberFormat="1" applyFont="1" applyAlignment="1">
      <alignment horizontal="left"/>
    </xf>
    <xf numFmtId="180" fontId="8" fillId="0" borderId="0" xfId="0" applyNumberFormat="1" applyFont="1" applyAlignment="1">
      <alignment horizontal="center"/>
    </xf>
    <xf numFmtId="10" fontId="23" fillId="5" borderId="2" xfId="0" applyNumberFormat="1" applyFont="1" applyFill="1" applyBorder="1" applyAlignment="1">
      <alignment horizontal="center" vertical="center"/>
    </xf>
    <xf numFmtId="0" fontId="27" fillId="0" borderId="0" xfId="0" applyFont="1" applyAlignment="1">
      <alignment horizontal="center"/>
    </xf>
    <xf numFmtId="0" fontId="28" fillId="0" borderId="0" xfId="2" applyBorder="1" applyAlignment="1">
      <alignment horizontal="left"/>
    </xf>
    <xf numFmtId="0" fontId="28" fillId="0" borderId="0" xfId="2" applyFill="1"/>
    <xf numFmtId="0" fontId="28" fillId="0" borderId="0" xfId="2" applyFill="1" applyBorder="1"/>
    <xf numFmtId="0" fontId="28" fillId="0" borderId="0" xfId="2"/>
    <xf numFmtId="3" fontId="28" fillId="0" borderId="0" xfId="2" applyNumberFormat="1" applyBorder="1" applyAlignment="1">
      <alignment horizontal="left"/>
    </xf>
    <xf numFmtId="0" fontId="12" fillId="0" borderId="0" xfId="0" applyFont="1" applyAlignment="1">
      <alignment vertical="top"/>
    </xf>
    <xf numFmtId="0" fontId="12" fillId="0" borderId="0" xfId="0" applyFont="1" applyAlignment="1">
      <alignment horizontal="left" vertical="top" wrapText="1"/>
    </xf>
    <xf numFmtId="43" fontId="29" fillId="0" borderId="0" xfId="3" applyFont="1" applyFill="1" applyBorder="1" applyAlignment="1">
      <alignment horizontal="right"/>
    </xf>
    <xf numFmtId="43" fontId="29" fillId="0" borderId="3" xfId="3" applyFont="1" applyFill="1" applyBorder="1" applyAlignment="1">
      <alignment horizontal="left"/>
    </xf>
    <xf numFmtId="172" fontId="9" fillId="0" borderId="0" xfId="3" applyNumberFormat="1" applyFont="1" applyFill="1" applyBorder="1" applyAlignment="1">
      <alignment horizontal="right"/>
    </xf>
    <xf numFmtId="0" fontId="18" fillId="0" borderId="0" xfId="0" applyFont="1"/>
    <xf numFmtId="172" fontId="12" fillId="0" borderId="3" xfId="0" applyNumberFormat="1" applyFont="1" applyBorder="1" applyAlignment="1">
      <alignment horizontal="right"/>
    </xf>
    <xf numFmtId="172" fontId="12" fillId="0" borderId="0" xfId="0" applyNumberFormat="1" applyFont="1" applyAlignment="1">
      <alignment horizontal="right"/>
    </xf>
    <xf numFmtId="174" fontId="8" fillId="0" borderId="0" xfId="0" applyNumberFormat="1" applyFont="1"/>
    <xf numFmtId="0" fontId="30" fillId="0" borderId="0" xfId="0" applyFont="1"/>
    <xf numFmtId="14" fontId="31" fillId="0" borderId="0" xfId="0" applyNumberFormat="1" applyFont="1" applyAlignment="1">
      <alignment horizontal="left"/>
    </xf>
    <xf numFmtId="0" fontId="10" fillId="0" borderId="3" xfId="0" applyFont="1" applyBorder="1"/>
    <xf numFmtId="0" fontId="10" fillId="0" borderId="0" xfId="0" applyFont="1"/>
    <xf numFmtId="0" fontId="18" fillId="0" borderId="3" xfId="0" applyFont="1" applyBorder="1" applyAlignment="1">
      <alignment horizontal="right"/>
    </xf>
    <xf numFmtId="0" fontId="18" fillId="6" borderId="0" xfId="0" applyFont="1" applyFill="1" applyAlignment="1">
      <alignment horizontal="right"/>
    </xf>
    <xf numFmtId="0" fontId="30" fillId="0" borderId="0" xfId="0" applyFont="1" applyAlignment="1">
      <alignment wrapText="1"/>
    </xf>
    <xf numFmtId="14" fontId="31" fillId="0" borderId="1" xfId="0" applyNumberFormat="1" applyFont="1" applyBorder="1" applyAlignment="1">
      <alignment horizontal="left"/>
    </xf>
    <xf numFmtId="3" fontId="3" fillId="4" borderId="3" xfId="0" applyNumberFormat="1" applyFont="1" applyFill="1" applyBorder="1"/>
    <xf numFmtId="4" fontId="24" fillId="0" borderId="3" xfId="0" applyNumberFormat="1" applyFont="1" applyBorder="1" applyAlignment="1">
      <alignment wrapText="1"/>
    </xf>
    <xf numFmtId="0" fontId="34" fillId="0" borderId="0" xfId="0" applyFont="1"/>
    <xf numFmtId="0" fontId="34" fillId="0" borderId="0" xfId="0" applyFont="1" applyAlignment="1">
      <alignment wrapText="1"/>
    </xf>
    <xf numFmtId="166" fontId="20" fillId="0" borderId="0" xfId="0" applyNumberFormat="1" applyFont="1"/>
    <xf numFmtId="3" fontId="8" fillId="0" borderId="10" xfId="0" applyNumberFormat="1" applyFont="1" applyBorder="1" applyAlignment="1">
      <alignment horizontal="left"/>
    </xf>
    <xf numFmtId="3" fontId="8" fillId="0" borderId="4" xfId="0" applyNumberFormat="1" applyFont="1" applyBorder="1" applyAlignment="1">
      <alignment horizontal="left"/>
    </xf>
    <xf numFmtId="9" fontId="9" fillId="0" borderId="11" xfId="4" applyFont="1" applyBorder="1"/>
    <xf numFmtId="9" fontId="9" fillId="0" borderId="9" xfId="4" applyFont="1" applyBorder="1"/>
    <xf numFmtId="169" fontId="10" fillId="0" borderId="0" xfId="0" applyNumberFormat="1" applyFont="1"/>
    <xf numFmtId="3" fontId="8" fillId="0" borderId="4" xfId="0" applyNumberFormat="1" applyFont="1" applyBorder="1" applyAlignment="1">
      <alignment horizontal="right"/>
    </xf>
    <xf numFmtId="3" fontId="8" fillId="0" borderId="5" xfId="0" applyNumberFormat="1" applyFont="1" applyBorder="1" applyAlignment="1">
      <alignment horizontal="right"/>
    </xf>
    <xf numFmtId="0" fontId="9" fillId="0" borderId="0" xfId="0" applyFont="1" applyAlignment="1">
      <alignment horizontal="left"/>
    </xf>
    <xf numFmtId="172" fontId="9" fillId="0" borderId="0" xfId="0" applyNumberFormat="1" applyFont="1" applyAlignment="1">
      <alignment horizontal="center"/>
    </xf>
    <xf numFmtId="3" fontId="10" fillId="0" borderId="0" xfId="0" applyNumberFormat="1" applyFont="1"/>
    <xf numFmtId="0" fontId="22" fillId="0" borderId="0" xfId="0" applyFont="1" applyAlignment="1">
      <alignment horizontal="left" vertical="center"/>
    </xf>
    <xf numFmtId="1" fontId="8" fillId="0" borderId="0" xfId="0" applyNumberFormat="1" applyFont="1" applyAlignment="1">
      <alignment horizontal="left"/>
    </xf>
    <xf numFmtId="1" fontId="9" fillId="0" borderId="0" xfId="0" applyNumberFormat="1" applyFont="1"/>
    <xf numFmtId="0" fontId="16" fillId="0" borderId="0" xfId="0" applyFont="1" applyAlignment="1">
      <alignment wrapText="1"/>
    </xf>
    <xf numFmtId="176" fontId="7" fillId="0" borderId="0" xfId="0" applyNumberFormat="1" applyFont="1"/>
    <xf numFmtId="166" fontId="5" fillId="0" borderId="0" xfId="0" applyNumberFormat="1" applyFont="1"/>
    <xf numFmtId="166" fontId="6" fillId="0" borderId="0" xfId="0" applyNumberFormat="1" applyFont="1" applyAlignment="1">
      <alignment horizontal="right"/>
    </xf>
    <xf numFmtId="0" fontId="23" fillId="0" borderId="0" xfId="0" applyFont="1" applyAlignment="1">
      <alignment horizontal="center" vertical="center" wrapText="1"/>
    </xf>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3" fontId="35" fillId="2" borderId="8" xfId="0" applyNumberFormat="1" applyFont="1" applyFill="1" applyBorder="1" applyAlignment="1">
      <alignment horizontal="left" vertical="center" wrapText="1"/>
    </xf>
    <xf numFmtId="3" fontId="35" fillId="2" borderId="0" xfId="0" applyNumberFormat="1" applyFont="1" applyFill="1" applyAlignment="1">
      <alignment horizontal="left" vertical="center" wrapText="1"/>
    </xf>
    <xf numFmtId="0" fontId="36" fillId="0" borderId="0" xfId="0" applyFont="1"/>
    <xf numFmtId="166" fontId="39" fillId="0" borderId="0" xfId="0" applyNumberFormat="1" applyFont="1"/>
    <xf numFmtId="166" fontId="39" fillId="11" borderId="0" xfId="0" applyNumberFormat="1" applyFont="1" applyFill="1"/>
    <xf numFmtId="0" fontId="39" fillId="0" borderId="0" xfId="0" applyFont="1"/>
    <xf numFmtId="3" fontId="40" fillId="0" borderId="16" xfId="0" applyNumberFormat="1" applyFont="1" applyBorder="1"/>
    <xf numFmtId="0" fontId="38" fillId="0" borderId="0" xfId="0" applyFont="1"/>
    <xf numFmtId="166" fontId="32" fillId="0" borderId="0" xfId="0" applyNumberFormat="1" applyFont="1" applyAlignment="1">
      <alignment horizontal="right"/>
    </xf>
    <xf numFmtId="166" fontId="32" fillId="11" borderId="0" xfId="0" applyNumberFormat="1" applyFont="1" applyFill="1" applyAlignment="1">
      <alignment horizontal="right"/>
    </xf>
    <xf numFmtId="3" fontId="42" fillId="2" borderId="8" xfId="0" applyNumberFormat="1" applyFont="1" applyFill="1" applyBorder="1" applyAlignment="1">
      <alignment horizontal="left" vertical="center" wrapText="1"/>
    </xf>
    <xf numFmtId="0" fontId="41" fillId="0" borderId="17" xfId="9"/>
    <xf numFmtId="0" fontId="28" fillId="0" borderId="15" xfId="2" applyBorder="1"/>
    <xf numFmtId="0" fontId="28" fillId="0" borderId="15" xfId="2" applyFill="1" applyBorder="1" applyAlignment="1">
      <alignment horizontal="left"/>
    </xf>
    <xf numFmtId="3" fontId="23" fillId="2" borderId="8" xfId="0" applyNumberFormat="1" applyFont="1" applyFill="1" applyBorder="1" applyAlignment="1">
      <alignment horizontal="left" vertical="center" wrapText="1"/>
    </xf>
    <xf numFmtId="4" fontId="23" fillId="2" borderId="8" xfId="0" applyNumberFormat="1" applyFont="1" applyFill="1" applyBorder="1" applyAlignment="1">
      <alignment horizontal="left" vertical="center" wrapText="1"/>
    </xf>
    <xf numFmtId="0" fontId="23" fillId="2" borderId="21" xfId="0" applyFont="1" applyFill="1" applyBorder="1" applyAlignment="1">
      <alignment horizontal="left" vertical="center" wrapText="1"/>
    </xf>
    <xf numFmtId="0" fontId="9" fillId="0" borderId="16" xfId="0" applyFont="1" applyBorder="1"/>
    <xf numFmtId="166" fontId="9" fillId="7" borderId="0" xfId="0" applyNumberFormat="1" applyFont="1" applyFill="1"/>
    <xf numFmtId="166" fontId="9" fillId="5" borderId="27" xfId="0" applyNumberFormat="1" applyFont="1" applyFill="1" applyBorder="1" applyAlignment="1">
      <alignment horizontal="right"/>
    </xf>
    <xf numFmtId="3" fontId="14" fillId="0" borderId="16" xfId="0" applyNumberFormat="1" applyFont="1" applyBorder="1"/>
    <xf numFmtId="1" fontId="14" fillId="0" borderId="16" xfId="0" applyNumberFormat="1" applyFont="1" applyBorder="1" applyAlignment="1">
      <alignment horizontal="right"/>
    </xf>
    <xf numFmtId="1" fontId="8" fillId="0" borderId="16" xfId="0" applyNumberFormat="1" applyFont="1" applyBorder="1" applyAlignment="1">
      <alignment horizontal="right"/>
    </xf>
    <xf numFmtId="167" fontId="8" fillId="0" borderId="0" xfId="0" applyNumberFormat="1" applyFont="1" applyAlignment="1">
      <alignment horizontal="right"/>
    </xf>
    <xf numFmtId="0" fontId="21" fillId="2" borderId="8" xfId="0" applyFont="1" applyFill="1" applyBorder="1" applyAlignment="1">
      <alignment horizontal="left" vertical="center" wrapText="1"/>
    </xf>
    <xf numFmtId="0" fontId="23" fillId="3" borderId="18" xfId="0" applyFont="1" applyFill="1" applyBorder="1" applyAlignment="1">
      <alignment horizontal="left" vertical="center" wrapText="1"/>
    </xf>
    <xf numFmtId="0" fontId="23" fillId="3" borderId="8" xfId="0" applyFont="1" applyFill="1" applyBorder="1" applyAlignment="1">
      <alignment horizontal="left" vertical="center" wrapText="1"/>
    </xf>
    <xf numFmtId="3" fontId="23" fillId="3" borderId="20" xfId="0" applyNumberFormat="1" applyFont="1" applyFill="1" applyBorder="1" applyAlignment="1">
      <alignment horizontal="left" vertical="center" wrapText="1"/>
    </xf>
    <xf numFmtId="0" fontId="3" fillId="0" borderId="7" xfId="0" applyFont="1" applyBorder="1"/>
    <xf numFmtId="0" fontId="12" fillId="0" borderId="8" xfId="0" applyFont="1" applyBorder="1"/>
    <xf numFmtId="3" fontId="9" fillId="0" borderId="8" xfId="0" applyNumberFormat="1" applyFont="1" applyBorder="1"/>
    <xf numFmtId="3" fontId="8" fillId="0" borderId="18" xfId="0" applyNumberFormat="1" applyFont="1" applyBorder="1"/>
    <xf numFmtId="3" fontId="8" fillId="0" borderId="8" xfId="0" applyNumberFormat="1" applyFont="1" applyBorder="1"/>
    <xf numFmtId="3" fontId="3" fillId="0" borderId="18" xfId="0" applyNumberFormat="1" applyFont="1" applyBorder="1"/>
    <xf numFmtId="3" fontId="12" fillId="4" borderId="20" xfId="0" applyNumberFormat="1" applyFont="1" applyFill="1" applyBorder="1"/>
    <xf numFmtId="0" fontId="12" fillId="0" borderId="7" xfId="0" applyFont="1" applyBorder="1"/>
    <xf numFmtId="3" fontId="9" fillId="0" borderId="18" xfId="0" applyNumberFormat="1" applyFont="1" applyBorder="1"/>
    <xf numFmtId="0" fontId="3" fillId="0" borderId="22" xfId="0" applyFont="1" applyBorder="1"/>
    <xf numFmtId="0" fontId="12" fillId="0" borderId="23" xfId="0" applyFont="1" applyBorder="1"/>
    <xf numFmtId="3" fontId="8" fillId="0" borderId="26" xfId="0" applyNumberFormat="1" applyFont="1" applyBorder="1"/>
    <xf numFmtId="3" fontId="8" fillId="0" borderId="23" xfId="0" applyNumberFormat="1" applyFont="1" applyBorder="1"/>
    <xf numFmtId="3" fontId="9" fillId="0" borderId="23" xfId="0" applyNumberFormat="1" applyFont="1" applyBorder="1"/>
    <xf numFmtId="3" fontId="3" fillId="0" borderId="26" xfId="0" applyNumberFormat="1" applyFont="1" applyBorder="1"/>
    <xf numFmtId="3" fontId="12" fillId="4" borderId="28" xfId="0" applyNumberFormat="1" applyFont="1" applyFill="1" applyBorder="1"/>
    <xf numFmtId="3" fontId="23" fillId="2" borderId="10" xfId="0" applyNumberFormat="1"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12" xfId="0" applyFont="1" applyFill="1" applyBorder="1" applyAlignment="1">
      <alignment horizontal="left" vertical="center" wrapText="1"/>
    </xf>
    <xf numFmtId="3" fontId="23" fillId="2" borderId="12" xfId="0" applyNumberFormat="1" applyFont="1" applyFill="1" applyBorder="1" applyAlignment="1">
      <alignment horizontal="left" vertical="center" wrapText="1"/>
    </xf>
    <xf numFmtId="0" fontId="21" fillId="2" borderId="12" xfId="0" applyFont="1" applyFill="1" applyBorder="1" applyAlignment="1">
      <alignment horizontal="left" vertical="center" wrapText="1"/>
    </xf>
    <xf numFmtId="4" fontId="23" fillId="3" borderId="18" xfId="0" applyNumberFormat="1" applyFont="1" applyFill="1" applyBorder="1" applyAlignment="1">
      <alignment horizontal="left" vertical="center" wrapText="1"/>
    </xf>
    <xf numFmtId="4" fontId="23" fillId="3" borderId="8" xfId="0" applyNumberFormat="1" applyFont="1" applyFill="1" applyBorder="1" applyAlignment="1">
      <alignment horizontal="left" vertical="center" wrapText="1"/>
    </xf>
    <xf numFmtId="3" fontId="23" fillId="3" borderId="18" xfId="0" applyNumberFormat="1" applyFont="1" applyFill="1" applyBorder="1" applyAlignment="1">
      <alignment horizontal="left" vertical="center" wrapText="1"/>
    </xf>
    <xf numFmtId="9" fontId="8" fillId="0" borderId="8" xfId="0" applyNumberFormat="1" applyFont="1" applyBorder="1" applyAlignment="1">
      <alignment horizontal="right"/>
    </xf>
    <xf numFmtId="2" fontId="3" fillId="0" borderId="8" xfId="0" applyNumberFormat="1" applyFont="1" applyBorder="1" applyAlignment="1">
      <alignment horizontal="right"/>
    </xf>
    <xf numFmtId="0" fontId="3" fillId="0" borderId="18" xfId="0" applyFont="1" applyBorder="1" applyAlignment="1">
      <alignment horizontal="right"/>
    </xf>
    <xf numFmtId="3" fontId="3" fillId="0" borderId="8" xfId="0" applyNumberFormat="1" applyFont="1" applyBorder="1" applyAlignment="1">
      <alignment horizontal="right"/>
    </xf>
    <xf numFmtId="3" fontId="8" fillId="0" borderId="18" xfId="0" applyNumberFormat="1" applyFont="1" applyBorder="1" applyAlignment="1">
      <alignment horizontal="right"/>
    </xf>
    <xf numFmtId="176" fontId="8" fillId="0" borderId="8" xfId="0" applyNumberFormat="1" applyFont="1" applyBorder="1"/>
    <xf numFmtId="0" fontId="3" fillId="0" borderId="8" xfId="0" applyFont="1" applyBorder="1" applyAlignment="1">
      <alignment horizontal="right"/>
    </xf>
    <xf numFmtId="3" fontId="8" fillId="0" borderId="8" xfId="0" applyNumberFormat="1" applyFont="1" applyBorder="1" applyAlignment="1">
      <alignment horizontal="right"/>
    </xf>
    <xf numFmtId="10" fontId="8" fillId="0" borderId="8" xfId="0" applyNumberFormat="1" applyFont="1" applyBorder="1" applyAlignment="1">
      <alignment horizontal="right"/>
    </xf>
    <xf numFmtId="2" fontId="3" fillId="0" borderId="8" xfId="0" applyNumberFormat="1" applyFont="1" applyBorder="1"/>
    <xf numFmtId="3" fontId="3" fillId="0" borderId="8" xfId="0" applyNumberFormat="1" applyFont="1" applyBorder="1"/>
    <xf numFmtId="3" fontId="12" fillId="4" borderId="18" xfId="0" applyNumberFormat="1" applyFont="1" applyFill="1" applyBorder="1" applyAlignment="1">
      <alignment horizontal="right"/>
    </xf>
    <xf numFmtId="3" fontId="3" fillId="0" borderId="18" xfId="0" applyNumberFormat="1" applyFont="1" applyBorder="1" applyAlignment="1">
      <alignment horizontal="right"/>
    </xf>
    <xf numFmtId="0" fontId="20" fillId="0" borderId="18" xfId="0" applyFont="1" applyBorder="1" applyAlignment="1">
      <alignment horizontal="right"/>
    </xf>
    <xf numFmtId="0" fontId="8" fillId="0" borderId="18" xfId="0" applyFont="1" applyBorder="1" applyAlignment="1">
      <alignment horizontal="right"/>
    </xf>
    <xf numFmtId="3" fontId="12" fillId="0" borderId="8" xfId="0" applyNumberFormat="1" applyFont="1" applyBorder="1" applyAlignment="1">
      <alignment horizontal="right"/>
    </xf>
    <xf numFmtId="166" fontId="8" fillId="0" borderId="8" xfId="0" applyNumberFormat="1" applyFont="1" applyBorder="1" applyAlignment="1">
      <alignment horizontal="right"/>
    </xf>
    <xf numFmtId="3" fontId="8" fillId="0" borderId="24" xfId="0" applyNumberFormat="1" applyFont="1" applyBorder="1"/>
    <xf numFmtId="3" fontId="8" fillId="0" borderId="25" xfId="0" applyNumberFormat="1" applyFont="1" applyBorder="1"/>
    <xf numFmtId="9" fontId="8" fillId="0" borderId="23" xfId="0" applyNumberFormat="1" applyFont="1" applyBorder="1" applyAlignment="1">
      <alignment horizontal="right"/>
    </xf>
    <xf numFmtId="2" fontId="3" fillId="0" borderId="23" xfId="0" applyNumberFormat="1" applyFont="1" applyBorder="1" applyAlignment="1">
      <alignment horizontal="right"/>
    </xf>
    <xf numFmtId="0" fontId="3" fillId="0" borderId="24" xfId="0" applyFont="1" applyBorder="1" applyAlignment="1">
      <alignment horizontal="right"/>
    </xf>
    <xf numFmtId="3" fontId="3" fillId="0" borderId="25" xfId="0" applyNumberFormat="1" applyFont="1" applyBorder="1" applyAlignment="1">
      <alignment horizontal="right"/>
    </xf>
    <xf numFmtId="3" fontId="8" fillId="0" borderId="24" xfId="0" applyNumberFormat="1" applyFont="1" applyBorder="1" applyAlignment="1">
      <alignment horizontal="right"/>
    </xf>
    <xf numFmtId="176" fontId="8" fillId="0" borderId="23" xfId="0" applyNumberFormat="1" applyFont="1" applyBorder="1"/>
    <xf numFmtId="0" fontId="3" fillId="0" borderId="25" xfId="0" applyFont="1" applyBorder="1" applyAlignment="1">
      <alignment horizontal="right"/>
    </xf>
    <xf numFmtId="3" fontId="8" fillId="0" borderId="25" xfId="0" applyNumberFormat="1" applyFont="1" applyBorder="1" applyAlignment="1">
      <alignment horizontal="right"/>
    </xf>
    <xf numFmtId="10" fontId="8" fillId="0" borderId="25" xfId="0" applyNumberFormat="1" applyFont="1" applyBorder="1" applyAlignment="1">
      <alignment horizontal="right"/>
    </xf>
    <xf numFmtId="2" fontId="3" fillId="0" borderId="25" xfId="0" applyNumberFormat="1" applyFont="1" applyBorder="1"/>
    <xf numFmtId="3" fontId="3" fillId="0" borderId="23" xfId="0" applyNumberFormat="1" applyFont="1" applyBorder="1"/>
    <xf numFmtId="3" fontId="3" fillId="0" borderId="23" xfId="0" applyNumberFormat="1" applyFont="1" applyBorder="1" applyAlignment="1">
      <alignment horizontal="right"/>
    </xf>
    <xf numFmtId="0" fontId="43" fillId="0" borderId="0" xfId="2" applyFont="1" applyFill="1" applyBorder="1"/>
    <xf numFmtId="0" fontId="44" fillId="0" borderId="0" xfId="0" applyFont="1"/>
    <xf numFmtId="0" fontId="45" fillId="0" borderId="3" xfId="0" applyFont="1" applyBorder="1"/>
    <xf numFmtId="0" fontId="45" fillId="0" borderId="0" xfId="0" applyFont="1" applyAlignment="1">
      <alignment horizontal="right"/>
    </xf>
    <xf numFmtId="168" fontId="45" fillId="0" borderId="0" xfId="0" applyNumberFormat="1" applyFont="1" applyAlignment="1">
      <alignment horizontal="right"/>
    </xf>
    <xf numFmtId="0" fontId="44" fillId="13" borderId="3" xfId="0" applyFont="1" applyFill="1" applyBorder="1" applyAlignment="1">
      <alignment horizontal="left"/>
    </xf>
    <xf numFmtId="0" fontId="45" fillId="13" borderId="0" xfId="0" applyFont="1" applyFill="1"/>
    <xf numFmtId="0" fontId="45" fillId="0" borderId="0" xfId="0" applyFont="1"/>
    <xf numFmtId="4" fontId="45" fillId="0" borderId="0" xfId="0" applyNumberFormat="1" applyFont="1" applyAlignment="1">
      <alignment wrapText="1"/>
    </xf>
    <xf numFmtId="3" fontId="45" fillId="0" borderId="0" xfId="0" applyNumberFormat="1" applyFont="1"/>
    <xf numFmtId="172" fontId="44" fillId="0" borderId="0" xfId="0" applyNumberFormat="1" applyFont="1"/>
    <xf numFmtId="0" fontId="45" fillId="14" borderId="0" xfId="0" applyFont="1" applyFill="1"/>
    <xf numFmtId="0" fontId="44" fillId="14" borderId="0" xfId="0" applyFont="1" applyFill="1"/>
    <xf numFmtId="0" fontId="45" fillId="14" borderId="3" xfId="0" applyFont="1" applyFill="1" applyBorder="1"/>
    <xf numFmtId="0" fontId="45" fillId="14" borderId="0" xfId="0" applyFont="1" applyFill="1" applyAlignment="1">
      <alignment horizontal="right"/>
    </xf>
    <xf numFmtId="3" fontId="8" fillId="14" borderId="0" xfId="0" applyNumberFormat="1" applyFont="1" applyFill="1" applyAlignment="1">
      <alignment horizontal="right"/>
    </xf>
    <xf numFmtId="168" fontId="44" fillId="14" borderId="0" xfId="0" applyNumberFormat="1" applyFont="1" applyFill="1" applyAlignment="1">
      <alignment horizontal="right"/>
    </xf>
    <xf numFmtId="0" fontId="3" fillId="14" borderId="0" xfId="0" applyFont="1" applyFill="1"/>
    <xf numFmtId="0" fontId="9" fillId="14" borderId="3" xfId="0" applyFont="1" applyFill="1" applyBorder="1"/>
    <xf numFmtId="3" fontId="9" fillId="14" borderId="0" xfId="0" applyNumberFormat="1" applyFont="1" applyFill="1" applyAlignment="1">
      <alignment horizontal="right"/>
    </xf>
    <xf numFmtId="10" fontId="44" fillId="14" borderId="0" xfId="0" applyNumberFormat="1" applyFont="1" applyFill="1" applyAlignment="1">
      <alignment horizontal="right"/>
    </xf>
    <xf numFmtId="3" fontId="9" fillId="14" borderId="0" xfId="0" applyNumberFormat="1" applyFont="1" applyFill="1" applyAlignment="1">
      <alignment horizontal="center"/>
    </xf>
    <xf numFmtId="0" fontId="44" fillId="13" borderId="3" xfId="0" applyFont="1" applyFill="1" applyBorder="1"/>
    <xf numFmtId="172" fontId="44" fillId="13" borderId="0" xfId="0" applyNumberFormat="1" applyFont="1" applyFill="1"/>
    <xf numFmtId="0" fontId="44" fillId="13" borderId="0" xfId="0" applyFont="1" applyFill="1"/>
    <xf numFmtId="0" fontId="46" fillId="0" borderId="0" xfId="0" applyFont="1" applyAlignment="1">
      <alignment horizontal="left" vertical="center" wrapText="1"/>
    </xf>
    <xf numFmtId="3" fontId="44" fillId="0" borderId="1" xfId="0" applyNumberFormat="1" applyFont="1" applyBorder="1"/>
    <xf numFmtId="3" fontId="44" fillId="15" borderId="1" xfId="0" applyNumberFormat="1" applyFont="1" applyFill="1" applyBorder="1" applyAlignment="1">
      <alignment horizontal="right"/>
    </xf>
    <xf numFmtId="0" fontId="44" fillId="0" borderId="3" xfId="0" applyFont="1" applyBorder="1"/>
    <xf numFmtId="3" fontId="44" fillId="0" borderId="0" xfId="0" applyNumberFormat="1" applyFont="1" applyAlignment="1">
      <alignment horizontal="right"/>
    </xf>
    <xf numFmtId="10" fontId="44" fillId="15" borderId="6" xfId="0" applyNumberFormat="1" applyFont="1" applyFill="1" applyBorder="1" applyAlignment="1">
      <alignment horizontal="right"/>
    </xf>
    <xf numFmtId="3" fontId="44" fillId="0" borderId="3" xfId="0" applyNumberFormat="1" applyFont="1" applyBorder="1" applyAlignment="1">
      <alignment horizontal="right"/>
    </xf>
    <xf numFmtId="10" fontId="44" fillId="0" borderId="0" xfId="4" applyNumberFormat="1" applyFont="1" applyFill="1" applyBorder="1" applyAlignment="1">
      <alignment horizontal="right"/>
    </xf>
    <xf numFmtId="2" fontId="44" fillId="15" borderId="6" xfId="0" applyNumberFormat="1" applyFont="1" applyFill="1" applyBorder="1" applyAlignment="1">
      <alignment horizontal="right"/>
    </xf>
    <xf numFmtId="2" fontId="44" fillId="0" borderId="3" xfId="0" applyNumberFormat="1" applyFont="1" applyBorder="1" applyAlignment="1">
      <alignment horizontal="right"/>
    </xf>
    <xf numFmtId="2" fontId="44" fillId="14" borderId="6" xfId="0" applyNumberFormat="1" applyFont="1" applyFill="1" applyBorder="1" applyAlignment="1">
      <alignment horizontal="right"/>
    </xf>
    <xf numFmtId="2" fontId="44" fillId="15" borderId="1" xfId="0" applyNumberFormat="1" applyFont="1" applyFill="1" applyBorder="1"/>
    <xf numFmtId="3" fontId="44" fillId="0" borderId="3" xfId="0" applyNumberFormat="1" applyFont="1" applyBorder="1"/>
    <xf numFmtId="3" fontId="44" fillId="0" borderId="0" xfId="0" applyNumberFormat="1" applyFont="1"/>
    <xf numFmtId="3" fontId="45" fillId="0" borderId="1" xfId="0" applyNumberFormat="1" applyFont="1" applyBorder="1"/>
    <xf numFmtId="4" fontId="45" fillId="15" borderId="1" xfId="0" applyNumberFormat="1" applyFont="1" applyFill="1" applyBorder="1" applyAlignment="1">
      <alignment horizontal="right"/>
    </xf>
    <xf numFmtId="3" fontId="45" fillId="0" borderId="3" xfId="0" applyNumberFormat="1" applyFont="1" applyBorder="1" applyAlignment="1">
      <alignment horizontal="right"/>
    </xf>
    <xf numFmtId="3" fontId="45" fillId="0" borderId="0" xfId="0" applyNumberFormat="1" applyFont="1" applyAlignment="1">
      <alignment horizontal="right"/>
    </xf>
    <xf numFmtId="10" fontId="45" fillId="15" borderId="6" xfId="0" applyNumberFormat="1" applyFont="1" applyFill="1" applyBorder="1" applyAlignment="1">
      <alignment horizontal="right"/>
    </xf>
    <xf numFmtId="9" fontId="45" fillId="0" borderId="0" xfId="0" applyNumberFormat="1" applyFont="1" applyAlignment="1">
      <alignment horizontal="right"/>
    </xf>
    <xf numFmtId="2" fontId="45" fillId="15" borderId="6" xfId="0" applyNumberFormat="1" applyFont="1" applyFill="1" applyBorder="1" applyAlignment="1">
      <alignment horizontal="right"/>
    </xf>
    <xf numFmtId="2" fontId="45" fillId="0" borderId="3" xfId="0" applyNumberFormat="1" applyFont="1" applyBorder="1" applyAlignment="1">
      <alignment horizontal="right"/>
    </xf>
    <xf numFmtId="2" fontId="3" fillId="15" borderId="1" xfId="0" applyNumberFormat="1" applyFont="1" applyFill="1" applyBorder="1"/>
    <xf numFmtId="3" fontId="45" fillId="0" borderId="3" xfId="0" applyNumberFormat="1" applyFont="1" applyBorder="1"/>
    <xf numFmtId="3" fontId="44" fillId="16" borderId="1" xfId="0" applyNumberFormat="1" applyFont="1" applyFill="1" applyBorder="1"/>
    <xf numFmtId="3" fontId="45" fillId="0" borderId="14" xfId="0" applyNumberFormat="1" applyFont="1" applyBorder="1"/>
    <xf numFmtId="4" fontId="45" fillId="15" borderId="14" xfId="0" applyNumberFormat="1" applyFont="1" applyFill="1" applyBorder="1" applyAlignment="1">
      <alignment horizontal="right"/>
    </xf>
    <xf numFmtId="3" fontId="45" fillId="0" borderId="4" xfId="0" applyNumberFormat="1" applyFont="1" applyBorder="1" applyAlignment="1">
      <alignment horizontal="right"/>
    </xf>
    <xf numFmtId="3" fontId="45" fillId="0" borderId="5" xfId="0" applyNumberFormat="1" applyFont="1" applyBorder="1" applyAlignment="1">
      <alignment horizontal="right"/>
    </xf>
    <xf numFmtId="10" fontId="45" fillId="15" borderId="9" xfId="0" applyNumberFormat="1" applyFont="1" applyFill="1" applyBorder="1" applyAlignment="1">
      <alignment horizontal="right"/>
    </xf>
    <xf numFmtId="9" fontId="45" fillId="0" borderId="5" xfId="0" applyNumberFormat="1" applyFont="1" applyBorder="1" applyAlignment="1">
      <alignment horizontal="right"/>
    </xf>
    <xf numFmtId="2" fontId="45" fillId="15" borderId="9" xfId="0" applyNumberFormat="1" applyFont="1" applyFill="1" applyBorder="1" applyAlignment="1">
      <alignment horizontal="right"/>
    </xf>
    <xf numFmtId="2" fontId="45" fillId="0" borderId="4" xfId="0" applyNumberFormat="1" applyFont="1" applyBorder="1" applyAlignment="1">
      <alignment horizontal="right"/>
    </xf>
    <xf numFmtId="2" fontId="3" fillId="15" borderId="14" xfId="0" applyNumberFormat="1" applyFont="1" applyFill="1" applyBorder="1"/>
    <xf numFmtId="0" fontId="44" fillId="0" borderId="1" xfId="0" applyFont="1" applyBorder="1"/>
    <xf numFmtId="0" fontId="46" fillId="17" borderId="0" xfId="0" applyFont="1" applyFill="1" applyAlignment="1">
      <alignment horizontal="left" vertical="center" wrapText="1"/>
    </xf>
    <xf numFmtId="0" fontId="47" fillId="17" borderId="0" xfId="0" applyFont="1" applyFill="1" applyAlignment="1">
      <alignment horizontal="left" vertical="center" wrapText="1"/>
    </xf>
    <xf numFmtId="0" fontId="46" fillId="17" borderId="13" xfId="0" applyFont="1" applyFill="1" applyBorder="1" applyAlignment="1">
      <alignment horizontal="left" vertical="center" wrapText="1"/>
    </xf>
    <xf numFmtId="3" fontId="46" fillId="17" borderId="10" xfId="0" applyNumberFormat="1" applyFont="1" applyFill="1" applyBorder="1" applyAlignment="1">
      <alignment horizontal="left" vertical="center" wrapText="1"/>
    </xf>
    <xf numFmtId="0" fontId="46" fillId="17" borderId="12" xfId="0" applyFont="1" applyFill="1" applyBorder="1" applyAlignment="1">
      <alignment horizontal="left" vertical="center" wrapText="1"/>
    </xf>
    <xf numFmtId="0" fontId="46" fillId="17" borderId="11" xfId="0" applyFont="1" applyFill="1" applyBorder="1" applyAlignment="1">
      <alignment horizontal="left" vertical="center" wrapText="1"/>
    </xf>
    <xf numFmtId="3" fontId="46" fillId="17" borderId="12" xfId="0" applyNumberFormat="1" applyFont="1" applyFill="1" applyBorder="1" applyAlignment="1">
      <alignment horizontal="left" vertical="center" wrapText="1"/>
    </xf>
    <xf numFmtId="0" fontId="46" fillId="17" borderId="10" xfId="0" applyFont="1" applyFill="1" applyBorder="1" applyAlignment="1">
      <alignment horizontal="left" vertical="center" wrapText="1"/>
    </xf>
    <xf numFmtId="4" fontId="46" fillId="18" borderId="3" xfId="0" applyNumberFormat="1" applyFont="1" applyFill="1" applyBorder="1" applyAlignment="1">
      <alignment horizontal="left" vertical="center" wrapText="1"/>
    </xf>
    <xf numFmtId="4" fontId="46" fillId="18" borderId="0" xfId="0" applyNumberFormat="1" applyFont="1" applyFill="1" applyAlignment="1">
      <alignment horizontal="left" vertical="center" wrapText="1"/>
    </xf>
    <xf numFmtId="3" fontId="47" fillId="18" borderId="3" xfId="0" applyNumberFormat="1" applyFont="1" applyFill="1" applyBorder="1" applyAlignment="1">
      <alignment horizontal="left" vertical="center" wrapText="1"/>
    </xf>
    <xf numFmtId="166" fontId="23" fillId="2" borderId="8" xfId="0" applyNumberFormat="1" applyFont="1" applyFill="1" applyBorder="1" applyAlignment="1">
      <alignment horizontal="left" vertical="center" wrapText="1"/>
    </xf>
    <xf numFmtId="166" fontId="23" fillId="5" borderId="8" xfId="0" applyNumberFormat="1" applyFont="1" applyFill="1" applyBorder="1" applyAlignment="1">
      <alignment horizontal="left" vertical="center" wrapText="1"/>
    </xf>
    <xf numFmtId="166" fontId="23" fillId="10" borderId="19" xfId="0" applyNumberFormat="1" applyFont="1" applyFill="1" applyBorder="1" applyAlignment="1">
      <alignment horizontal="left" vertical="center" wrapText="1"/>
    </xf>
    <xf numFmtId="0" fontId="9" fillId="0" borderId="7" xfId="0" applyFont="1" applyBorder="1"/>
    <xf numFmtId="0" fontId="9" fillId="0" borderId="8" xfId="0" applyFont="1" applyBorder="1"/>
    <xf numFmtId="166" fontId="9" fillId="9" borderId="19" xfId="0" applyNumberFormat="1" applyFont="1" applyFill="1" applyBorder="1"/>
    <xf numFmtId="0" fontId="8" fillId="0" borderId="7" xfId="0" applyFont="1" applyBorder="1"/>
    <xf numFmtId="0" fontId="8" fillId="0" borderId="8" xfId="0" applyFont="1" applyBorder="1"/>
    <xf numFmtId="166" fontId="8" fillId="0" borderId="8" xfId="0" applyNumberFormat="1" applyFont="1" applyBorder="1"/>
    <xf numFmtId="0" fontId="8" fillId="0" borderId="22" xfId="0" applyFont="1" applyBorder="1"/>
    <xf numFmtId="0" fontId="8" fillId="0" borderId="23" xfId="0" applyFont="1" applyBorder="1"/>
    <xf numFmtId="166" fontId="8" fillId="0" borderId="23" xfId="0" applyNumberFormat="1" applyFont="1" applyBorder="1"/>
    <xf numFmtId="166" fontId="8" fillId="0" borderId="23" xfId="0" applyNumberFormat="1" applyFont="1" applyBorder="1" applyAlignment="1">
      <alignment horizontal="right"/>
    </xf>
    <xf numFmtId="166" fontId="9" fillId="9" borderId="29" xfId="0" applyNumberFormat="1" applyFont="1" applyFill="1" applyBorder="1"/>
    <xf numFmtId="0" fontId="43" fillId="0" borderId="0" xfId="2" applyFont="1" applyFill="1" applyBorder="1" applyAlignment="1">
      <alignment horizontal="left"/>
    </xf>
    <xf numFmtId="10" fontId="47" fillId="19" borderId="2" xfId="0" applyNumberFormat="1" applyFont="1" applyFill="1" applyBorder="1" applyAlignment="1">
      <alignment horizontal="center" vertical="center"/>
    </xf>
    <xf numFmtId="166" fontId="9" fillId="14" borderId="0" xfId="0" applyNumberFormat="1" applyFont="1" applyFill="1"/>
    <xf numFmtId="166" fontId="9" fillId="19" borderId="0" xfId="0" applyNumberFormat="1" applyFont="1" applyFill="1" applyAlignment="1">
      <alignment horizontal="right"/>
    </xf>
    <xf numFmtId="3" fontId="8" fillId="14" borderId="0" xfId="0" applyNumberFormat="1" applyFont="1" applyFill="1"/>
    <xf numFmtId="3" fontId="46" fillId="17" borderId="0" xfId="0" applyNumberFormat="1" applyFont="1" applyFill="1" applyAlignment="1">
      <alignment horizontal="left" vertical="center" wrapText="1"/>
    </xf>
    <xf numFmtId="3" fontId="47" fillId="17" borderId="0" xfId="0" applyNumberFormat="1" applyFont="1" applyFill="1" applyAlignment="1">
      <alignment horizontal="left" vertical="center" wrapText="1"/>
    </xf>
    <xf numFmtId="4" fontId="46" fillId="17" borderId="0" xfId="0" applyNumberFormat="1" applyFont="1" applyFill="1" applyAlignment="1">
      <alignment horizontal="left" vertical="center" wrapText="1"/>
    </xf>
    <xf numFmtId="3" fontId="15" fillId="0" borderId="0" xfId="0" applyNumberFormat="1" applyFont="1" applyAlignment="1">
      <alignment horizontal="right"/>
    </xf>
    <xf numFmtId="3" fontId="15" fillId="0" borderId="0" xfId="0" applyNumberFormat="1" applyFont="1"/>
    <xf numFmtId="165" fontId="4" fillId="0" borderId="0" xfId="0" applyNumberFormat="1" applyFont="1"/>
    <xf numFmtId="166" fontId="27" fillId="0" borderId="0" xfId="0" applyNumberFormat="1" applyFont="1"/>
    <xf numFmtId="0" fontId="24" fillId="2" borderId="7" xfId="0" applyFont="1" applyFill="1" applyBorder="1" applyAlignment="1">
      <alignment horizontal="left" vertical="center" wrapText="1"/>
    </xf>
    <xf numFmtId="0" fontId="24" fillId="2" borderId="8" xfId="0" applyFont="1" applyFill="1" applyBorder="1" applyAlignment="1">
      <alignment horizontal="left" vertical="center" wrapText="1"/>
    </xf>
    <xf numFmtId="3" fontId="24" fillId="2" borderId="8" xfId="0" applyNumberFormat="1" applyFont="1" applyFill="1" applyBorder="1" applyAlignment="1">
      <alignment horizontal="left" vertical="center" wrapText="1"/>
    </xf>
    <xf numFmtId="4" fontId="24" fillId="2" borderId="8" xfId="0" applyNumberFormat="1" applyFont="1" applyFill="1" applyBorder="1" applyAlignment="1">
      <alignment horizontal="left" vertical="center" wrapText="1"/>
    </xf>
    <xf numFmtId="0" fontId="24" fillId="2" borderId="21" xfId="0" applyFont="1" applyFill="1" applyBorder="1" applyAlignment="1">
      <alignment horizontal="left" vertical="center" wrapText="1"/>
    </xf>
    <xf numFmtId="166" fontId="9" fillId="20" borderId="0" xfId="0" applyNumberFormat="1" applyFont="1" applyFill="1" applyAlignment="1">
      <alignment horizontal="right"/>
    </xf>
    <xf numFmtId="0" fontId="24" fillId="3" borderId="18"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24" fillId="21" borderId="8" xfId="0" applyFont="1" applyFill="1" applyBorder="1" applyAlignment="1">
      <alignment horizontal="left" vertical="center" wrapText="1"/>
    </xf>
    <xf numFmtId="166" fontId="24" fillId="21" borderId="8" xfId="0" applyNumberFormat="1" applyFont="1" applyFill="1" applyBorder="1" applyAlignment="1">
      <alignment horizontal="left" vertical="center" wrapText="1"/>
    </xf>
    <xf numFmtId="166" fontId="24" fillId="3" borderId="8" xfId="0" applyNumberFormat="1" applyFont="1" applyFill="1" applyBorder="1" applyAlignment="1">
      <alignment horizontal="left" vertical="center" wrapText="1"/>
    </xf>
    <xf numFmtId="0" fontId="44" fillId="13" borderId="0" xfId="0" applyFont="1" applyFill="1" applyAlignment="1">
      <alignment horizontal="left"/>
    </xf>
    <xf numFmtId="0" fontId="44" fillId="0" borderId="0" xfId="0" applyFont="1" applyAlignment="1">
      <alignment horizontal="left"/>
    </xf>
    <xf numFmtId="3" fontId="24" fillId="2" borderId="0" xfId="0" applyNumberFormat="1" applyFont="1" applyFill="1" applyAlignment="1">
      <alignment horizontal="left" vertical="center" wrapText="1"/>
    </xf>
    <xf numFmtId="4" fontId="24" fillId="3" borderId="3" xfId="0" applyNumberFormat="1" applyFont="1" applyFill="1" applyBorder="1" applyAlignment="1">
      <alignment horizontal="left" vertical="center" wrapText="1"/>
    </xf>
    <xf numFmtId="4" fontId="24" fillId="3" borderId="0" xfId="0" applyNumberFormat="1" applyFont="1" applyFill="1" applyAlignment="1">
      <alignment horizontal="left" vertical="center" wrapText="1"/>
    </xf>
    <xf numFmtId="4" fontId="23" fillId="22" borderId="0" xfId="0" applyNumberFormat="1" applyFont="1" applyFill="1" applyAlignment="1">
      <alignment wrapText="1"/>
    </xf>
    <xf numFmtId="0" fontId="12" fillId="4" borderId="0" xfId="0" applyFont="1" applyFill="1"/>
    <xf numFmtId="0" fontId="24" fillId="2" borderId="0" xfId="0" applyFont="1" applyFill="1" applyAlignment="1">
      <alignment horizontal="left" vertical="center" wrapText="1"/>
    </xf>
    <xf numFmtId="0" fontId="22" fillId="2" borderId="0" xfId="0" applyFont="1" applyFill="1" applyAlignment="1">
      <alignment horizontal="left" vertical="center" wrapText="1"/>
    </xf>
    <xf numFmtId="0" fontId="24" fillId="2" borderId="30" xfId="0" applyFont="1" applyFill="1" applyBorder="1" applyAlignment="1">
      <alignment horizontal="left" vertical="center" wrapText="1"/>
    </xf>
    <xf numFmtId="0" fontId="22" fillId="2" borderId="30" xfId="0" applyFont="1" applyFill="1" applyBorder="1" applyAlignment="1">
      <alignment horizontal="left" vertical="center" wrapText="1"/>
    </xf>
    <xf numFmtId="3" fontId="24" fillId="2" borderId="30" xfId="0" applyNumberFormat="1" applyFont="1" applyFill="1" applyBorder="1" applyAlignment="1">
      <alignment horizontal="left" vertical="center" wrapText="1"/>
    </xf>
    <xf numFmtId="0" fontId="24" fillId="3" borderId="30" xfId="0" applyFont="1" applyFill="1" applyBorder="1" applyAlignment="1">
      <alignment horizontal="left" vertical="center" wrapText="1"/>
    </xf>
    <xf numFmtId="3" fontId="24" fillId="3" borderId="30" xfId="0" applyNumberFormat="1" applyFont="1" applyFill="1" applyBorder="1" applyAlignment="1">
      <alignment horizontal="left" vertical="center" wrapText="1"/>
    </xf>
    <xf numFmtId="0" fontId="3" fillId="0" borderId="30" xfId="0" applyFont="1" applyBorder="1"/>
    <xf numFmtId="0" fontId="12" fillId="0" borderId="30" xfId="0" applyFont="1" applyBorder="1"/>
    <xf numFmtId="3" fontId="9" fillId="0" borderId="30" xfId="0" applyNumberFormat="1" applyFont="1" applyBorder="1"/>
    <xf numFmtId="3" fontId="8" fillId="0" borderId="30" xfId="0" applyNumberFormat="1" applyFont="1" applyBorder="1"/>
    <xf numFmtId="3" fontId="3" fillId="0" borderId="30" xfId="0" applyNumberFormat="1" applyFont="1" applyBorder="1" applyAlignment="1">
      <alignment horizontal="right"/>
    </xf>
    <xf numFmtId="3" fontId="8" fillId="0" borderId="30" xfId="0" applyNumberFormat="1" applyFont="1" applyBorder="1" applyAlignment="1">
      <alignment horizontal="right"/>
    </xf>
    <xf numFmtId="0" fontId="9" fillId="7" borderId="0" xfId="0" applyFont="1" applyFill="1"/>
    <xf numFmtId="3" fontId="24" fillId="3" borderId="0" xfId="0" applyNumberFormat="1" applyFont="1" applyFill="1" applyAlignment="1">
      <alignment horizontal="left" vertical="center" wrapText="1"/>
    </xf>
    <xf numFmtId="9" fontId="8" fillId="0" borderId="0" xfId="0" applyNumberFormat="1" applyFont="1" applyAlignment="1">
      <alignment horizontal="right"/>
    </xf>
    <xf numFmtId="2" fontId="3" fillId="0" borderId="0" xfId="0" applyNumberFormat="1" applyFont="1" applyAlignment="1">
      <alignment horizontal="right"/>
    </xf>
    <xf numFmtId="2" fontId="3" fillId="0" borderId="0" xfId="0" applyNumberFormat="1" applyFont="1"/>
    <xf numFmtId="176" fontId="8" fillId="0" borderId="0" xfId="0" applyNumberFormat="1" applyFont="1"/>
    <xf numFmtId="0" fontId="20" fillId="0" borderId="0" xfId="0" applyFont="1" applyAlignment="1">
      <alignment horizontal="right"/>
    </xf>
    <xf numFmtId="4" fontId="24" fillId="3" borderId="0" xfId="0" applyNumberFormat="1" applyFont="1" applyFill="1" applyAlignment="1">
      <alignment wrapText="1"/>
    </xf>
    <xf numFmtId="0" fontId="9" fillId="14" borderId="0" xfId="0" applyFont="1" applyFill="1"/>
    <xf numFmtId="2" fontId="44" fillId="15" borderId="0" xfId="0" applyNumberFormat="1" applyFont="1" applyFill="1"/>
    <xf numFmtId="4" fontId="45" fillId="15" borderId="0" xfId="0" applyNumberFormat="1" applyFont="1" applyFill="1" applyAlignment="1">
      <alignment horizontal="right"/>
    </xf>
    <xf numFmtId="10" fontId="45" fillId="15" borderId="0" xfId="0" applyNumberFormat="1" applyFont="1" applyFill="1" applyAlignment="1">
      <alignment horizontal="right"/>
    </xf>
    <xf numFmtId="2" fontId="45" fillId="15" borderId="0" xfId="0" applyNumberFormat="1" applyFont="1" applyFill="1" applyAlignment="1">
      <alignment horizontal="right"/>
    </xf>
    <xf numFmtId="2" fontId="45" fillId="0" borderId="0" xfId="0" applyNumberFormat="1" applyFont="1" applyAlignment="1">
      <alignment horizontal="right"/>
    </xf>
    <xf numFmtId="2" fontId="3" fillId="15" borderId="0" xfId="0" applyNumberFormat="1" applyFont="1" applyFill="1"/>
    <xf numFmtId="3" fontId="46" fillId="3" borderId="0" xfId="0" applyNumberFormat="1" applyFont="1" applyFill="1" applyAlignment="1">
      <alignment horizontal="left" vertical="center" wrapText="1"/>
    </xf>
    <xf numFmtId="4" fontId="46" fillId="3" borderId="0" xfId="0" applyNumberFormat="1" applyFont="1" applyFill="1" applyAlignment="1">
      <alignment horizontal="left" vertical="center" wrapText="1"/>
    </xf>
    <xf numFmtId="166" fontId="24" fillId="2" borderId="8" xfId="0" applyNumberFormat="1" applyFont="1" applyFill="1" applyBorder="1" applyAlignment="1">
      <alignment horizontal="left" vertical="center" wrapText="1"/>
    </xf>
    <xf numFmtId="166" fontId="24" fillId="5" borderId="8" xfId="0" applyNumberFormat="1" applyFont="1" applyFill="1" applyBorder="1" applyAlignment="1">
      <alignment horizontal="left" vertical="center" wrapText="1"/>
    </xf>
    <xf numFmtId="166" fontId="24" fillId="10" borderId="19" xfId="0" applyNumberFormat="1" applyFont="1" applyFill="1" applyBorder="1" applyAlignment="1">
      <alignment horizontal="left" vertical="center" wrapText="1"/>
    </xf>
    <xf numFmtId="0" fontId="9" fillId="0" borderId="30" xfId="0" applyFont="1" applyBorder="1"/>
    <xf numFmtId="166" fontId="9" fillId="0" borderId="30" xfId="0" applyNumberFormat="1" applyFont="1" applyBorder="1"/>
    <xf numFmtId="3" fontId="14" fillId="0" borderId="30" xfId="0" applyNumberFormat="1" applyFont="1" applyBorder="1"/>
    <xf numFmtId="3" fontId="45" fillId="0" borderId="30" xfId="0" applyNumberFormat="1" applyFont="1" applyBorder="1"/>
    <xf numFmtId="166" fontId="8" fillId="0" borderId="30" xfId="0" applyNumberFormat="1" applyFont="1" applyBorder="1"/>
    <xf numFmtId="0" fontId="9" fillId="0" borderId="30" xfId="0" applyFont="1" applyBorder="1" applyAlignment="1">
      <alignment vertical="top"/>
    </xf>
    <xf numFmtId="166" fontId="9" fillId="0" borderId="30" xfId="0" applyNumberFormat="1" applyFont="1" applyBorder="1" applyAlignment="1">
      <alignment vertical="top"/>
    </xf>
    <xf numFmtId="3" fontId="9" fillId="0" borderId="30" xfId="0" applyNumberFormat="1" applyFont="1" applyBorder="1" applyAlignment="1">
      <alignment vertical="top"/>
    </xf>
    <xf numFmtId="3" fontId="12" fillId="0" borderId="30" xfId="0" applyNumberFormat="1" applyFont="1" applyBorder="1" applyAlignment="1">
      <alignment horizontal="right" vertical="top"/>
    </xf>
    <xf numFmtId="3" fontId="44" fillId="0" borderId="30" xfId="0" applyNumberFormat="1" applyFont="1" applyBorder="1" applyAlignment="1">
      <alignment vertical="top"/>
    </xf>
    <xf numFmtId="0" fontId="2" fillId="0" borderId="0" xfId="0" applyFont="1" applyAlignment="1">
      <alignment vertical="top"/>
    </xf>
    <xf numFmtId="43" fontId="9" fillId="0" borderId="3" xfId="3" applyFont="1" applyFill="1" applyBorder="1" applyAlignment="1">
      <alignment horizontal="left"/>
    </xf>
    <xf numFmtId="0" fontId="50" fillId="0" borderId="0" xfId="10" applyFont="1" applyFill="1" applyBorder="1" applyAlignment="1">
      <alignment vertical="top"/>
    </xf>
    <xf numFmtId="0" fontId="51" fillId="0" borderId="0" xfId="0" applyFont="1"/>
    <xf numFmtId="0" fontId="53" fillId="0" borderId="33" xfId="11" applyFont="1" applyBorder="1"/>
    <xf numFmtId="0" fontId="52" fillId="0" borderId="33" xfId="11" applyFont="1" applyBorder="1"/>
    <xf numFmtId="0" fontId="50" fillId="0" borderId="0" xfId="10" applyFont="1" applyFill="1" applyBorder="1"/>
    <xf numFmtId="0" fontId="54" fillId="0" borderId="0" xfId="0" applyFont="1"/>
    <xf numFmtId="0" fontId="55" fillId="0" borderId="0" xfId="12"/>
    <xf numFmtId="0" fontId="56" fillId="0" borderId="0" xfId="0" applyFont="1"/>
    <xf numFmtId="0" fontId="56" fillId="0" borderId="0" xfId="0" applyFont="1" applyAlignment="1">
      <alignment horizontal="left"/>
    </xf>
    <xf numFmtId="14" fontId="56" fillId="0" borderId="0" xfId="0" applyNumberFormat="1" applyFont="1" applyAlignment="1">
      <alignment horizontal="left"/>
    </xf>
    <xf numFmtId="0" fontId="50" fillId="0" borderId="33" xfId="11" applyFont="1" applyBorder="1" applyAlignment="1">
      <alignment horizontal="left"/>
    </xf>
    <xf numFmtId="0" fontId="44" fillId="0" borderId="0" xfId="0" applyFont="1" applyAlignment="1">
      <alignment vertical="top"/>
    </xf>
    <xf numFmtId="3" fontId="44" fillId="0" borderId="0" xfId="0" applyNumberFormat="1" applyFont="1" applyAlignment="1">
      <alignment vertical="top"/>
    </xf>
    <xf numFmtId="3" fontId="44" fillId="15" borderId="0" xfId="0" applyNumberFormat="1" applyFont="1" applyFill="1" applyAlignment="1">
      <alignment horizontal="right" vertical="top"/>
    </xf>
    <xf numFmtId="3" fontId="44" fillId="0" borderId="0" xfId="0" applyNumberFormat="1" applyFont="1" applyAlignment="1">
      <alignment horizontal="right" vertical="top"/>
    </xf>
    <xf numFmtId="10" fontId="44" fillId="15" borderId="0" xfId="0" applyNumberFormat="1" applyFont="1" applyFill="1" applyAlignment="1">
      <alignment horizontal="right" vertical="top"/>
    </xf>
    <xf numFmtId="10" fontId="44" fillId="0" borderId="0" xfId="4" applyNumberFormat="1" applyFont="1" applyFill="1" applyBorder="1" applyAlignment="1">
      <alignment horizontal="right" vertical="top"/>
    </xf>
    <xf numFmtId="2" fontId="44" fillId="15" borderId="0" xfId="0" applyNumberFormat="1" applyFont="1" applyFill="1" applyAlignment="1">
      <alignment horizontal="right" vertical="top"/>
    </xf>
    <xf numFmtId="2" fontId="44" fillId="0" borderId="0" xfId="0" applyNumberFormat="1" applyFont="1" applyAlignment="1">
      <alignment horizontal="right" vertical="top"/>
    </xf>
    <xf numFmtId="3" fontId="9" fillId="0" borderId="0" xfId="0" applyNumberFormat="1" applyFont="1" applyAlignment="1">
      <alignment horizontal="right" vertical="top"/>
    </xf>
    <xf numFmtId="2" fontId="44" fillId="14" borderId="0" xfId="0" applyNumberFormat="1" applyFont="1" applyFill="1" applyAlignment="1">
      <alignment horizontal="right" vertical="top"/>
    </xf>
    <xf numFmtId="2" fontId="44" fillId="15" borderId="0" xfId="0" applyNumberFormat="1" applyFont="1" applyFill="1" applyAlignment="1">
      <alignment vertical="top"/>
    </xf>
    <xf numFmtId="3" fontId="44" fillId="0" borderId="1" xfId="0" applyNumberFormat="1" applyFont="1" applyBorder="1" applyAlignment="1">
      <alignment vertical="top"/>
    </xf>
    <xf numFmtId="3" fontId="44" fillId="15" borderId="1" xfId="0" applyNumberFormat="1" applyFont="1" applyFill="1" applyBorder="1" applyAlignment="1">
      <alignment horizontal="right" vertical="top"/>
    </xf>
    <xf numFmtId="0" fontId="44" fillId="0" borderId="3" xfId="0" applyFont="1" applyBorder="1" applyAlignment="1">
      <alignment vertical="top"/>
    </xf>
    <xf numFmtId="10" fontId="44" fillId="15" borderId="6" xfId="0" applyNumberFormat="1" applyFont="1" applyFill="1" applyBorder="1" applyAlignment="1">
      <alignment horizontal="right" vertical="top"/>
    </xf>
    <xf numFmtId="3" fontId="44" fillId="0" borderId="3" xfId="0" applyNumberFormat="1" applyFont="1" applyBorder="1" applyAlignment="1">
      <alignment horizontal="right" vertical="top"/>
    </xf>
    <xf numFmtId="2" fontId="44" fillId="15" borderId="6" xfId="0" applyNumberFormat="1" applyFont="1" applyFill="1" applyBorder="1" applyAlignment="1">
      <alignment horizontal="right" vertical="top"/>
    </xf>
    <xf numFmtId="2" fontId="44" fillId="0" borderId="3" xfId="0" applyNumberFormat="1" applyFont="1" applyBorder="1" applyAlignment="1">
      <alignment horizontal="right" vertical="top"/>
    </xf>
    <xf numFmtId="3" fontId="8" fillId="0" borderId="0" xfId="0" applyNumberFormat="1" applyFont="1" applyAlignment="1">
      <alignment horizontal="right" vertical="top"/>
    </xf>
    <xf numFmtId="2" fontId="44" fillId="14" borderId="6" xfId="0" applyNumberFormat="1" applyFont="1" applyFill="1" applyBorder="1" applyAlignment="1">
      <alignment horizontal="right" vertical="top"/>
    </xf>
    <xf numFmtId="2" fontId="44" fillId="15" borderId="1" xfId="0" applyNumberFormat="1" applyFont="1" applyFill="1" applyBorder="1" applyAlignment="1">
      <alignment vertical="top"/>
    </xf>
    <xf numFmtId="3" fontId="44" fillId="0" borderId="3" xfId="0" applyNumberFormat="1" applyFont="1" applyBorder="1" applyAlignment="1">
      <alignment vertical="top"/>
    </xf>
    <xf numFmtId="3" fontId="44" fillId="16" borderId="3" xfId="0" applyNumberFormat="1" applyFont="1" applyFill="1" applyBorder="1" applyAlignment="1">
      <alignment vertical="top"/>
    </xf>
    <xf numFmtId="0" fontId="9" fillId="0" borderId="0" xfId="0" applyFont="1" applyAlignment="1">
      <alignment vertical="top"/>
    </xf>
    <xf numFmtId="166" fontId="9" fillId="0" borderId="0" xfId="0" applyNumberFormat="1" applyFont="1" applyAlignment="1">
      <alignment vertical="top"/>
    </xf>
    <xf numFmtId="166" fontId="9" fillId="14" borderId="0" xfId="0" applyNumberFormat="1" applyFont="1" applyFill="1" applyAlignment="1">
      <alignment vertical="top"/>
    </xf>
    <xf numFmtId="174" fontId="8" fillId="0" borderId="0" xfId="0" applyNumberFormat="1" applyFont="1" applyAlignment="1">
      <alignment vertical="top"/>
    </xf>
    <xf numFmtId="166" fontId="9" fillId="20" borderId="0" xfId="0" applyNumberFormat="1" applyFont="1" applyFill="1" applyAlignment="1">
      <alignment vertical="top"/>
    </xf>
    <xf numFmtId="166" fontId="9" fillId="19" borderId="0" xfId="0" applyNumberFormat="1" applyFont="1" applyFill="1" applyAlignment="1">
      <alignment horizontal="right" vertical="top"/>
    </xf>
    <xf numFmtId="0" fontId="9" fillId="0" borderId="16" xfId="0" applyFont="1" applyBorder="1" applyAlignment="1">
      <alignment vertical="top"/>
    </xf>
    <xf numFmtId="0" fontId="13" fillId="0" borderId="0" xfId="0" applyFont="1" applyAlignment="1">
      <alignment vertical="top"/>
    </xf>
    <xf numFmtId="0" fontId="3" fillId="0" borderId="7" xfId="0" applyFont="1" applyBorder="1" applyAlignment="1">
      <alignment vertical="top"/>
    </xf>
    <xf numFmtId="0" fontId="12" fillId="0" borderId="8" xfId="0" applyFont="1" applyBorder="1" applyAlignment="1">
      <alignment vertical="top"/>
    </xf>
    <xf numFmtId="3" fontId="9" fillId="0" borderId="8" xfId="0" applyNumberFormat="1" applyFont="1" applyBorder="1" applyAlignment="1">
      <alignment vertical="top"/>
    </xf>
    <xf numFmtId="3" fontId="9" fillId="4" borderId="20" xfId="0" applyNumberFormat="1" applyFont="1" applyFill="1" applyBorder="1" applyAlignment="1">
      <alignment vertical="top"/>
    </xf>
    <xf numFmtId="0" fontId="0" fillId="0" borderId="0" xfId="0" applyAlignment="1">
      <alignment vertical="top"/>
    </xf>
    <xf numFmtId="0" fontId="3" fillId="0" borderId="30" xfId="0" applyFont="1" applyBorder="1" applyAlignment="1">
      <alignment vertical="top"/>
    </xf>
    <xf numFmtId="0" fontId="12" fillId="0" borderId="30" xfId="0" applyFont="1" applyBorder="1" applyAlignment="1">
      <alignment vertical="top"/>
    </xf>
    <xf numFmtId="0" fontId="0" fillId="0" borderId="7" xfId="0" applyBorder="1" applyAlignment="1">
      <alignment vertical="top"/>
    </xf>
    <xf numFmtId="3" fontId="9" fillId="0" borderId="18" xfId="0" applyNumberFormat="1" applyFont="1" applyBorder="1" applyAlignment="1">
      <alignment vertical="top"/>
    </xf>
    <xf numFmtId="3" fontId="8" fillId="0" borderId="18" xfId="0" applyNumberFormat="1" applyFont="1" applyBorder="1" applyAlignment="1">
      <alignment vertical="top"/>
    </xf>
    <xf numFmtId="3" fontId="8" fillId="0" borderId="8" xfId="0" applyNumberFormat="1" applyFont="1" applyBorder="1" applyAlignment="1">
      <alignment vertical="top"/>
    </xf>
    <xf numFmtId="9" fontId="8" fillId="0" borderId="8" xfId="0" applyNumberFormat="1" applyFont="1" applyBorder="1" applyAlignment="1">
      <alignment horizontal="right" vertical="top"/>
    </xf>
    <xf numFmtId="2" fontId="12" fillId="0" borderId="8" xfId="0" applyNumberFormat="1" applyFont="1" applyBorder="1" applyAlignment="1">
      <alignment horizontal="right" vertical="top"/>
    </xf>
    <xf numFmtId="0" fontId="12" fillId="0" borderId="18" xfId="0" applyFont="1" applyBorder="1" applyAlignment="1">
      <alignment horizontal="right" vertical="top"/>
    </xf>
    <xf numFmtId="3" fontId="12" fillId="0" borderId="8" xfId="0" applyNumberFormat="1" applyFont="1" applyBorder="1" applyAlignment="1">
      <alignment horizontal="right" vertical="top"/>
    </xf>
    <xf numFmtId="3" fontId="9" fillId="0" borderId="10" xfId="0" applyNumberFormat="1" applyFont="1" applyBorder="1" applyAlignment="1">
      <alignment horizontal="right" vertical="top"/>
    </xf>
    <xf numFmtId="3" fontId="8" fillId="0" borderId="18" xfId="0" applyNumberFormat="1" applyFont="1" applyBorder="1" applyAlignment="1">
      <alignment horizontal="right" vertical="top"/>
    </xf>
    <xf numFmtId="2" fontId="9" fillId="0" borderId="8" xfId="0" applyNumberFormat="1" applyFont="1" applyBorder="1" applyAlignment="1">
      <alignment vertical="top"/>
    </xf>
    <xf numFmtId="2" fontId="3" fillId="0" borderId="8" xfId="0" applyNumberFormat="1" applyFont="1" applyBorder="1" applyAlignment="1">
      <alignment horizontal="right" vertical="top"/>
    </xf>
    <xf numFmtId="166" fontId="8" fillId="0" borderId="18" xfId="0" applyNumberFormat="1" applyFont="1" applyBorder="1" applyAlignment="1">
      <alignment horizontal="right" vertical="top"/>
    </xf>
    <xf numFmtId="166" fontId="8" fillId="0" borderId="8" xfId="0" applyNumberFormat="1" applyFont="1" applyBorder="1" applyAlignment="1">
      <alignment horizontal="right" vertical="top"/>
    </xf>
    <xf numFmtId="10" fontId="9" fillId="0" borderId="8" xfId="0" applyNumberFormat="1" applyFont="1" applyBorder="1" applyAlignment="1">
      <alignment horizontal="right" vertical="top"/>
    </xf>
    <xf numFmtId="2" fontId="3" fillId="0" borderId="8" xfId="0" applyNumberFormat="1" applyFont="1" applyBorder="1" applyAlignment="1">
      <alignment vertical="top"/>
    </xf>
    <xf numFmtId="3" fontId="12" fillId="0" borderId="18" xfId="0" applyNumberFormat="1" applyFont="1" applyBorder="1" applyAlignment="1">
      <alignment horizontal="right" vertical="top"/>
    </xf>
    <xf numFmtId="3" fontId="12" fillId="4" borderId="18" xfId="0" applyNumberFormat="1" applyFont="1" applyFill="1" applyBorder="1" applyAlignment="1">
      <alignment horizontal="right" vertical="top"/>
    </xf>
    <xf numFmtId="3" fontId="9" fillId="0" borderId="0" xfId="0" applyNumberFormat="1" applyFont="1" applyAlignment="1">
      <alignment vertical="top"/>
    </xf>
    <xf numFmtId="2" fontId="12" fillId="0" borderId="0" xfId="0" applyNumberFormat="1" applyFont="1" applyAlignment="1">
      <alignment horizontal="right" vertical="top"/>
    </xf>
    <xf numFmtId="0" fontId="12" fillId="0" borderId="0" xfId="0" applyFont="1" applyAlignment="1">
      <alignment horizontal="right" vertical="top"/>
    </xf>
    <xf numFmtId="3" fontId="12" fillId="0" borderId="0" xfId="0" applyNumberFormat="1" applyFont="1" applyAlignment="1">
      <alignment horizontal="right" vertical="top"/>
    </xf>
    <xf numFmtId="2" fontId="9" fillId="0" borderId="0" xfId="0" applyNumberFormat="1" applyFont="1" applyAlignment="1">
      <alignment vertical="top"/>
    </xf>
    <xf numFmtId="10" fontId="9" fillId="0" borderId="0" xfId="0" applyNumberFormat="1" applyFont="1" applyAlignment="1">
      <alignment horizontal="right" vertical="top"/>
    </xf>
    <xf numFmtId="9" fontId="9" fillId="0" borderId="0" xfId="0" applyNumberFormat="1" applyFont="1" applyAlignment="1">
      <alignment horizontal="right" vertical="top"/>
    </xf>
    <xf numFmtId="166" fontId="9" fillId="0" borderId="0" xfId="0" applyNumberFormat="1" applyFont="1" applyAlignment="1">
      <alignment horizontal="right" vertical="top"/>
    </xf>
    <xf numFmtId="2" fontId="12" fillId="0" borderId="0" xfId="0" applyNumberFormat="1" applyFont="1" applyAlignment="1">
      <alignment vertical="top"/>
    </xf>
    <xf numFmtId="0" fontId="9" fillId="0" borderId="7" xfId="0" applyFont="1" applyBorder="1" applyAlignment="1">
      <alignment vertical="top"/>
    </xf>
    <xf numFmtId="0" fontId="9" fillId="0" borderId="8" xfId="0" applyFont="1" applyBorder="1" applyAlignment="1">
      <alignment vertical="top"/>
    </xf>
    <xf numFmtId="166" fontId="9" fillId="0" borderId="8" xfId="0" applyNumberFormat="1" applyFont="1" applyBorder="1" applyAlignment="1">
      <alignment vertical="top"/>
    </xf>
    <xf numFmtId="166" fontId="9" fillId="9" borderId="19" xfId="0" applyNumberFormat="1" applyFont="1" applyFill="1" applyBorder="1" applyAlignment="1">
      <alignment vertical="top"/>
    </xf>
    <xf numFmtId="3" fontId="23" fillId="2" borderId="7" xfId="0" applyNumberFormat="1" applyFont="1" applyFill="1" applyBorder="1" applyAlignment="1">
      <alignment vertical="center" wrapText="1"/>
    </xf>
    <xf numFmtId="3" fontId="23" fillId="2" borderId="8" xfId="0" applyNumberFormat="1" applyFont="1" applyFill="1" applyBorder="1" applyAlignment="1">
      <alignment vertical="center" wrapText="1"/>
    </xf>
    <xf numFmtId="3" fontId="23" fillId="2" borderId="18" xfId="0" applyNumberFormat="1" applyFont="1" applyFill="1" applyBorder="1" applyAlignment="1">
      <alignment vertical="center" wrapText="1"/>
    </xf>
    <xf numFmtId="178" fontId="23" fillId="2" borderId="8" xfId="0" applyNumberFormat="1" applyFont="1" applyFill="1" applyBorder="1" applyAlignment="1">
      <alignment vertical="center" wrapText="1"/>
    </xf>
    <xf numFmtId="3" fontId="23" fillId="3" borderId="18" xfId="0" applyNumberFormat="1" applyFont="1" applyFill="1" applyBorder="1" applyAlignment="1">
      <alignment vertical="center" wrapText="1"/>
    </xf>
    <xf numFmtId="3" fontId="23" fillId="3" borderId="8" xfId="0" applyNumberFormat="1" applyFont="1" applyFill="1" applyBorder="1" applyAlignment="1">
      <alignment vertical="center" wrapText="1"/>
    </xf>
    <xf numFmtId="0" fontId="21" fillId="3" borderId="8" xfId="0" applyFont="1" applyFill="1" applyBorder="1" applyAlignment="1">
      <alignment vertical="center" wrapText="1"/>
    </xf>
    <xf numFmtId="174" fontId="23" fillId="3" borderId="8" xfId="0" applyNumberFormat="1" applyFont="1" applyFill="1" applyBorder="1" applyAlignment="1">
      <alignment vertical="center" wrapText="1"/>
    </xf>
    <xf numFmtId="166" fontId="23" fillId="5" borderId="18" xfId="0" applyNumberFormat="1" applyFont="1" applyFill="1" applyBorder="1" applyAlignment="1">
      <alignment vertical="center" wrapText="1"/>
    </xf>
    <xf numFmtId="166" fontId="23" fillId="5" borderId="35" xfId="0" applyNumberFormat="1" applyFont="1" applyFill="1" applyBorder="1" applyAlignment="1">
      <alignment vertical="center" wrapText="1"/>
    </xf>
    <xf numFmtId="0" fontId="8" fillId="0" borderId="7" xfId="0" applyFont="1" applyBorder="1" applyAlignment="1">
      <alignment horizontal="left"/>
    </xf>
    <xf numFmtId="2" fontId="8" fillId="0" borderId="8" xfId="0" applyNumberFormat="1" applyFont="1" applyBorder="1" applyAlignment="1">
      <alignment horizontal="right"/>
    </xf>
    <xf numFmtId="166" fontId="9" fillId="12" borderId="18" xfId="0" applyNumberFormat="1" applyFont="1" applyFill="1" applyBorder="1"/>
    <xf numFmtId="166" fontId="9" fillId="12" borderId="35" xfId="0" applyNumberFormat="1" applyFont="1" applyFill="1" applyBorder="1" applyAlignment="1">
      <alignment horizontal="right"/>
    </xf>
    <xf numFmtId="3" fontId="19" fillId="0" borderId="8" xfId="0" applyNumberFormat="1" applyFont="1" applyBorder="1" applyAlignment="1">
      <alignment horizontal="right"/>
    </xf>
    <xf numFmtId="3" fontId="19" fillId="0" borderId="18" xfId="0" applyNumberFormat="1" applyFont="1" applyBorder="1" applyAlignment="1">
      <alignment horizontal="right"/>
    </xf>
    <xf numFmtId="0" fontId="8" fillId="0" borderId="22" xfId="0" applyFont="1" applyBorder="1" applyAlignment="1">
      <alignment horizontal="left"/>
    </xf>
    <xf numFmtId="0" fontId="9" fillId="0" borderId="23" xfId="0" applyFont="1" applyBorder="1"/>
    <xf numFmtId="3" fontId="8" fillId="0" borderId="26" xfId="0" applyNumberFormat="1" applyFont="1" applyBorder="1" applyAlignment="1">
      <alignment horizontal="right"/>
    </xf>
    <xf numFmtId="2" fontId="8" fillId="0" borderId="23" xfId="0" applyNumberFormat="1" applyFont="1" applyBorder="1" applyAlignment="1">
      <alignment horizontal="right"/>
    </xf>
    <xf numFmtId="3" fontId="8" fillId="0" borderId="23" xfId="0" applyNumberFormat="1" applyFont="1" applyBorder="1" applyAlignment="1">
      <alignment horizontal="right"/>
    </xf>
    <xf numFmtId="166" fontId="9" fillId="12" borderId="26" xfId="0" applyNumberFormat="1" applyFont="1" applyFill="1" applyBorder="1"/>
    <xf numFmtId="166" fontId="9" fillId="12" borderId="36" xfId="0" applyNumberFormat="1" applyFont="1" applyFill="1" applyBorder="1" applyAlignment="1">
      <alignment horizontal="right"/>
    </xf>
    <xf numFmtId="3" fontId="9" fillId="0" borderId="7" xfId="0" applyNumberFormat="1" applyFont="1" applyBorder="1" applyAlignment="1">
      <alignment horizontal="left" vertical="top"/>
    </xf>
    <xf numFmtId="3" fontId="9" fillId="0" borderId="8" xfId="0" applyNumberFormat="1" applyFont="1" applyBorder="1" applyAlignment="1">
      <alignment horizontal="right" vertical="top"/>
    </xf>
    <xf numFmtId="4" fontId="9" fillId="0" borderId="8" xfId="0" applyNumberFormat="1" applyFont="1" applyBorder="1" applyAlignment="1">
      <alignment horizontal="right" vertical="top"/>
    </xf>
    <xf numFmtId="3" fontId="9" fillId="0" borderId="18" xfId="0" applyNumberFormat="1" applyFont="1" applyBorder="1" applyAlignment="1">
      <alignment horizontal="right" vertical="top"/>
    </xf>
    <xf numFmtId="166" fontId="9" fillId="0" borderId="8" xfId="0" applyNumberFormat="1" applyFont="1" applyBorder="1" applyAlignment="1">
      <alignment horizontal="right" vertical="top"/>
    </xf>
    <xf numFmtId="166" fontId="9" fillId="12" borderId="18" xfId="0" applyNumberFormat="1" applyFont="1" applyFill="1" applyBorder="1" applyAlignment="1">
      <alignment horizontal="right" vertical="top"/>
    </xf>
    <xf numFmtId="3" fontId="9" fillId="12" borderId="35" xfId="0" applyNumberFormat="1" applyFont="1" applyFill="1" applyBorder="1" applyAlignment="1">
      <alignment horizontal="right" vertical="top"/>
    </xf>
    <xf numFmtId="3" fontId="23" fillId="2" borderId="18" xfId="0" applyNumberFormat="1" applyFont="1" applyFill="1" applyBorder="1" applyAlignment="1">
      <alignment horizontal="left" vertical="center" wrapText="1"/>
    </xf>
    <xf numFmtId="0" fontId="23" fillId="2" borderId="35" xfId="0" applyFont="1" applyFill="1" applyBorder="1" applyAlignment="1">
      <alignment horizontal="left" vertical="center" wrapText="1"/>
    </xf>
    <xf numFmtId="3" fontId="12" fillId="7" borderId="18" xfId="0" applyNumberFormat="1" applyFont="1" applyFill="1" applyBorder="1" applyAlignment="1">
      <alignment horizontal="right"/>
    </xf>
    <xf numFmtId="3" fontId="12" fillId="7" borderId="19" xfId="0" applyNumberFormat="1" applyFont="1" applyFill="1" applyBorder="1" applyAlignment="1">
      <alignment horizontal="right"/>
    </xf>
    <xf numFmtId="3" fontId="14" fillId="0" borderId="7" xfId="0" applyNumberFormat="1" applyFont="1" applyBorder="1"/>
    <xf numFmtId="3" fontId="26" fillId="0" borderId="7" xfId="0" applyNumberFormat="1" applyFont="1" applyBorder="1"/>
    <xf numFmtId="3" fontId="14" fillId="0" borderId="22" xfId="0" applyNumberFormat="1" applyFont="1" applyBorder="1"/>
    <xf numFmtId="3" fontId="12" fillId="7" borderId="26" xfId="0" applyNumberFormat="1" applyFont="1" applyFill="1" applyBorder="1" applyAlignment="1">
      <alignment horizontal="right"/>
    </xf>
    <xf numFmtId="3" fontId="12" fillId="0" borderId="23" xfId="0" applyNumberFormat="1" applyFont="1" applyBorder="1" applyAlignment="1">
      <alignment horizontal="right"/>
    </xf>
    <xf numFmtId="3" fontId="12" fillId="7" borderId="29" xfId="0" applyNumberFormat="1" applyFont="1" applyFill="1" applyBorder="1" applyAlignment="1">
      <alignment horizontal="right"/>
    </xf>
    <xf numFmtId="3" fontId="12" fillId="7" borderId="18" xfId="0" applyNumberFormat="1" applyFont="1" applyFill="1" applyBorder="1" applyAlignment="1">
      <alignment horizontal="right" vertical="top"/>
    </xf>
    <xf numFmtId="3" fontId="12" fillId="7" borderId="19" xfId="0" applyNumberFormat="1" applyFont="1" applyFill="1" applyBorder="1" applyAlignment="1">
      <alignment horizontal="right" vertical="top"/>
    </xf>
    <xf numFmtId="3" fontId="23" fillId="2" borderId="21" xfId="0" applyNumberFormat="1" applyFont="1" applyFill="1" applyBorder="1" applyAlignment="1">
      <alignment horizontal="left" vertical="center" wrapText="1"/>
    </xf>
    <xf numFmtId="0" fontId="8" fillId="0" borderId="7" xfId="0" applyFont="1" applyBorder="1" applyAlignment="1">
      <alignment horizontal="right"/>
    </xf>
    <xf numFmtId="166" fontId="8" fillId="7" borderId="21" xfId="0" applyNumberFormat="1" applyFont="1" applyFill="1" applyBorder="1" applyAlignment="1">
      <alignment horizontal="right"/>
    </xf>
    <xf numFmtId="0" fontId="9" fillId="0" borderId="7" xfId="0" applyFont="1" applyBorder="1" applyAlignment="1">
      <alignment horizontal="right"/>
    </xf>
    <xf numFmtId="166" fontId="9" fillId="7" borderId="21" xfId="0" applyNumberFormat="1" applyFont="1" applyFill="1" applyBorder="1" applyAlignment="1">
      <alignment horizontal="right"/>
    </xf>
    <xf numFmtId="0" fontId="8" fillId="0" borderId="22" xfId="0" applyFont="1" applyBorder="1" applyAlignment="1">
      <alignment horizontal="right"/>
    </xf>
    <xf numFmtId="166" fontId="9" fillId="7" borderId="34" xfId="0" applyNumberFormat="1" applyFont="1" applyFill="1" applyBorder="1" applyAlignment="1">
      <alignment horizontal="right"/>
    </xf>
    <xf numFmtId="0" fontId="9" fillId="0" borderId="7" xfId="0" applyFont="1" applyBorder="1" applyAlignment="1">
      <alignment horizontal="right" vertical="top"/>
    </xf>
    <xf numFmtId="166" fontId="9" fillId="7" borderId="21" xfId="0" applyNumberFormat="1" applyFont="1" applyFill="1" applyBorder="1" applyAlignment="1">
      <alignment horizontal="right" vertical="top"/>
    </xf>
    <xf numFmtId="0" fontId="36" fillId="0" borderId="5" xfId="0" applyFont="1" applyBorder="1" applyAlignment="1">
      <alignment vertical="top"/>
    </xf>
    <xf numFmtId="0" fontId="37" fillId="0" borderId="5" xfId="0" applyFont="1" applyBorder="1" applyAlignment="1">
      <alignment vertical="top"/>
    </xf>
    <xf numFmtId="166" fontId="38" fillId="0" borderId="5" xfId="0" applyNumberFormat="1" applyFont="1" applyBorder="1" applyAlignment="1">
      <alignment vertical="top"/>
    </xf>
    <xf numFmtId="166" fontId="38" fillId="11" borderId="5" xfId="0" applyNumberFormat="1" applyFont="1" applyFill="1" applyBorder="1" applyAlignment="1">
      <alignment vertical="top"/>
    </xf>
  </cellXfs>
  <cellStyles count="13">
    <cellStyle name="Erotin 2" xfId="1" xr:uid="{00000000-0005-0000-0000-000000000000}"/>
    <cellStyle name="Hyperlinkki" xfId="12" builtinId="8"/>
    <cellStyle name="Normaali" xfId="0" builtinId="0"/>
    <cellStyle name="Normaali 2" xfId="5" xr:uid="{00000000-0005-0000-0000-000002000000}"/>
    <cellStyle name="Normaali 3" xfId="8" xr:uid="{00000000-0005-0000-0000-000003000000}"/>
    <cellStyle name="Otsikko" xfId="2" builtinId="15"/>
    <cellStyle name="Otsikko 2" xfId="10" builtinId="17"/>
    <cellStyle name="Otsikko 3" xfId="9" builtinId="18"/>
    <cellStyle name="Pilkku" xfId="3" builtinId="3"/>
    <cellStyle name="Pilkku 2" xfId="6" xr:uid="{00000000-0005-0000-0000-000007000000}"/>
    <cellStyle name="Prosenttia" xfId="4" builtinId="5"/>
    <cellStyle name="Prosenttia 2" xfId="7" xr:uid="{00000000-0005-0000-0000-000009000000}"/>
    <cellStyle name="Table Heading" xfId="11" xr:uid="{AAB6EA81-53F9-49D8-8EF0-536E6D9A5F4A}"/>
  </cellStyles>
  <dxfs count="79">
    <dxf>
      <font>
        <b/>
        <i val="0"/>
        <strike val="0"/>
        <condense val="0"/>
        <extend val="0"/>
        <outline val="0"/>
        <shadow val="0"/>
        <u val="none"/>
        <vertAlign val="baseline"/>
        <sz val="11"/>
        <color auto="1"/>
        <name val="Arial"/>
        <scheme val="none"/>
      </font>
      <numFmt numFmtId="172" formatCode="#,##0.00\ &quot;€&quo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border outline="0">
        <left style="thin">
          <color indexed="64"/>
        </left>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Arial"/>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left style="thin">
          <color indexed="64"/>
        </left>
        <right style="thin">
          <color indexed="64"/>
        </right>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728CD1"/>
        </left>
      </border>
    </dxf>
    <dxf>
      <border>
        <left style="thin">
          <color rgb="FF728CD1"/>
        </left>
      </border>
    </dxf>
    <dxf>
      <border>
        <top style="thin">
          <color rgb="FF728CD1"/>
        </top>
      </border>
    </dxf>
    <dxf>
      <border>
        <top style="thin">
          <color rgb="FF728CD1"/>
        </top>
      </border>
    </dxf>
    <dxf>
      <font>
        <b/>
        <color rgb="FF000000"/>
      </font>
    </dxf>
    <dxf>
      <font>
        <b/>
        <color rgb="FF000000"/>
      </font>
    </dxf>
    <dxf>
      <font>
        <b/>
        <color rgb="FF000000"/>
      </font>
      <border>
        <top style="double">
          <color rgb="FF728CD1"/>
        </top>
      </border>
    </dxf>
    <dxf>
      <font>
        <b/>
        <color rgb="FFFFFFFF"/>
      </font>
      <fill>
        <patternFill patternType="solid">
          <fgColor rgb="FF728CD1"/>
          <bgColor rgb="FF728CD1"/>
        </patternFill>
      </fill>
    </dxf>
    <dxf>
      <font>
        <color rgb="FF000000"/>
      </font>
      <border>
        <left style="thin">
          <color rgb="FF728CD1"/>
        </left>
        <right style="thin">
          <color rgb="FF728CD1"/>
        </right>
        <top style="thin">
          <color rgb="FF728CD1"/>
        </top>
        <bottom style="thin">
          <color rgb="FF728CD1"/>
        </bottom>
      </border>
    </dxf>
    <dxf>
      <border>
        <left style="thin">
          <color rgb="FFA34E96"/>
        </left>
      </border>
    </dxf>
    <dxf>
      <border>
        <left style="thin">
          <color rgb="FFA34E96"/>
        </left>
      </border>
    </dxf>
    <dxf>
      <border>
        <top style="thin">
          <color rgb="FFA34E96"/>
        </top>
      </border>
    </dxf>
    <dxf>
      <border>
        <top style="thin">
          <color rgb="FFA34E96"/>
        </top>
      </border>
    </dxf>
    <dxf>
      <font>
        <b/>
        <color rgb="FF000000"/>
      </font>
    </dxf>
    <dxf>
      <font>
        <b/>
        <color rgb="FF000000"/>
      </font>
    </dxf>
    <dxf>
      <font>
        <b/>
        <color rgb="FF000000"/>
      </font>
      <border>
        <top style="double">
          <color rgb="FFA34E96"/>
        </top>
      </border>
    </dxf>
    <dxf>
      <font>
        <b/>
        <color rgb="FFFFFFFF"/>
      </font>
      <fill>
        <patternFill patternType="solid">
          <fgColor rgb="FFA34E96"/>
          <bgColor rgb="FFA34E96"/>
        </patternFill>
      </fill>
    </dxf>
    <dxf>
      <font>
        <color rgb="FF000000"/>
      </font>
      <border>
        <left style="thin">
          <color rgb="FFA34E96"/>
        </left>
        <right style="thin">
          <color rgb="FFA34E96"/>
        </right>
        <top style="thin">
          <color rgb="FFA34E96"/>
        </top>
        <bottom style="thin">
          <color rgb="FFA34E96"/>
        </bottom>
      </border>
    </dxf>
    <dxf>
      <border>
        <left style="thin">
          <color rgb="FFA34E96"/>
        </left>
      </border>
    </dxf>
    <dxf>
      <border>
        <left style="thin">
          <color rgb="FFA34E96"/>
        </left>
      </border>
    </dxf>
    <dxf>
      <border>
        <top style="thin">
          <color rgb="FFA34E96"/>
        </top>
      </border>
    </dxf>
    <dxf>
      <border>
        <top style="thin">
          <color rgb="FFA34E96"/>
        </top>
      </border>
    </dxf>
    <dxf>
      <font>
        <b/>
        <color rgb="FF000000"/>
      </font>
    </dxf>
    <dxf>
      <font>
        <b/>
        <color rgb="FF000000"/>
      </font>
    </dxf>
    <dxf>
      <font>
        <b/>
        <color rgb="FF000000"/>
      </font>
      <border>
        <top style="double">
          <color rgb="FFA34E96"/>
        </top>
      </border>
    </dxf>
    <dxf>
      <font>
        <b/>
        <color rgb="FFFFFFFF"/>
      </font>
      <fill>
        <patternFill patternType="solid">
          <fgColor rgb="FFA34E96"/>
          <bgColor rgb="FFA34E96"/>
        </patternFill>
      </fill>
    </dxf>
    <dxf>
      <font>
        <color rgb="FF000000"/>
      </font>
      <border>
        <left style="thin">
          <color rgb="FFA34E96"/>
        </left>
        <right style="thin">
          <color rgb="FFA34E96"/>
        </right>
        <top style="thin">
          <color rgb="FFA34E96"/>
        </top>
        <bottom style="thin">
          <color rgb="FFA34E96"/>
        </bottom>
      </border>
    </dxf>
    <dxf>
      <border>
        <left style="thin">
          <color rgb="FFA34E96"/>
        </left>
      </border>
    </dxf>
    <dxf>
      <border>
        <left style="thin">
          <color rgb="FFA34E96"/>
        </left>
      </border>
    </dxf>
    <dxf>
      <border>
        <top style="thin">
          <color rgb="FFA34E96"/>
        </top>
      </border>
    </dxf>
    <dxf>
      <border>
        <top style="thin">
          <color rgb="FFA34E96"/>
        </top>
      </border>
    </dxf>
    <dxf>
      <font>
        <b/>
        <color rgb="FF000000"/>
      </font>
    </dxf>
    <dxf>
      <font>
        <b/>
        <color rgb="FF000000"/>
      </font>
    </dxf>
    <dxf>
      <font>
        <b/>
        <color rgb="FF000000"/>
      </font>
      <border>
        <top style="double">
          <color rgb="FFA34E96"/>
        </top>
      </border>
    </dxf>
    <dxf>
      <font>
        <b/>
        <color rgb="FFFFFFFF"/>
      </font>
      <fill>
        <patternFill patternType="solid">
          <fgColor rgb="FFA34E96"/>
          <bgColor rgb="FFA34E96"/>
        </patternFill>
      </fill>
    </dxf>
    <dxf>
      <font>
        <color rgb="FF000000"/>
      </font>
      <border>
        <left style="thin">
          <color rgb="FFA34E96"/>
        </left>
        <right style="thin">
          <color rgb="FFA34E96"/>
        </right>
        <top style="thin">
          <color rgb="FFA34E96"/>
        </top>
        <bottom style="thin">
          <color rgb="FFA34E96"/>
        </bottom>
      </border>
    </dxf>
  </dxfs>
  <tableStyles count="6" defaultTableStyle="TableStyleMedium2" defaultPivotStyle="PivotStyleLight16">
    <tableStyle name="TableStyleLight11 2" pivot="0" count="9" xr9:uid="{00464899-28DD-4639-AC2D-05072B79D007}">
      <tableStyleElement type="wholeTable" dxfId="78"/>
      <tableStyleElement type="headerRow" dxfId="77"/>
      <tableStyleElement type="totalRow" dxfId="76"/>
      <tableStyleElement type="firstColumn" dxfId="75"/>
      <tableStyleElement type="lastColumn" dxfId="74"/>
      <tableStyleElement type="firstRowStripe" dxfId="73"/>
      <tableStyleElement type="secondRowStripe" dxfId="72"/>
      <tableStyleElement type="firstColumnStripe" dxfId="71"/>
      <tableStyleElement type="secondColumnStripe" dxfId="70"/>
    </tableStyle>
    <tableStyle name="TableStyleLight11 3" pivot="0" count="9" xr9:uid="{40036287-DA5D-4D6C-A879-061CB8CFE647}">
      <tableStyleElement type="wholeTable" dxfId="69"/>
      <tableStyleElement type="headerRow" dxfId="68"/>
      <tableStyleElement type="totalRow" dxfId="67"/>
      <tableStyleElement type="firstColumn" dxfId="66"/>
      <tableStyleElement type="lastColumn" dxfId="65"/>
      <tableStyleElement type="firstRowStripe" dxfId="64"/>
      <tableStyleElement type="secondRowStripe" dxfId="63"/>
      <tableStyleElement type="firstColumnStripe" dxfId="62"/>
      <tableStyleElement type="secondColumnStripe" dxfId="61"/>
    </tableStyle>
    <tableStyle name="TableStyleLight11 4" pivot="0" count="9" xr9:uid="{7C328C7C-A7AB-4125-9326-5AFB4BE48D13}">
      <tableStyleElement type="wholeTable" dxfId="60"/>
      <tableStyleElement type="headerRow" dxfId="59"/>
      <tableStyleElement type="totalRow" dxfId="58"/>
      <tableStyleElement type="firstColumn" dxfId="57"/>
      <tableStyleElement type="lastColumn" dxfId="56"/>
      <tableStyleElement type="firstRowStripe" dxfId="55"/>
      <tableStyleElement type="secondRowStripe" dxfId="54"/>
      <tableStyleElement type="firstColumnStripe" dxfId="53"/>
      <tableStyleElement type="secondColumnStripe" dxfId="52"/>
    </tableStyle>
    <tableStyle name="TableStyleLight13 2" pivot="0" count="9" xr9:uid="{B0D1F5AF-3A50-4356-A820-156783C4B8EE}">
      <tableStyleElement type="wholeTable" dxfId="51"/>
      <tableStyleElement type="headerRow" dxfId="50"/>
      <tableStyleElement type="totalRow" dxfId="49"/>
      <tableStyleElement type="firstColumn" dxfId="48"/>
      <tableStyleElement type="lastColumn" dxfId="47"/>
      <tableStyleElement type="firstRowStripe" dxfId="46"/>
      <tableStyleElement type="secondRowStripe" dxfId="45"/>
      <tableStyleElement type="firstColumnStripe" dxfId="44"/>
      <tableStyleElement type="secondColumnStripe" dxfId="43"/>
    </tableStyle>
    <tableStyle name="TableStyleLight13 3" pivot="0" count="9" xr9:uid="{C90660C1-B90D-4303-9C03-1C42129B990A}">
      <tableStyleElement type="wholeTable" dxfId="42"/>
      <tableStyleElement type="headerRow" dxfId="41"/>
      <tableStyleElement type="totalRow" dxfId="40"/>
      <tableStyleElement type="firstColumn" dxfId="39"/>
      <tableStyleElement type="lastColumn" dxfId="38"/>
      <tableStyleElement type="firstRowStripe" dxfId="37"/>
      <tableStyleElement type="secondRowStripe" dxfId="36"/>
      <tableStyleElement type="firstColumnStripe" dxfId="35"/>
      <tableStyleElement type="secondColumnStripe" dxfId="34"/>
    </tableStyle>
    <tableStyle name="TableStyleLight13 4" pivot="0" count="9" xr9:uid="{01BEF72B-3AD9-4872-BF1F-8EAB9053F17D}">
      <tableStyleElement type="wholeTable" dxfId="33"/>
      <tableStyleElement type="headerRow" dxfId="32"/>
      <tableStyleElement type="totalRow" dxfId="31"/>
      <tableStyleElement type="firstColumn" dxfId="30"/>
      <tableStyleElement type="lastColumn" dxfId="29"/>
      <tableStyleElement type="firstRowStripe" dxfId="28"/>
      <tableStyleElement type="secondRowStripe" dxfId="27"/>
      <tableStyleElement type="firstColumnStripe" dxfId="26"/>
      <tableStyleElement type="secondColumn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käryhmähinnat" displayName="Ikäryhmähinnat" ref="I2:M3" totalsRowShown="0" headerRowDxfId="24" dataDxfId="23" tableBorderDxfId="22" dataCellStyle="Pilkku">
  <autoFilter ref="I2:M3"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Ikä 0–5" dataDxfId="21" dataCellStyle="Pilkku"/>
    <tableColumn id="2" xr3:uid="{00000000-0010-0000-0200-000002000000}" name="Ikä 6" dataDxfId="20" dataCellStyle="Pilkku"/>
    <tableColumn id="3" xr3:uid="{00000000-0010-0000-0200-000003000000}" name="Ikä 7–12" dataDxfId="19" dataCellStyle="Pilkku"/>
    <tableColumn id="4" xr3:uid="{00000000-0010-0000-0200-000004000000}" name="Ikä 13–15" dataDxfId="18" dataCellStyle="Pilkku"/>
    <tableColumn id="5" xr3:uid="{00000000-0010-0000-0200-000005000000}" name="Ikä 16+" dataDxfId="17" dataCellStyle="Pilkku"/>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elite" displayName="Selite" ref="A4:B8" totalsRowShown="0" headerRowDxfId="16">
  <autoFilter ref="A4:B8" xr:uid="{00000000-0009-0000-0100-000005000000}">
    <filterColumn colId="0" hiddenButton="1"/>
    <filterColumn colId="1" hiddenButton="1"/>
  </autoFilter>
  <tableColumns count="2">
    <tableColumn id="1" xr3:uid="{00000000-0010-0000-0400-000001000000}" name="Kieliasema:" dataDxfId="15"/>
    <tableColumn id="2" xr3:uid="{00000000-0010-0000-0400-000002000000}" name="Saaristoasema:"/>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Kriteerihinnat" displayName="Kriteerihinnat" ref="T5:AA6" totalsRowShown="0" headerRowDxfId="14" dataDxfId="13" tableBorderDxfId="12">
  <autoFilter ref="T5:AA6"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500-000001000000}" name="Työttömyysaste" dataDxfId="11"/>
    <tableColumn id="2" xr3:uid="{00000000-0010-0000-0500-000002000000}" name="Kaksikielisyys I (koko väestö)" dataDxfId="10"/>
    <tableColumn id="3" xr3:uid="{00000000-0010-0000-0500-000003000000}" name="Kaksikielisyys II, (ruotsink.)" dataDxfId="9"/>
    <tableColumn id="4" xr3:uid="{00000000-0010-0000-0500-000004000000}" name="Vieraskielisyys" dataDxfId="8"/>
    <tableColumn id="5" xr3:uid="{00000000-0010-0000-0500-000005000000}" name="Asukastiheys" dataDxfId="7"/>
    <tableColumn id="6" xr3:uid="{00000000-0010-0000-0500-000006000000}" name="Saaristo" dataDxfId="6"/>
    <tableColumn id="7" xr3:uid="{00000000-0010-0000-0500-000007000000}" name="Saaristo-osakunta" dataDxfId="5"/>
    <tableColumn id="8" xr3:uid="{00000000-0010-0000-0500-000008000000}" name="Koulutustausta" dataDxfId="4"/>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Taulukko10" displayName="Taulukko10" ref="A4:B4" headerRowCount="0" totalsRowShown="0">
  <tableColumns count="2">
    <tableColumn id="1" xr3:uid="{00000000-0010-0000-0C00-000001000000}" name="Sarake1" headerRowDxfId="3" dataDxfId="2"/>
    <tableColumn id="2" xr3:uid="{00000000-0010-0000-0C00-000002000000}" name="Sarake2" headerRowDxfId="1" dataDxfId="0"/>
  </tableColumns>
  <tableStyleInfo name="TableStyleMedium2" showFirstColumn="0" showLastColumn="0" showRowStripes="1"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m.fi/documents/10623/0/Kunnan+peruspalvelujen+valtionosuus+2024_joulukuu.xlsx/45a85867-b66f-1ef6-5093-cb34f52d1ac4?t=170202132965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4D14-DFE7-43B4-BA73-8021025D4C30}">
  <dimension ref="B4:J23"/>
  <sheetViews>
    <sheetView tabSelected="1" workbookViewId="0">
      <selection activeCell="B4" sqref="B4"/>
    </sheetView>
  </sheetViews>
  <sheetFormatPr defaultColWidth="8" defaultRowHeight="12" x14ac:dyDescent="0.2"/>
  <cols>
    <col min="1" max="1" width="9" style="420" customWidth="1"/>
    <col min="2" max="2" width="55.125" style="420" bestFit="1" customWidth="1"/>
    <col min="3" max="4" width="9" style="420" customWidth="1"/>
    <col min="5" max="5" width="55.75" style="420" customWidth="1"/>
    <col min="6" max="9" width="9" style="420" customWidth="1"/>
    <col min="10" max="10" width="9.875" style="420" customWidth="1"/>
    <col min="11" max="16384" width="8" style="420"/>
  </cols>
  <sheetData>
    <row r="4" spans="2:10" ht="15.75" x14ac:dyDescent="0.25">
      <c r="B4" s="419" t="s">
        <v>1219</v>
      </c>
      <c r="C4" s="424" t="s">
        <v>1234</v>
      </c>
    </row>
    <row r="5" spans="2:10" ht="15" x14ac:dyDescent="0.25">
      <c r="B5" s="419" t="s">
        <v>1220</v>
      </c>
      <c r="C5" s="426" t="s">
        <v>1235</v>
      </c>
    </row>
    <row r="6" spans="2:10" ht="15" x14ac:dyDescent="0.2">
      <c r="B6" s="419" t="s">
        <v>1221</v>
      </c>
      <c r="C6" s="425" t="s">
        <v>1233</v>
      </c>
    </row>
    <row r="7" spans="2:10" ht="15" x14ac:dyDescent="0.25">
      <c r="B7" s="419" t="s">
        <v>1222</v>
      </c>
      <c r="C7" s="427" t="s">
        <v>1236</v>
      </c>
    </row>
    <row r="8" spans="2:10" ht="15" x14ac:dyDescent="0.25">
      <c r="B8" s="419" t="s">
        <v>1223</v>
      </c>
      <c r="C8" s="428">
        <v>45302</v>
      </c>
    </row>
    <row r="9" spans="2:10" ht="15" x14ac:dyDescent="0.25">
      <c r="B9" s="419" t="s">
        <v>1224</v>
      </c>
      <c r="C9" s="427"/>
    </row>
    <row r="10" spans="2:10" ht="21" thickBot="1" x14ac:dyDescent="0.35">
      <c r="B10" s="421" t="s">
        <v>1225</v>
      </c>
      <c r="C10" s="429"/>
      <c r="D10" s="422"/>
      <c r="E10" s="422"/>
      <c r="F10" s="422"/>
      <c r="G10" s="422"/>
      <c r="H10" s="422"/>
      <c r="I10" s="422"/>
      <c r="J10" s="422"/>
    </row>
    <row r="12" spans="2:10" ht="15" x14ac:dyDescent="0.25">
      <c r="D12" s="423" t="s">
        <v>1226</v>
      </c>
    </row>
    <row r="13" spans="2:10" x14ac:dyDescent="0.2">
      <c r="D13" s="420" t="s">
        <v>1227</v>
      </c>
    </row>
    <row r="15" spans="2:10" ht="15" x14ac:dyDescent="0.25">
      <c r="D15" s="423" t="s">
        <v>1228</v>
      </c>
    </row>
    <row r="16" spans="2:10" x14ac:dyDescent="0.2">
      <c r="D16" s="420" t="s">
        <v>1229</v>
      </c>
    </row>
    <row r="17" spans="4:4" x14ac:dyDescent="0.2">
      <c r="D17" s="420" t="s">
        <v>1230</v>
      </c>
    </row>
    <row r="23" spans="4:4" ht="15" x14ac:dyDescent="0.25">
      <c r="D23" s="423"/>
    </row>
  </sheetData>
  <hyperlinks>
    <hyperlink ref="C6" r:id="rId1" xr:uid="{90215AF8-DE5F-45BA-B3A5-893B0EAE8C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604"/>
  <sheetViews>
    <sheetView zoomScale="80" zoomScaleNormal="80" workbookViewId="0">
      <pane xSplit="2" ySplit="7" topLeftCell="C8" activePane="bottomRight" state="frozen"/>
      <selection activeCell="G29" sqref="G29"/>
      <selection pane="topRight" activeCell="G29" sqref="G29"/>
      <selection pane="bottomLeft" activeCell="G29" sqref="G29"/>
      <selection pane="bottomRight" activeCell="AB21" sqref="AB21"/>
    </sheetView>
  </sheetViews>
  <sheetFormatPr defaultRowHeight="15" x14ac:dyDescent="0.25"/>
  <cols>
    <col min="1" max="1" width="10.625" style="266" customWidth="1"/>
    <col min="2" max="2" width="17.625" style="260" bestFit="1" customWidth="1"/>
    <col min="3" max="3" width="14.125" style="261" customWidth="1"/>
    <col min="4" max="4" width="15.125" style="262" customWidth="1"/>
    <col min="5" max="5" width="17.125" style="262" customWidth="1"/>
    <col min="6" max="6" width="17.375" style="262" bestFit="1" customWidth="1"/>
    <col min="7" max="7" width="19.125" style="262" bestFit="1" customWidth="1"/>
    <col min="8" max="8" width="15.375" style="11" bestFit="1" customWidth="1"/>
    <col min="9" max="9" width="16.375" style="11" bestFit="1" customWidth="1"/>
    <col min="10" max="10" width="24.625" style="262" customWidth="1"/>
    <col min="11" max="11" width="31.375" style="262" bestFit="1" customWidth="1"/>
    <col min="12" max="12" width="19.125" style="262" customWidth="1"/>
    <col min="13" max="13" width="15.125" style="262" bestFit="1" customWidth="1"/>
    <col min="14" max="14" width="21.375" style="262" customWidth="1"/>
    <col min="15" max="15" width="19.375" style="18" customWidth="1"/>
    <col min="16" max="16" width="13.375" style="261" customWidth="1"/>
    <col min="17" max="17" width="20.375" style="266" bestFit="1" customWidth="1"/>
    <col min="18" max="18" width="26.125" style="266" bestFit="1" customWidth="1"/>
    <col min="19" max="20" width="26.125" style="266" customWidth="1"/>
    <col min="21" max="21" width="12.125" style="318" bestFit="1" customWidth="1"/>
    <col min="22" max="16384" width="9" style="18"/>
  </cols>
  <sheetData>
    <row r="1" spans="1:21" ht="23.25" x14ac:dyDescent="0.35">
      <c r="A1" s="259" t="s">
        <v>768</v>
      </c>
      <c r="D1" s="61"/>
      <c r="K1" s="263"/>
      <c r="L1" s="263"/>
      <c r="M1" s="263"/>
      <c r="P1" s="264" t="s">
        <v>373</v>
      </c>
      <c r="Q1" s="265"/>
      <c r="R1" s="265"/>
      <c r="S1" s="265"/>
      <c r="T1" s="265"/>
      <c r="U1" s="260"/>
    </row>
    <row r="2" spans="1:21" x14ac:dyDescent="0.25">
      <c r="A2" s="266" t="s">
        <v>367</v>
      </c>
      <c r="B2" s="139"/>
      <c r="C2" s="266"/>
      <c r="D2" s="146"/>
      <c r="E2" s="146"/>
      <c r="F2" s="146"/>
      <c r="G2" s="146"/>
      <c r="H2" s="146"/>
      <c r="I2" s="146"/>
      <c r="J2" s="146"/>
      <c r="K2" s="146"/>
      <c r="L2" s="146"/>
      <c r="M2" s="146"/>
      <c r="N2" s="146"/>
      <c r="P2" s="267" t="s">
        <v>374</v>
      </c>
      <c r="Q2" s="267" t="s">
        <v>693</v>
      </c>
      <c r="R2" s="267" t="s">
        <v>667</v>
      </c>
      <c r="S2" s="267" t="s">
        <v>726</v>
      </c>
      <c r="T2" s="267" t="s">
        <v>727</v>
      </c>
      <c r="U2" s="268"/>
    </row>
    <row r="3" spans="1:21" x14ac:dyDescent="0.25">
      <c r="C3" s="146"/>
      <c r="D3" s="146"/>
      <c r="E3" s="146"/>
      <c r="F3" s="146"/>
      <c r="G3" s="146"/>
      <c r="H3" s="146"/>
      <c r="I3" s="146"/>
      <c r="J3" s="146"/>
      <c r="K3" s="146"/>
      <c r="L3" s="146"/>
      <c r="M3" s="146"/>
      <c r="N3" s="146"/>
      <c r="O3" s="146"/>
      <c r="P3" s="269">
        <v>62.59</v>
      </c>
      <c r="Q3" s="269">
        <v>915.13</v>
      </c>
      <c r="R3" s="269">
        <v>13.1</v>
      </c>
      <c r="S3" s="269">
        <v>19.309999999999999</v>
      </c>
      <c r="T3" s="269">
        <v>10.24</v>
      </c>
      <c r="U3" s="260"/>
    </row>
    <row r="4" spans="1:21" x14ac:dyDescent="0.25">
      <c r="A4" s="270"/>
      <c r="B4" s="271"/>
      <c r="C4" s="272"/>
      <c r="D4" s="273"/>
      <c r="E4" s="273"/>
      <c r="F4" s="273"/>
      <c r="G4" s="273"/>
      <c r="H4" s="274"/>
      <c r="I4" s="274"/>
      <c r="J4" s="273"/>
      <c r="K4" s="275"/>
      <c r="L4" s="275"/>
      <c r="M4" s="275"/>
      <c r="N4" s="273"/>
      <c r="O4" s="276"/>
      <c r="P4" s="145"/>
      <c r="Q4" s="145"/>
      <c r="R4" s="145"/>
      <c r="S4" s="145"/>
      <c r="T4" s="145"/>
      <c r="U4" s="145"/>
    </row>
    <row r="5" spans="1:21" x14ac:dyDescent="0.25">
      <c r="A5" s="270"/>
      <c r="B5" s="271"/>
      <c r="C5" s="277" t="s">
        <v>369</v>
      </c>
      <c r="D5" s="273"/>
      <c r="E5" s="273"/>
      <c r="F5" s="273"/>
      <c r="G5" s="273"/>
      <c r="H5" s="278"/>
      <c r="I5" s="278"/>
      <c r="J5" s="279"/>
      <c r="K5" s="280"/>
      <c r="L5" s="280"/>
      <c r="M5" s="280"/>
      <c r="N5" s="273"/>
      <c r="O5" s="276"/>
      <c r="P5" s="281" t="s">
        <v>696</v>
      </c>
      <c r="Q5" s="282"/>
      <c r="R5" s="282"/>
      <c r="S5" s="282"/>
      <c r="T5" s="282"/>
      <c r="U5" s="283"/>
    </row>
    <row r="6" spans="1:21" s="319" customFormat="1" ht="42.75" x14ac:dyDescent="0.2">
      <c r="A6" s="319" t="s">
        <v>669</v>
      </c>
      <c r="B6" s="320" t="s">
        <v>3</v>
      </c>
      <c r="C6" s="321" t="s">
        <v>759</v>
      </c>
      <c r="D6" s="321" t="s">
        <v>725</v>
      </c>
      <c r="E6" s="322" t="s">
        <v>694</v>
      </c>
      <c r="F6" s="323" t="s">
        <v>764</v>
      </c>
      <c r="G6" s="324" t="s">
        <v>692</v>
      </c>
      <c r="H6" s="322" t="s">
        <v>777</v>
      </c>
      <c r="I6" s="325" t="s">
        <v>778</v>
      </c>
      <c r="J6" s="323" t="s">
        <v>779</v>
      </c>
      <c r="K6" s="324" t="s">
        <v>780</v>
      </c>
      <c r="L6" s="326" t="s">
        <v>737</v>
      </c>
      <c r="M6" s="323" t="s">
        <v>747</v>
      </c>
      <c r="N6" s="324" t="s">
        <v>730</v>
      </c>
      <c r="O6" s="321" t="s">
        <v>763</v>
      </c>
      <c r="P6" s="327" t="s">
        <v>374</v>
      </c>
      <c r="Q6" s="328" t="s">
        <v>693</v>
      </c>
      <c r="R6" s="328" t="s">
        <v>695</v>
      </c>
      <c r="S6" s="328" t="s">
        <v>728</v>
      </c>
      <c r="T6" s="328" t="s">
        <v>727</v>
      </c>
      <c r="U6" s="329" t="s">
        <v>375</v>
      </c>
    </row>
    <row r="7" spans="1:21" s="430" customFormat="1" ht="36" customHeight="1" x14ac:dyDescent="0.2">
      <c r="B7" s="430" t="s">
        <v>371</v>
      </c>
      <c r="C7" s="441">
        <v>5533611</v>
      </c>
      <c r="D7" s="442"/>
      <c r="E7" s="443"/>
      <c r="F7" s="433">
        <v>2035</v>
      </c>
      <c r="G7" s="444">
        <v>3.6775263024451846E-4</v>
      </c>
      <c r="H7" s="445">
        <v>2362494</v>
      </c>
      <c r="I7" s="433">
        <v>2363007</v>
      </c>
      <c r="J7" s="435">
        <v>0.99984103806984104</v>
      </c>
      <c r="K7" s="446">
        <v>1</v>
      </c>
      <c r="L7" s="447"/>
      <c r="M7" s="448">
        <v>3788663.6812551469</v>
      </c>
      <c r="N7" s="449">
        <v>0.68466389871914501</v>
      </c>
      <c r="O7" s="450">
        <v>0.12156988932900219</v>
      </c>
      <c r="P7" s="451">
        <v>65290684.992739238</v>
      </c>
      <c r="Q7" s="431">
        <v>1178687.44</v>
      </c>
      <c r="R7" s="431">
        <v>72285664.632083371</v>
      </c>
      <c r="S7" s="431">
        <v>106854028.41000012</v>
      </c>
      <c r="T7" s="431">
        <v>32044755.247979473</v>
      </c>
      <c r="U7" s="452">
        <v>277653820.72280204</v>
      </c>
    </row>
    <row r="8" spans="1:21" x14ac:dyDescent="0.25">
      <c r="A8" s="266">
        <v>5</v>
      </c>
      <c r="B8" s="260" t="s">
        <v>12</v>
      </c>
      <c r="C8" s="298">
        <v>9183</v>
      </c>
      <c r="D8" s="299">
        <v>0.6011333333333333</v>
      </c>
      <c r="E8" s="300">
        <v>0</v>
      </c>
      <c r="F8" s="301">
        <v>0</v>
      </c>
      <c r="G8" s="302">
        <v>0</v>
      </c>
      <c r="H8" s="103">
        <v>3430</v>
      </c>
      <c r="I8" s="11">
        <v>3393</v>
      </c>
      <c r="J8" s="303">
        <v>1.0109048040082522</v>
      </c>
      <c r="K8" s="304">
        <v>1.011124315323183</v>
      </c>
      <c r="L8" s="305">
        <v>0.52820144806866898</v>
      </c>
      <c r="M8" s="11">
        <v>4850.4738976145873</v>
      </c>
      <c r="N8" s="304">
        <v>0.77147553574362149</v>
      </c>
      <c r="O8" s="306">
        <v>0</v>
      </c>
      <c r="P8" s="307">
        <v>345509.781166</v>
      </c>
      <c r="Q8" s="268">
        <v>0</v>
      </c>
      <c r="R8" s="268">
        <v>121635.52509772754</v>
      </c>
      <c r="S8" s="268">
        <v>136800.91960180725</v>
      </c>
      <c r="T8" s="268">
        <v>0</v>
      </c>
      <c r="U8" s="308">
        <v>603946.22586553474</v>
      </c>
    </row>
    <row r="9" spans="1:21" x14ac:dyDescent="0.25">
      <c r="A9" s="266">
        <v>9</v>
      </c>
      <c r="B9" s="260" t="s">
        <v>13</v>
      </c>
      <c r="C9" s="298">
        <v>2447</v>
      </c>
      <c r="D9" s="299">
        <v>2.8199999999999999E-2</v>
      </c>
      <c r="E9" s="300">
        <v>0</v>
      </c>
      <c r="F9" s="301">
        <v>0</v>
      </c>
      <c r="G9" s="302">
        <v>0</v>
      </c>
      <c r="H9" s="103">
        <v>696</v>
      </c>
      <c r="I9" s="11">
        <v>981</v>
      </c>
      <c r="J9" s="303">
        <v>0.70948012232415902</v>
      </c>
      <c r="K9" s="304">
        <v>0.70963418125626732</v>
      </c>
      <c r="L9" s="305">
        <v>0.61471772564324201</v>
      </c>
      <c r="M9" s="11">
        <v>1504.2142746490133</v>
      </c>
      <c r="N9" s="304">
        <v>0.89783867207434642</v>
      </c>
      <c r="O9" s="306">
        <v>0</v>
      </c>
      <c r="P9" s="307">
        <v>4319.0479859999996</v>
      </c>
      <c r="Q9" s="268">
        <v>0</v>
      </c>
      <c r="R9" s="268">
        <v>22747.820424096528</v>
      </c>
      <c r="S9" s="268">
        <v>42424.286862228029</v>
      </c>
      <c r="T9" s="268">
        <v>0</v>
      </c>
      <c r="U9" s="308">
        <v>69491.155272324555</v>
      </c>
    </row>
    <row r="10" spans="1:21" x14ac:dyDescent="0.25">
      <c r="A10" s="266">
        <v>10</v>
      </c>
      <c r="B10" s="260" t="s">
        <v>14</v>
      </c>
      <c r="C10" s="298">
        <v>11102</v>
      </c>
      <c r="D10" s="299">
        <v>0.54486666666666661</v>
      </c>
      <c r="E10" s="300">
        <v>0</v>
      </c>
      <c r="F10" s="301">
        <v>1</v>
      </c>
      <c r="G10" s="302">
        <v>9.0073860565663844E-5</v>
      </c>
      <c r="H10" s="103">
        <v>4154</v>
      </c>
      <c r="I10" s="11">
        <v>4215</v>
      </c>
      <c r="J10" s="303">
        <v>0.98552787663107944</v>
      </c>
      <c r="K10" s="304">
        <v>0.98574187751349929</v>
      </c>
      <c r="L10" s="305">
        <v>0.59334019783924596</v>
      </c>
      <c r="M10" s="11">
        <v>6587.2628764113088</v>
      </c>
      <c r="N10" s="304">
        <v>0.86661528225638074</v>
      </c>
      <c r="O10" s="306">
        <v>0</v>
      </c>
      <c r="P10" s="307">
        <v>378613.77820933331</v>
      </c>
      <c r="Q10" s="268">
        <v>0</v>
      </c>
      <c r="R10" s="268">
        <v>143362.55284642879</v>
      </c>
      <c r="S10" s="268">
        <v>185784.65489631565</v>
      </c>
      <c r="T10" s="268">
        <v>0</v>
      </c>
      <c r="U10" s="308">
        <v>707760.98595207778</v>
      </c>
    </row>
    <row r="11" spans="1:21" x14ac:dyDescent="0.25">
      <c r="A11" s="266">
        <v>16</v>
      </c>
      <c r="B11" s="260" t="s">
        <v>15</v>
      </c>
      <c r="C11" s="298">
        <v>8014</v>
      </c>
      <c r="D11" s="299">
        <v>0</v>
      </c>
      <c r="E11" s="300">
        <v>0</v>
      </c>
      <c r="F11" s="301">
        <v>3</v>
      </c>
      <c r="G11" s="302">
        <v>3.7434489643124529E-4</v>
      </c>
      <c r="H11" s="103">
        <v>2334</v>
      </c>
      <c r="I11" s="11">
        <v>2925</v>
      </c>
      <c r="J11" s="303">
        <v>0.79794871794871791</v>
      </c>
      <c r="K11" s="304">
        <v>0.7981219872532358</v>
      </c>
      <c r="L11" s="305">
        <v>0.66761520654638795</v>
      </c>
      <c r="M11" s="11">
        <v>5350.2682652627527</v>
      </c>
      <c r="N11" s="304">
        <v>0.97509918048161826</v>
      </c>
      <c r="O11" s="306">
        <v>0</v>
      </c>
      <c r="P11" s="307">
        <v>0</v>
      </c>
      <c r="Q11" s="268">
        <v>0</v>
      </c>
      <c r="R11" s="268">
        <v>83789.559836601344</v>
      </c>
      <c r="S11" s="268">
        <v>150896.92971325177</v>
      </c>
      <c r="T11" s="268">
        <v>0</v>
      </c>
      <c r="U11" s="308">
        <v>234686.48954985311</v>
      </c>
    </row>
    <row r="12" spans="1:21" x14ac:dyDescent="0.25">
      <c r="A12" s="266">
        <v>18</v>
      </c>
      <c r="B12" s="260" t="s">
        <v>16</v>
      </c>
      <c r="C12" s="298">
        <v>4763</v>
      </c>
      <c r="D12" s="299">
        <v>0</v>
      </c>
      <c r="E12" s="300">
        <v>0</v>
      </c>
      <c r="F12" s="301">
        <v>0</v>
      </c>
      <c r="G12" s="302">
        <v>0</v>
      </c>
      <c r="H12" s="103">
        <v>1352</v>
      </c>
      <c r="I12" s="11">
        <v>2198</v>
      </c>
      <c r="J12" s="303">
        <v>0.61510464058234759</v>
      </c>
      <c r="K12" s="304">
        <v>0.61523820650066052</v>
      </c>
      <c r="L12" s="305">
        <v>0.51756004788173104</v>
      </c>
      <c r="M12" s="11">
        <v>2465.1385080606851</v>
      </c>
      <c r="N12" s="304">
        <v>0.75593301888703579</v>
      </c>
      <c r="O12" s="306">
        <v>0</v>
      </c>
      <c r="P12" s="307">
        <v>0</v>
      </c>
      <c r="Q12" s="268">
        <v>0</v>
      </c>
      <c r="R12" s="268">
        <v>38387.972466070663</v>
      </c>
      <c r="S12" s="268">
        <v>69525.828190597342</v>
      </c>
      <c r="T12" s="268">
        <v>0</v>
      </c>
      <c r="U12" s="308">
        <v>107913.800656668</v>
      </c>
    </row>
    <row r="13" spans="1:21" x14ac:dyDescent="0.25">
      <c r="A13" s="266">
        <v>19</v>
      </c>
      <c r="B13" s="260" t="s">
        <v>17</v>
      </c>
      <c r="C13" s="298">
        <v>3965</v>
      </c>
      <c r="D13" s="299">
        <v>0</v>
      </c>
      <c r="E13" s="300">
        <v>0</v>
      </c>
      <c r="F13" s="301">
        <v>0</v>
      </c>
      <c r="G13" s="302">
        <v>0</v>
      </c>
      <c r="H13" s="103">
        <v>1165</v>
      </c>
      <c r="I13" s="11">
        <v>1793</v>
      </c>
      <c r="J13" s="303">
        <v>0.64974902398215284</v>
      </c>
      <c r="K13" s="304">
        <v>0.64989011269996666</v>
      </c>
      <c r="L13" s="305">
        <v>0.44205981307470799</v>
      </c>
      <c r="M13" s="11">
        <v>1752.7671588412172</v>
      </c>
      <c r="N13" s="304">
        <v>0.64565959137279516</v>
      </c>
      <c r="O13" s="306">
        <v>0.20284858479761395</v>
      </c>
      <c r="P13" s="307">
        <v>0</v>
      </c>
      <c r="Q13" s="268">
        <v>0</v>
      </c>
      <c r="R13" s="268">
        <v>33756.26728880532</v>
      </c>
      <c r="S13" s="268">
        <v>49434.377802805393</v>
      </c>
      <c r="T13" s="268">
        <v>8235.9771005188031</v>
      </c>
      <c r="U13" s="308">
        <v>91426.622192129522</v>
      </c>
    </row>
    <row r="14" spans="1:21" x14ac:dyDescent="0.25">
      <c r="A14" s="266">
        <v>20</v>
      </c>
      <c r="B14" s="260" t="s">
        <v>18</v>
      </c>
      <c r="C14" s="298">
        <v>16473</v>
      </c>
      <c r="D14" s="299">
        <v>0</v>
      </c>
      <c r="E14" s="300">
        <v>0</v>
      </c>
      <c r="F14" s="301">
        <v>0</v>
      </c>
      <c r="G14" s="302">
        <v>0</v>
      </c>
      <c r="H14" s="103">
        <v>4786</v>
      </c>
      <c r="I14" s="11">
        <v>6937</v>
      </c>
      <c r="J14" s="303">
        <v>0.6899235980971602</v>
      </c>
      <c r="K14" s="304">
        <v>0.69007341045893711</v>
      </c>
      <c r="L14" s="305">
        <v>0.55994532947488695</v>
      </c>
      <c r="M14" s="11">
        <v>9223.9794124398122</v>
      </c>
      <c r="N14" s="304">
        <v>0.81783971744737971</v>
      </c>
      <c r="O14" s="306">
        <v>0</v>
      </c>
      <c r="P14" s="307">
        <v>0</v>
      </c>
      <c r="Q14" s="268">
        <v>0</v>
      </c>
      <c r="R14" s="268">
        <v>148915.28870541992</v>
      </c>
      <c r="S14" s="268">
        <v>260149.60448101131</v>
      </c>
      <c r="T14" s="268">
        <v>0</v>
      </c>
      <c r="U14" s="308">
        <v>409064.89318643126</v>
      </c>
    </row>
    <row r="15" spans="1:21" x14ac:dyDescent="0.25">
      <c r="A15" s="266">
        <v>46</v>
      </c>
      <c r="B15" s="260" t="s">
        <v>19</v>
      </c>
      <c r="C15" s="298">
        <v>1341</v>
      </c>
      <c r="D15" s="299">
        <v>1.2921</v>
      </c>
      <c r="E15" s="300">
        <v>0</v>
      </c>
      <c r="F15" s="301">
        <v>0</v>
      </c>
      <c r="G15" s="302">
        <v>0</v>
      </c>
      <c r="H15" s="103">
        <v>380</v>
      </c>
      <c r="I15" s="11">
        <v>466</v>
      </c>
      <c r="J15" s="303">
        <v>0.81545064377682408</v>
      </c>
      <c r="K15" s="304">
        <v>0.81562771350917362</v>
      </c>
      <c r="L15" s="305">
        <v>0.543023522745118</v>
      </c>
      <c r="M15" s="11">
        <v>728.19454400120321</v>
      </c>
      <c r="N15" s="304">
        <v>0.79312422308375707</v>
      </c>
      <c r="O15" s="306">
        <v>0</v>
      </c>
      <c r="P15" s="307">
        <v>162675.11219850002</v>
      </c>
      <c r="Q15" s="268">
        <v>0</v>
      </c>
      <c r="R15" s="268">
        <v>14328.213605987004</v>
      </c>
      <c r="S15" s="268">
        <v>20537.721750729193</v>
      </c>
      <c r="T15" s="268">
        <v>0</v>
      </c>
      <c r="U15" s="308">
        <v>197541.04755521621</v>
      </c>
    </row>
    <row r="16" spans="1:21" x14ac:dyDescent="0.25">
      <c r="A16" s="266">
        <v>47</v>
      </c>
      <c r="B16" s="260" t="s">
        <v>20</v>
      </c>
      <c r="C16" s="298">
        <v>1811</v>
      </c>
      <c r="D16" s="299">
        <v>1.9494500000000001</v>
      </c>
      <c r="E16" s="300">
        <v>1</v>
      </c>
      <c r="F16" s="301">
        <v>182</v>
      </c>
      <c r="G16" s="302">
        <v>0.10049696300386526</v>
      </c>
      <c r="H16" s="103">
        <v>643</v>
      </c>
      <c r="I16" s="11">
        <v>741</v>
      </c>
      <c r="J16" s="303">
        <v>0.86774628879892035</v>
      </c>
      <c r="K16" s="304">
        <v>0.86793471418588586</v>
      </c>
      <c r="L16" s="305">
        <v>0.42178809632557401</v>
      </c>
      <c r="M16" s="11">
        <v>763.85824244561456</v>
      </c>
      <c r="N16" s="304">
        <v>0.61605131673313929</v>
      </c>
      <c r="O16" s="306">
        <v>0</v>
      </c>
      <c r="P16" s="307">
        <v>662913.33819150005</v>
      </c>
      <c r="Q16" s="268">
        <v>166553.66</v>
      </c>
      <c r="R16" s="268">
        <v>20590.969952817373</v>
      </c>
      <c r="S16" s="268">
        <v>21543.567127197741</v>
      </c>
      <c r="T16" s="268">
        <v>0</v>
      </c>
      <c r="U16" s="308">
        <v>871601.53527151525</v>
      </c>
    </row>
    <row r="17" spans="1:21" x14ac:dyDescent="0.25">
      <c r="A17" s="266">
        <v>49</v>
      </c>
      <c r="B17" s="260" t="s">
        <v>21</v>
      </c>
      <c r="C17" s="298">
        <v>305274</v>
      </c>
      <c r="D17" s="299">
        <v>0</v>
      </c>
      <c r="E17" s="300">
        <v>0</v>
      </c>
      <c r="F17" s="301">
        <v>16</v>
      </c>
      <c r="G17" s="302">
        <v>5.2411931576223324E-5</v>
      </c>
      <c r="H17" s="103">
        <v>129657</v>
      </c>
      <c r="I17" s="11">
        <v>140042</v>
      </c>
      <c r="J17" s="303">
        <v>0.92584367546878799</v>
      </c>
      <c r="K17" s="304">
        <v>0.92604471632032681</v>
      </c>
      <c r="L17" s="305">
        <v>0.72935882238621197</v>
      </c>
      <c r="M17" s="11">
        <v>222654.28514512847</v>
      </c>
      <c r="N17" s="304">
        <v>1.0652800940004012</v>
      </c>
      <c r="O17" s="306">
        <v>1.7596562162483176</v>
      </c>
      <c r="P17" s="307">
        <v>0</v>
      </c>
      <c r="Q17" s="268">
        <v>0</v>
      </c>
      <c r="R17" s="268">
        <v>3703335.6089626262</v>
      </c>
      <c r="S17" s="268">
        <v>6279656.7106806133</v>
      </c>
      <c r="T17" s="268">
        <v>5500695.4676120458</v>
      </c>
      <c r="U17" s="308">
        <v>15483687.787255287</v>
      </c>
    </row>
    <row r="18" spans="1:21" x14ac:dyDescent="0.25">
      <c r="A18" s="266">
        <v>50</v>
      </c>
      <c r="B18" s="260" t="s">
        <v>22</v>
      </c>
      <c r="C18" s="298">
        <v>11276</v>
      </c>
      <c r="D18" s="299">
        <v>0</v>
      </c>
      <c r="E18" s="300">
        <v>0</v>
      </c>
      <c r="F18" s="301">
        <v>0</v>
      </c>
      <c r="G18" s="302">
        <v>0</v>
      </c>
      <c r="H18" s="103">
        <v>4011</v>
      </c>
      <c r="I18" s="11">
        <v>4732</v>
      </c>
      <c r="J18" s="303">
        <v>0.84763313609467461</v>
      </c>
      <c r="K18" s="304">
        <v>0.84781719404310385</v>
      </c>
      <c r="L18" s="305">
        <v>0.43200013730818099</v>
      </c>
      <c r="M18" s="11">
        <v>4871.2335482870485</v>
      </c>
      <c r="N18" s="304">
        <v>0.63096672413480226</v>
      </c>
      <c r="O18" s="306">
        <v>0</v>
      </c>
      <c r="P18" s="307">
        <v>0</v>
      </c>
      <c r="Q18" s="268">
        <v>0</v>
      </c>
      <c r="R18" s="268">
        <v>125235.82550839351</v>
      </c>
      <c r="S18" s="268">
        <v>137386.41688775321</v>
      </c>
      <c r="T18" s="268">
        <v>0</v>
      </c>
      <c r="U18" s="308">
        <v>262622.2423961467</v>
      </c>
    </row>
    <row r="19" spans="1:21" x14ac:dyDescent="0.25">
      <c r="A19" s="266">
        <v>51</v>
      </c>
      <c r="B19" s="260" t="s">
        <v>23</v>
      </c>
      <c r="C19" s="298">
        <v>9211</v>
      </c>
      <c r="D19" s="299">
        <v>0</v>
      </c>
      <c r="E19" s="300">
        <v>0</v>
      </c>
      <c r="F19" s="301">
        <v>0</v>
      </c>
      <c r="G19" s="302">
        <v>0</v>
      </c>
      <c r="H19" s="103">
        <v>3833</v>
      </c>
      <c r="I19" s="11">
        <v>3885</v>
      </c>
      <c r="J19" s="303">
        <v>0.98661518661518666</v>
      </c>
      <c r="K19" s="304">
        <v>0.98682942359980264</v>
      </c>
      <c r="L19" s="305">
        <v>0.62911426441668195</v>
      </c>
      <c r="M19" s="11">
        <v>5794.7714895420577</v>
      </c>
      <c r="N19" s="304">
        <v>0.91886583416128098</v>
      </c>
      <c r="O19" s="306">
        <v>0</v>
      </c>
      <c r="P19" s="307">
        <v>0</v>
      </c>
      <c r="Q19" s="268">
        <v>0</v>
      </c>
      <c r="R19" s="268">
        <v>119074.88425218895</v>
      </c>
      <c r="S19" s="268">
        <v>163433.52946225408</v>
      </c>
      <c r="T19" s="268">
        <v>0</v>
      </c>
      <c r="U19" s="308">
        <v>282508.41371444304</v>
      </c>
    </row>
    <row r="20" spans="1:21" x14ac:dyDescent="0.25">
      <c r="A20" s="266">
        <v>52</v>
      </c>
      <c r="B20" s="260" t="s">
        <v>24</v>
      </c>
      <c r="C20" s="298">
        <v>2346</v>
      </c>
      <c r="D20" s="299">
        <v>0.77395000000000003</v>
      </c>
      <c r="E20" s="300">
        <v>0</v>
      </c>
      <c r="F20" s="301">
        <v>0</v>
      </c>
      <c r="G20" s="302">
        <v>0</v>
      </c>
      <c r="H20" s="103">
        <v>822</v>
      </c>
      <c r="I20" s="11">
        <v>952</v>
      </c>
      <c r="J20" s="303">
        <v>0.86344537815126055</v>
      </c>
      <c r="K20" s="304">
        <v>0.8636328696238279</v>
      </c>
      <c r="L20" s="305">
        <v>0.53619280145779502</v>
      </c>
      <c r="M20" s="11">
        <v>1257.908312219987</v>
      </c>
      <c r="N20" s="304">
        <v>0.78314747200910306</v>
      </c>
      <c r="O20" s="306">
        <v>0</v>
      </c>
      <c r="P20" s="307">
        <v>113643.83055300001</v>
      </c>
      <c r="Q20" s="268">
        <v>0</v>
      </c>
      <c r="R20" s="268">
        <v>26541.683529001253</v>
      </c>
      <c r="S20" s="268">
        <v>35477.567247827101</v>
      </c>
      <c r="T20" s="268">
        <v>0</v>
      </c>
      <c r="U20" s="308">
        <v>175663.08132982836</v>
      </c>
    </row>
    <row r="21" spans="1:21" x14ac:dyDescent="0.25">
      <c r="A21" s="266">
        <v>61</v>
      </c>
      <c r="B21" s="260" t="s">
        <v>25</v>
      </c>
      <c r="C21" s="298">
        <v>16459</v>
      </c>
      <c r="D21" s="299">
        <v>0</v>
      </c>
      <c r="E21" s="300">
        <v>0</v>
      </c>
      <c r="F21" s="301">
        <v>0</v>
      </c>
      <c r="G21" s="302">
        <v>0</v>
      </c>
      <c r="H21" s="103">
        <v>7918</v>
      </c>
      <c r="I21" s="11">
        <v>6224</v>
      </c>
      <c r="J21" s="303">
        <v>1.2721722365038561</v>
      </c>
      <c r="K21" s="304">
        <v>1.2724484803196399</v>
      </c>
      <c r="L21" s="305">
        <v>0.58558202015412597</v>
      </c>
      <c r="M21" s="11">
        <v>9638.0944697167597</v>
      </c>
      <c r="N21" s="304">
        <v>0.85528391558196748</v>
      </c>
      <c r="O21" s="306">
        <v>0</v>
      </c>
      <c r="P21" s="307">
        <v>0</v>
      </c>
      <c r="Q21" s="268">
        <v>0</v>
      </c>
      <c r="R21" s="268">
        <v>274356.30694231048</v>
      </c>
      <c r="S21" s="268">
        <v>271829.14793434314</v>
      </c>
      <c r="T21" s="268">
        <v>0</v>
      </c>
      <c r="U21" s="308">
        <v>546185.45487665362</v>
      </c>
    </row>
    <row r="22" spans="1:21" x14ac:dyDescent="0.25">
      <c r="A22" s="266">
        <v>69</v>
      </c>
      <c r="B22" s="260" t="s">
        <v>26</v>
      </c>
      <c r="C22" s="298">
        <v>6687</v>
      </c>
      <c r="D22" s="299">
        <v>0.78915000000000002</v>
      </c>
      <c r="E22" s="300">
        <v>0</v>
      </c>
      <c r="F22" s="301">
        <v>0</v>
      </c>
      <c r="G22" s="302">
        <v>0</v>
      </c>
      <c r="H22" s="103">
        <v>2716</v>
      </c>
      <c r="I22" s="11">
        <v>2638</v>
      </c>
      <c r="J22" s="303">
        <v>1.0295678544351781</v>
      </c>
      <c r="K22" s="304">
        <v>1.0297914183084937</v>
      </c>
      <c r="L22" s="305">
        <v>0.58715960853367499</v>
      </c>
      <c r="M22" s="11">
        <v>3926.3363022646845</v>
      </c>
      <c r="N22" s="304">
        <v>0.85758809487709364</v>
      </c>
      <c r="O22" s="306">
        <v>0</v>
      </c>
      <c r="P22" s="307">
        <v>330290.31226949999</v>
      </c>
      <c r="Q22" s="268">
        <v>0</v>
      </c>
      <c r="R22" s="268">
        <v>90209.419306398559</v>
      </c>
      <c r="S22" s="268">
        <v>110736.89461145674</v>
      </c>
      <c r="T22" s="268">
        <v>0</v>
      </c>
      <c r="U22" s="308">
        <v>531236.62618735526</v>
      </c>
    </row>
    <row r="23" spans="1:21" x14ac:dyDescent="0.25">
      <c r="A23" s="266">
        <v>71</v>
      </c>
      <c r="B23" s="260" t="s">
        <v>27</v>
      </c>
      <c r="C23" s="298">
        <v>6591</v>
      </c>
      <c r="D23" s="299">
        <v>0.6731166666666667</v>
      </c>
      <c r="E23" s="300">
        <v>0</v>
      </c>
      <c r="F23" s="301">
        <v>2</v>
      </c>
      <c r="G23" s="302">
        <v>3.0344409042633893E-4</v>
      </c>
      <c r="H23" s="103">
        <v>2614</v>
      </c>
      <c r="I23" s="11">
        <v>2518</v>
      </c>
      <c r="J23" s="303">
        <v>1.0381254964257347</v>
      </c>
      <c r="K23" s="304">
        <v>1.038350918534602</v>
      </c>
      <c r="L23" s="305">
        <v>0.47106258426027903</v>
      </c>
      <c r="M23" s="11">
        <v>3104.7734928594991</v>
      </c>
      <c r="N23" s="304">
        <v>0.68802018792218067</v>
      </c>
      <c r="O23" s="306">
        <v>0</v>
      </c>
      <c r="P23" s="307">
        <v>277681.28295050003</v>
      </c>
      <c r="Q23" s="268">
        <v>0</v>
      </c>
      <c r="R23" s="268">
        <v>89653.398843206451</v>
      </c>
      <c r="S23" s="268">
        <v>87565.849841471238</v>
      </c>
      <c r="T23" s="268">
        <v>0</v>
      </c>
      <c r="U23" s="308">
        <v>454900.53163517773</v>
      </c>
    </row>
    <row r="24" spans="1:21" x14ac:dyDescent="0.25">
      <c r="A24" s="266">
        <v>72</v>
      </c>
      <c r="B24" s="260" t="s">
        <v>28</v>
      </c>
      <c r="C24" s="298">
        <v>960</v>
      </c>
      <c r="D24" s="299">
        <v>0.99881666666666669</v>
      </c>
      <c r="E24" s="300">
        <v>0</v>
      </c>
      <c r="F24" s="301">
        <v>0</v>
      </c>
      <c r="G24" s="302">
        <v>0</v>
      </c>
      <c r="H24" s="103">
        <v>248</v>
      </c>
      <c r="I24" s="11">
        <v>338</v>
      </c>
      <c r="J24" s="303">
        <v>0.73372781065088755</v>
      </c>
      <c r="K24" s="304">
        <v>0.73388713480869017</v>
      </c>
      <c r="L24" s="305">
        <v>0.59897940848976705</v>
      </c>
      <c r="M24" s="11">
        <v>575.02023215017641</v>
      </c>
      <c r="N24" s="304">
        <v>0.87485174785807351</v>
      </c>
      <c r="O24" s="306">
        <v>3.8417596451267855E-2</v>
      </c>
      <c r="P24" s="307">
        <v>60015.297760000009</v>
      </c>
      <c r="Q24" s="268">
        <v>0</v>
      </c>
      <c r="R24" s="268">
        <v>9229.3646073540876</v>
      </c>
      <c r="S24" s="268">
        <v>16217.651761093823</v>
      </c>
      <c r="T24" s="268">
        <v>377.66034015454352</v>
      </c>
      <c r="U24" s="308">
        <v>85839.97446860245</v>
      </c>
    </row>
    <row r="25" spans="1:21" x14ac:dyDescent="0.25">
      <c r="A25" s="266">
        <v>74</v>
      </c>
      <c r="B25" s="260" t="s">
        <v>29</v>
      </c>
      <c r="C25" s="298">
        <v>1052</v>
      </c>
      <c r="D25" s="299">
        <v>1.4803000000000002</v>
      </c>
      <c r="E25" s="300">
        <v>0</v>
      </c>
      <c r="F25" s="301">
        <v>0</v>
      </c>
      <c r="G25" s="302">
        <v>0</v>
      </c>
      <c r="H25" s="103">
        <v>341</v>
      </c>
      <c r="I25" s="11">
        <v>397</v>
      </c>
      <c r="J25" s="303">
        <v>0.8589420654911839</v>
      </c>
      <c r="K25" s="304">
        <v>0.85912857909909013</v>
      </c>
      <c r="L25" s="305">
        <v>0.283566730081796</v>
      </c>
      <c r="M25" s="11">
        <v>298.31220004604938</v>
      </c>
      <c r="N25" s="304">
        <v>0.41416924510301589</v>
      </c>
      <c r="O25" s="306">
        <v>0</v>
      </c>
      <c r="P25" s="307">
        <v>146204.81970600001</v>
      </c>
      <c r="Q25" s="268">
        <v>0</v>
      </c>
      <c r="R25" s="268">
        <v>11839.822774280379</v>
      </c>
      <c r="S25" s="268">
        <v>8413.4837453320761</v>
      </c>
      <c r="T25" s="268">
        <v>0</v>
      </c>
      <c r="U25" s="308">
        <v>166458.12622561248</v>
      </c>
    </row>
    <row r="26" spans="1:21" x14ac:dyDescent="0.25">
      <c r="A26" s="266">
        <v>75</v>
      </c>
      <c r="B26" s="260" t="s">
        <v>30</v>
      </c>
      <c r="C26" s="298">
        <v>19549</v>
      </c>
      <c r="D26" s="299">
        <v>0</v>
      </c>
      <c r="E26" s="300">
        <v>0</v>
      </c>
      <c r="F26" s="301">
        <v>0</v>
      </c>
      <c r="G26" s="302">
        <v>0</v>
      </c>
      <c r="H26" s="103">
        <v>6122</v>
      </c>
      <c r="I26" s="11">
        <v>7547</v>
      </c>
      <c r="J26" s="303">
        <v>0.81118325162316152</v>
      </c>
      <c r="K26" s="304">
        <v>0.81135939471943286</v>
      </c>
      <c r="L26" s="305">
        <v>0.68220138812970399</v>
      </c>
      <c r="M26" s="11">
        <v>13336.354936547583</v>
      </c>
      <c r="N26" s="304">
        <v>0.99640332929186448</v>
      </c>
      <c r="O26" s="306">
        <v>0</v>
      </c>
      <c r="P26" s="307">
        <v>0</v>
      </c>
      <c r="Q26" s="268">
        <v>0</v>
      </c>
      <c r="R26" s="268">
        <v>207782.56897654952</v>
      </c>
      <c r="S26" s="268">
        <v>376133.47849434777</v>
      </c>
      <c r="T26" s="268">
        <v>0</v>
      </c>
      <c r="U26" s="308">
        <v>583916.04747089732</v>
      </c>
    </row>
    <row r="27" spans="1:21" x14ac:dyDescent="0.25">
      <c r="A27" s="266">
        <v>77</v>
      </c>
      <c r="B27" s="260" t="s">
        <v>31</v>
      </c>
      <c r="C27" s="298">
        <v>4601</v>
      </c>
      <c r="D27" s="299">
        <v>0.66818333333333335</v>
      </c>
      <c r="E27" s="300">
        <v>0</v>
      </c>
      <c r="F27" s="301">
        <v>0</v>
      </c>
      <c r="G27" s="302">
        <v>0</v>
      </c>
      <c r="H27" s="103">
        <v>1306</v>
      </c>
      <c r="I27" s="11">
        <v>1630</v>
      </c>
      <c r="J27" s="303">
        <v>0.80122699386503071</v>
      </c>
      <c r="K27" s="304">
        <v>0.80140097502555541</v>
      </c>
      <c r="L27" s="305">
        <v>0.57020562401741204</v>
      </c>
      <c r="M27" s="11">
        <v>2623.5160761041129</v>
      </c>
      <c r="N27" s="304">
        <v>0.83282560258272831</v>
      </c>
      <c r="O27" s="306">
        <v>0</v>
      </c>
      <c r="P27" s="307">
        <v>192421.15782816667</v>
      </c>
      <c r="Q27" s="268">
        <v>0</v>
      </c>
      <c r="R27" s="268">
        <v>48302.921107812799</v>
      </c>
      <c r="S27" s="268">
        <v>73992.648837399291</v>
      </c>
      <c r="T27" s="268">
        <v>0</v>
      </c>
      <c r="U27" s="308">
        <v>314716.72777337872</v>
      </c>
    </row>
    <row r="28" spans="1:21" x14ac:dyDescent="0.25">
      <c r="A28" s="266">
        <v>78</v>
      </c>
      <c r="B28" s="260" t="s">
        <v>32</v>
      </c>
      <c r="C28" s="298">
        <v>7832</v>
      </c>
      <c r="D28" s="299">
        <v>0.99443333333333328</v>
      </c>
      <c r="E28" s="300">
        <v>0</v>
      </c>
      <c r="F28" s="301">
        <v>1</v>
      </c>
      <c r="G28" s="302">
        <v>1.2768130745658836E-4</v>
      </c>
      <c r="H28" s="103">
        <v>3444</v>
      </c>
      <c r="I28" s="11">
        <v>3109</v>
      </c>
      <c r="J28" s="303">
        <v>1.1077516886458669</v>
      </c>
      <c r="K28" s="304">
        <v>1.1079922296234419</v>
      </c>
      <c r="L28" s="305">
        <v>0.60191343213881598</v>
      </c>
      <c r="M28" s="11">
        <v>4714.1860005112067</v>
      </c>
      <c r="N28" s="304">
        <v>0.87913709670520546</v>
      </c>
      <c r="O28" s="306">
        <v>0</v>
      </c>
      <c r="P28" s="307">
        <v>487476.07283466664</v>
      </c>
      <c r="Q28" s="268">
        <v>0</v>
      </c>
      <c r="R28" s="268">
        <v>113679.11636558145</v>
      </c>
      <c r="S28" s="268">
        <v>132957.1076263407</v>
      </c>
      <c r="T28" s="268">
        <v>0</v>
      </c>
      <c r="U28" s="308">
        <v>734112.2968265888</v>
      </c>
    </row>
    <row r="29" spans="1:21" x14ac:dyDescent="0.25">
      <c r="A29" s="266">
        <v>79</v>
      </c>
      <c r="B29" s="260" t="s">
        <v>33</v>
      </c>
      <c r="C29" s="298">
        <v>6753</v>
      </c>
      <c r="D29" s="299">
        <v>0</v>
      </c>
      <c r="E29" s="300">
        <v>0</v>
      </c>
      <c r="F29" s="301">
        <v>0</v>
      </c>
      <c r="G29" s="302">
        <v>0</v>
      </c>
      <c r="H29" s="103">
        <v>3857</v>
      </c>
      <c r="I29" s="11">
        <v>2500</v>
      </c>
      <c r="J29" s="303">
        <v>1.5427999999999999</v>
      </c>
      <c r="K29" s="304">
        <v>1.543135008850816</v>
      </c>
      <c r="L29" s="305">
        <v>0.54896905766486004</v>
      </c>
      <c r="M29" s="11">
        <v>3707.1880464107999</v>
      </c>
      <c r="N29" s="304">
        <v>0.80180809692443245</v>
      </c>
      <c r="O29" s="306">
        <v>0</v>
      </c>
      <c r="P29" s="307">
        <v>0</v>
      </c>
      <c r="Q29" s="268">
        <v>0</v>
      </c>
      <c r="R29" s="268">
        <v>136512.35836348124</v>
      </c>
      <c r="S29" s="268">
        <v>104556.12061642767</v>
      </c>
      <c r="T29" s="268">
        <v>0</v>
      </c>
      <c r="U29" s="308">
        <v>241068.47897990892</v>
      </c>
    </row>
    <row r="30" spans="1:21" x14ac:dyDescent="0.25">
      <c r="A30" s="266">
        <v>81</v>
      </c>
      <c r="B30" s="260" t="s">
        <v>34</v>
      </c>
      <c r="C30" s="298">
        <v>2574</v>
      </c>
      <c r="D30" s="299">
        <v>1.0004999999999999</v>
      </c>
      <c r="E30" s="300">
        <v>0</v>
      </c>
      <c r="F30" s="301">
        <v>0</v>
      </c>
      <c r="G30" s="302">
        <v>0</v>
      </c>
      <c r="H30" s="103">
        <v>893</v>
      </c>
      <c r="I30" s="11">
        <v>896</v>
      </c>
      <c r="J30" s="303">
        <v>0.9966517857142857</v>
      </c>
      <c r="K30" s="304">
        <v>0.99686820208024107</v>
      </c>
      <c r="L30" s="305">
        <v>0.67480394746509298</v>
      </c>
      <c r="M30" s="11">
        <v>1736.9453607751493</v>
      </c>
      <c r="N30" s="304">
        <v>0.98559884452430191</v>
      </c>
      <c r="O30" s="306">
        <v>0</v>
      </c>
      <c r="P30" s="307">
        <v>241780.819995</v>
      </c>
      <c r="Q30" s="268">
        <v>0</v>
      </c>
      <c r="R30" s="268">
        <v>33613.797653224479</v>
      </c>
      <c r="S30" s="268">
        <v>48988.145832305228</v>
      </c>
      <c r="T30" s="268">
        <v>0</v>
      </c>
      <c r="U30" s="308">
        <v>324382.76348052971</v>
      </c>
    </row>
    <row r="31" spans="1:21" x14ac:dyDescent="0.25">
      <c r="A31" s="266">
        <v>82</v>
      </c>
      <c r="B31" s="260" t="s">
        <v>35</v>
      </c>
      <c r="C31" s="298">
        <v>9359</v>
      </c>
      <c r="D31" s="299">
        <v>0</v>
      </c>
      <c r="E31" s="300">
        <v>0</v>
      </c>
      <c r="F31" s="301">
        <v>0</v>
      </c>
      <c r="G31" s="302">
        <v>0</v>
      </c>
      <c r="H31" s="103">
        <v>2850</v>
      </c>
      <c r="I31" s="11">
        <v>4128</v>
      </c>
      <c r="J31" s="303">
        <v>0.69040697674418605</v>
      </c>
      <c r="K31" s="304">
        <v>0.69055689406845</v>
      </c>
      <c r="L31" s="305">
        <v>0.64936398169077703</v>
      </c>
      <c r="M31" s="11">
        <v>6077.3975046439818</v>
      </c>
      <c r="N31" s="304">
        <v>0.94844197701323762</v>
      </c>
      <c r="O31" s="306">
        <v>0</v>
      </c>
      <c r="P31" s="307">
        <v>0</v>
      </c>
      <c r="Q31" s="268">
        <v>0</v>
      </c>
      <c r="R31" s="268">
        <v>84664.277827784768</v>
      </c>
      <c r="S31" s="268">
        <v>171404.60601795965</v>
      </c>
      <c r="T31" s="268">
        <v>0</v>
      </c>
      <c r="U31" s="308">
        <v>256068.88384574442</v>
      </c>
    </row>
    <row r="32" spans="1:21" x14ac:dyDescent="0.25">
      <c r="A32" s="266">
        <v>86</v>
      </c>
      <c r="B32" s="260" t="s">
        <v>36</v>
      </c>
      <c r="C32" s="298">
        <v>8031</v>
      </c>
      <c r="D32" s="299">
        <v>0</v>
      </c>
      <c r="E32" s="300">
        <v>0</v>
      </c>
      <c r="F32" s="301">
        <v>0</v>
      </c>
      <c r="G32" s="302">
        <v>0</v>
      </c>
      <c r="H32" s="103">
        <v>1765</v>
      </c>
      <c r="I32" s="11">
        <v>3550</v>
      </c>
      <c r="J32" s="303">
        <v>0.4971830985915493</v>
      </c>
      <c r="K32" s="304">
        <v>0.4972910586242848</v>
      </c>
      <c r="L32" s="305">
        <v>0.575009368807049</v>
      </c>
      <c r="M32" s="11">
        <v>4617.9002408894103</v>
      </c>
      <c r="N32" s="304">
        <v>0.83984181126354784</v>
      </c>
      <c r="O32" s="306">
        <v>0</v>
      </c>
      <c r="P32" s="307">
        <v>0</v>
      </c>
      <c r="Q32" s="268">
        <v>0</v>
      </c>
      <c r="R32" s="268">
        <v>52318.052842732366</v>
      </c>
      <c r="S32" s="268">
        <v>130241.50071063334</v>
      </c>
      <c r="T32" s="268">
        <v>0</v>
      </c>
      <c r="U32" s="308">
        <v>182559.55355336569</v>
      </c>
    </row>
    <row r="33" spans="1:21" x14ac:dyDescent="0.25">
      <c r="A33" s="266">
        <v>90</v>
      </c>
      <c r="B33" s="260" t="s">
        <v>37</v>
      </c>
      <c r="C33" s="298">
        <v>3061</v>
      </c>
      <c r="D33" s="299">
        <v>1.6935833333333332</v>
      </c>
      <c r="E33" s="300">
        <v>0</v>
      </c>
      <c r="F33" s="301">
        <v>0</v>
      </c>
      <c r="G33" s="302">
        <v>0</v>
      </c>
      <c r="H33" s="103">
        <v>977</v>
      </c>
      <c r="I33" s="11">
        <v>1013</v>
      </c>
      <c r="J33" s="303">
        <v>0.96446199407699906</v>
      </c>
      <c r="K33" s="304">
        <v>0.96467142064187561</v>
      </c>
      <c r="L33" s="305">
        <v>0.54979024796098797</v>
      </c>
      <c r="M33" s="11">
        <v>1682.9079490085842</v>
      </c>
      <c r="N33" s="304">
        <v>0.80300750337431859</v>
      </c>
      <c r="O33" s="306">
        <v>0</v>
      </c>
      <c r="P33" s="307">
        <v>973410.68019249989</v>
      </c>
      <c r="Q33" s="268">
        <v>0</v>
      </c>
      <c r="R33" s="268">
        <v>38682.455763460632</v>
      </c>
      <c r="S33" s="268">
        <v>47464.095238773916</v>
      </c>
      <c r="T33" s="268">
        <v>0</v>
      </c>
      <c r="U33" s="308">
        <v>1059557.2311947343</v>
      </c>
    </row>
    <row r="34" spans="1:21" x14ac:dyDescent="0.25">
      <c r="A34" s="266">
        <v>91</v>
      </c>
      <c r="B34" s="260" t="s">
        <v>38</v>
      </c>
      <c r="C34" s="298">
        <v>664028</v>
      </c>
      <c r="D34" s="299">
        <v>0</v>
      </c>
      <c r="E34" s="300">
        <v>0</v>
      </c>
      <c r="F34" s="301">
        <v>63</v>
      </c>
      <c r="G34" s="302">
        <v>9.4875517297463358E-5</v>
      </c>
      <c r="H34" s="103">
        <v>416086</v>
      </c>
      <c r="I34" s="11">
        <v>314578</v>
      </c>
      <c r="J34" s="303">
        <v>1.3226799076858522</v>
      </c>
      <c r="K34" s="304">
        <v>1.3229671189095178</v>
      </c>
      <c r="L34" s="305">
        <v>0.69399918418666295</v>
      </c>
      <c r="M34" s="11">
        <v>460834.89027710143</v>
      </c>
      <c r="N34" s="304">
        <v>1.0136348440234431</v>
      </c>
      <c r="O34" s="306">
        <v>0.51729038162723706</v>
      </c>
      <c r="P34" s="307">
        <v>0</v>
      </c>
      <c r="Q34" s="268">
        <v>0</v>
      </c>
      <c r="R34" s="268">
        <v>11508182.451461764</v>
      </c>
      <c r="S34" s="268">
        <v>12997211.840581009</v>
      </c>
      <c r="T34" s="268">
        <v>3517391.8467191905</v>
      </c>
      <c r="U34" s="308">
        <v>28022786.138761964</v>
      </c>
    </row>
    <row r="35" spans="1:21" x14ac:dyDescent="0.25">
      <c r="A35" s="266">
        <v>92</v>
      </c>
      <c r="B35" s="260" t="s">
        <v>39</v>
      </c>
      <c r="C35" s="298">
        <v>242819</v>
      </c>
      <c r="D35" s="299">
        <v>0</v>
      </c>
      <c r="E35" s="300">
        <v>0</v>
      </c>
      <c r="F35" s="301">
        <v>25</v>
      </c>
      <c r="G35" s="302">
        <v>1.0295734683035512E-4</v>
      </c>
      <c r="H35" s="103">
        <v>118546</v>
      </c>
      <c r="I35" s="11">
        <v>113300</v>
      </c>
      <c r="J35" s="303">
        <v>1.0463018534863195</v>
      </c>
      <c r="K35" s="304">
        <v>1.0465290510372289</v>
      </c>
      <c r="L35" s="305">
        <v>0.72207863934944905</v>
      </c>
      <c r="M35" s="11">
        <v>175334.41312819388</v>
      </c>
      <c r="N35" s="304">
        <v>1.0546468722833184</v>
      </c>
      <c r="O35" s="306">
        <v>1.2737600228050965</v>
      </c>
      <c r="P35" s="307">
        <v>0</v>
      </c>
      <c r="Q35" s="268">
        <v>0</v>
      </c>
      <c r="R35" s="268">
        <v>3328934.5031338963</v>
      </c>
      <c r="S35" s="268">
        <v>4945065.0513913967</v>
      </c>
      <c r="T35" s="268">
        <v>3167161.7021697098</v>
      </c>
      <c r="U35" s="308">
        <v>11441161.256695002</v>
      </c>
    </row>
    <row r="36" spans="1:21" x14ac:dyDescent="0.25">
      <c r="A36" s="266">
        <v>97</v>
      </c>
      <c r="B36" s="260" t="s">
        <v>40</v>
      </c>
      <c r="C36" s="298">
        <v>2091</v>
      </c>
      <c r="D36" s="299">
        <v>0.77800000000000002</v>
      </c>
      <c r="E36" s="300">
        <v>0</v>
      </c>
      <c r="F36" s="301">
        <v>0</v>
      </c>
      <c r="G36" s="302">
        <v>0</v>
      </c>
      <c r="H36" s="103">
        <v>550</v>
      </c>
      <c r="I36" s="11">
        <v>747</v>
      </c>
      <c r="J36" s="303">
        <v>0.73627844712182067</v>
      </c>
      <c r="K36" s="304">
        <v>0.73643832513352081</v>
      </c>
      <c r="L36" s="305">
        <v>0.58741835325056801</v>
      </c>
      <c r="M36" s="11">
        <v>1228.2917766469377</v>
      </c>
      <c r="N36" s="304">
        <v>0.85796600981809912</v>
      </c>
      <c r="O36" s="306">
        <v>0</v>
      </c>
      <c r="P36" s="307">
        <v>101821.28682000001</v>
      </c>
      <c r="Q36" s="268">
        <v>0</v>
      </c>
      <c r="R36" s="268">
        <v>20172.592245889915</v>
      </c>
      <c r="S36" s="268">
        <v>34642.273751287445</v>
      </c>
      <c r="T36" s="268">
        <v>0</v>
      </c>
      <c r="U36" s="308">
        <v>156636.15281717735</v>
      </c>
    </row>
    <row r="37" spans="1:21" s="260" customFormat="1" x14ac:dyDescent="0.25">
      <c r="A37" s="260">
        <v>98</v>
      </c>
      <c r="B37" s="260" t="s">
        <v>41</v>
      </c>
      <c r="C37" s="298">
        <v>22943</v>
      </c>
      <c r="D37" s="299">
        <v>0</v>
      </c>
      <c r="E37" s="300">
        <v>0</v>
      </c>
      <c r="F37" s="301">
        <v>3</v>
      </c>
      <c r="G37" s="302">
        <v>1.3075883711807524E-4</v>
      </c>
      <c r="H37" s="103">
        <v>5862</v>
      </c>
      <c r="I37" s="11">
        <v>9519</v>
      </c>
      <c r="J37" s="303">
        <v>0.61582098959974785</v>
      </c>
      <c r="K37" s="304">
        <v>0.61595471106852817</v>
      </c>
      <c r="L37" s="305">
        <v>0.70032972905287705</v>
      </c>
      <c r="M37" s="11">
        <v>16067.664973660158</v>
      </c>
      <c r="N37" s="304">
        <v>1.022881052094377</v>
      </c>
      <c r="O37" s="295">
        <v>0</v>
      </c>
      <c r="P37" s="307">
        <v>0</v>
      </c>
      <c r="Q37" s="268">
        <v>0</v>
      </c>
      <c r="R37" s="268">
        <v>185127.22106219266</v>
      </c>
      <c r="S37" s="268">
        <v>453166.30717906693</v>
      </c>
      <c r="T37" s="268">
        <v>0</v>
      </c>
      <c r="U37" s="308">
        <v>638293.52824125963</v>
      </c>
    </row>
    <row r="38" spans="1:21" x14ac:dyDescent="0.25">
      <c r="A38" s="266">
        <v>102</v>
      </c>
      <c r="B38" s="260" t="s">
        <v>42</v>
      </c>
      <c r="C38" s="298">
        <v>9745</v>
      </c>
      <c r="D38" s="299">
        <v>0</v>
      </c>
      <c r="E38" s="300">
        <v>0</v>
      </c>
      <c r="F38" s="301">
        <v>0</v>
      </c>
      <c r="G38" s="302">
        <v>0</v>
      </c>
      <c r="H38" s="103">
        <v>4019</v>
      </c>
      <c r="I38" s="11">
        <v>4013</v>
      </c>
      <c r="J38" s="303">
        <v>1.0014951407924246</v>
      </c>
      <c r="K38" s="304">
        <v>1.0017126088610109</v>
      </c>
      <c r="L38" s="305">
        <v>0.66087472699616501</v>
      </c>
      <c r="M38" s="11">
        <v>6440.2242145776281</v>
      </c>
      <c r="N38" s="304">
        <v>0.96525423384015974</v>
      </c>
      <c r="O38" s="306">
        <v>0</v>
      </c>
      <c r="P38" s="307">
        <v>0</v>
      </c>
      <c r="Q38" s="268">
        <v>0</v>
      </c>
      <c r="R38" s="268">
        <v>127878.13079089222</v>
      </c>
      <c r="S38" s="268">
        <v>181637.6324443942</v>
      </c>
      <c r="T38" s="268">
        <v>0</v>
      </c>
      <c r="U38" s="308">
        <v>309515.7632352864</v>
      </c>
    </row>
    <row r="39" spans="1:21" x14ac:dyDescent="0.25">
      <c r="A39" s="266">
        <v>103</v>
      </c>
      <c r="B39" s="260" t="s">
        <v>43</v>
      </c>
      <c r="C39" s="298">
        <v>2161</v>
      </c>
      <c r="D39" s="299">
        <v>0</v>
      </c>
      <c r="E39" s="300">
        <v>0</v>
      </c>
      <c r="F39" s="301">
        <v>0</v>
      </c>
      <c r="G39" s="302">
        <v>0</v>
      </c>
      <c r="H39" s="103">
        <v>503</v>
      </c>
      <c r="I39" s="11">
        <v>839</v>
      </c>
      <c r="J39" s="303">
        <v>0.59952324195470796</v>
      </c>
      <c r="K39" s="304">
        <v>0.5996534244750118</v>
      </c>
      <c r="L39" s="305">
        <v>0.322007886492434</v>
      </c>
      <c r="M39" s="11">
        <v>695.85904271014988</v>
      </c>
      <c r="N39" s="304">
        <v>0.47031527015640762</v>
      </c>
      <c r="O39" s="306">
        <v>0</v>
      </c>
      <c r="P39" s="307">
        <v>0</v>
      </c>
      <c r="Q39" s="268">
        <v>0</v>
      </c>
      <c r="R39" s="268">
        <v>16975.648758805557</v>
      </c>
      <c r="S39" s="268">
        <v>19625.743579982416</v>
      </c>
      <c r="T39" s="268">
        <v>0</v>
      </c>
      <c r="U39" s="308">
        <v>36601.392338787977</v>
      </c>
    </row>
    <row r="40" spans="1:21" x14ac:dyDescent="0.25">
      <c r="A40" s="266">
        <v>105</v>
      </c>
      <c r="B40" s="260" t="s">
        <v>44</v>
      </c>
      <c r="C40" s="298">
        <v>2094</v>
      </c>
      <c r="D40" s="299">
        <v>1.7368999999999999</v>
      </c>
      <c r="E40" s="300">
        <v>0</v>
      </c>
      <c r="F40" s="301">
        <v>0</v>
      </c>
      <c r="G40" s="302">
        <v>0</v>
      </c>
      <c r="H40" s="103">
        <v>525</v>
      </c>
      <c r="I40" s="11">
        <v>665</v>
      </c>
      <c r="J40" s="303">
        <v>0.78947368421052633</v>
      </c>
      <c r="K40" s="304">
        <v>0.78964511321733011</v>
      </c>
      <c r="L40" s="305">
        <v>0.57445825673971995</v>
      </c>
      <c r="M40" s="11">
        <v>1202.9155896129737</v>
      </c>
      <c r="N40" s="304">
        <v>0.83903687314959141</v>
      </c>
      <c r="O40" s="306">
        <v>0</v>
      </c>
      <c r="P40" s="307">
        <v>682932.37102199998</v>
      </c>
      <c r="Q40" s="268">
        <v>0</v>
      </c>
      <c r="R40" s="268">
        <v>21661.070958709868</v>
      </c>
      <c r="S40" s="268">
        <v>33926.573430965967</v>
      </c>
      <c r="T40" s="268">
        <v>0</v>
      </c>
      <c r="U40" s="308">
        <v>738520.01541167579</v>
      </c>
    </row>
    <row r="41" spans="1:21" x14ac:dyDescent="0.25">
      <c r="A41" s="266">
        <v>106</v>
      </c>
      <c r="B41" s="260" t="s">
        <v>45</v>
      </c>
      <c r="C41" s="298">
        <v>46797</v>
      </c>
      <c r="D41" s="299">
        <v>0</v>
      </c>
      <c r="E41" s="300">
        <v>0</v>
      </c>
      <c r="F41" s="301">
        <v>0</v>
      </c>
      <c r="G41" s="302">
        <v>0</v>
      </c>
      <c r="H41" s="103">
        <v>19730</v>
      </c>
      <c r="I41" s="11">
        <v>20748</v>
      </c>
      <c r="J41" s="303">
        <v>0.95093502988239831</v>
      </c>
      <c r="K41" s="304">
        <v>0.95114151915616141</v>
      </c>
      <c r="L41" s="305">
        <v>0.65403012484069201</v>
      </c>
      <c r="M41" s="11">
        <v>30606.647752169865</v>
      </c>
      <c r="N41" s="304">
        <v>0.95525720877679976</v>
      </c>
      <c r="O41" s="306">
        <v>0.23458434648630697</v>
      </c>
      <c r="P41" s="307">
        <v>0</v>
      </c>
      <c r="Q41" s="268">
        <v>0</v>
      </c>
      <c r="R41" s="268">
        <v>583088.46270255663</v>
      </c>
      <c r="S41" s="268">
        <v>863218.24357915961</v>
      </c>
      <c r="T41" s="268">
        <v>112413.11910420179</v>
      </c>
      <c r="U41" s="308">
        <v>1558719.8253859179</v>
      </c>
    </row>
    <row r="42" spans="1:21" x14ac:dyDescent="0.25">
      <c r="A42" s="266">
        <v>108</v>
      </c>
      <c r="B42" s="260" t="s">
        <v>46</v>
      </c>
      <c r="C42" s="298">
        <v>10257</v>
      </c>
      <c r="D42" s="299">
        <v>0</v>
      </c>
      <c r="E42" s="300">
        <v>0</v>
      </c>
      <c r="F42" s="301">
        <v>3</v>
      </c>
      <c r="G42" s="302">
        <v>2.9248318221702252E-4</v>
      </c>
      <c r="H42" s="103">
        <v>2844</v>
      </c>
      <c r="I42" s="11">
        <v>4240</v>
      </c>
      <c r="J42" s="303">
        <v>0.67075471698113209</v>
      </c>
      <c r="K42" s="304">
        <v>0.67090036694672406</v>
      </c>
      <c r="L42" s="305">
        <v>0.69599733805289599</v>
      </c>
      <c r="M42" s="11">
        <v>7138.8446964085542</v>
      </c>
      <c r="N42" s="304">
        <v>1.0165532889275355</v>
      </c>
      <c r="O42" s="306">
        <v>0</v>
      </c>
      <c r="P42" s="307">
        <v>0</v>
      </c>
      <c r="Q42" s="268">
        <v>0</v>
      </c>
      <c r="R42" s="268">
        <v>90146.668335420385</v>
      </c>
      <c r="S42" s="268">
        <v>201341.25860226908</v>
      </c>
      <c r="T42" s="268">
        <v>0</v>
      </c>
      <c r="U42" s="308">
        <v>291487.92693768948</v>
      </c>
    </row>
    <row r="43" spans="1:21" x14ac:dyDescent="0.25">
      <c r="A43" s="266">
        <v>109</v>
      </c>
      <c r="B43" s="260" t="s">
        <v>47</v>
      </c>
      <c r="C43" s="298">
        <v>68043</v>
      </c>
      <c r="D43" s="299">
        <v>0</v>
      </c>
      <c r="E43" s="300">
        <v>0</v>
      </c>
      <c r="F43" s="301">
        <v>5</v>
      </c>
      <c r="G43" s="302">
        <v>7.3482944608556358E-5</v>
      </c>
      <c r="H43" s="103">
        <v>28286</v>
      </c>
      <c r="I43" s="11">
        <v>27859</v>
      </c>
      <c r="J43" s="303">
        <v>1.015327183315984</v>
      </c>
      <c r="K43" s="304">
        <v>1.015547654921432</v>
      </c>
      <c r="L43" s="305">
        <v>0.72138411511790301</v>
      </c>
      <c r="M43" s="11">
        <v>49085.139344967472</v>
      </c>
      <c r="N43" s="304">
        <v>1.0536324705705287</v>
      </c>
      <c r="O43" s="306">
        <v>0.20170242172214969</v>
      </c>
      <c r="P43" s="307">
        <v>0</v>
      </c>
      <c r="Q43" s="268">
        <v>0</v>
      </c>
      <c r="R43" s="268">
        <v>905221.90899802872</v>
      </c>
      <c r="S43" s="268">
        <v>1384378.5871060386</v>
      </c>
      <c r="T43" s="268">
        <v>140538.24390389997</v>
      </c>
      <c r="U43" s="308">
        <v>2430138.7400079672</v>
      </c>
    </row>
    <row r="44" spans="1:21" x14ac:dyDescent="0.25">
      <c r="A44" s="266">
        <v>111</v>
      </c>
      <c r="B44" s="260" t="s">
        <v>48</v>
      </c>
      <c r="C44" s="298">
        <v>18131</v>
      </c>
      <c r="D44" s="299">
        <v>0</v>
      </c>
      <c r="E44" s="300">
        <v>0</v>
      </c>
      <c r="F44" s="301">
        <v>1</v>
      </c>
      <c r="G44" s="302">
        <v>5.5154155865644475E-5</v>
      </c>
      <c r="H44" s="103">
        <v>6217</v>
      </c>
      <c r="I44" s="11">
        <v>6359</v>
      </c>
      <c r="J44" s="303">
        <v>0.97766944488127061</v>
      </c>
      <c r="K44" s="304">
        <v>0.97788173935703393</v>
      </c>
      <c r="L44" s="305">
        <v>0.71461258618283996</v>
      </c>
      <c r="M44" s="11">
        <v>12956.640800081072</v>
      </c>
      <c r="N44" s="304">
        <v>1.0437421741086719</v>
      </c>
      <c r="O44" s="306">
        <v>0</v>
      </c>
      <c r="P44" s="307">
        <v>0</v>
      </c>
      <c r="Q44" s="268">
        <v>0</v>
      </c>
      <c r="R44" s="268">
        <v>232262.6569932992</v>
      </c>
      <c r="S44" s="268">
        <v>365424.16551773919</v>
      </c>
      <c r="T44" s="268">
        <v>0</v>
      </c>
      <c r="U44" s="308">
        <v>597686.82251103839</v>
      </c>
    </row>
    <row r="45" spans="1:21" x14ac:dyDescent="0.25">
      <c r="A45" s="266">
        <v>139</v>
      </c>
      <c r="B45" s="260" t="s">
        <v>49</v>
      </c>
      <c r="C45" s="298">
        <v>9853</v>
      </c>
      <c r="D45" s="299">
        <v>0</v>
      </c>
      <c r="E45" s="300">
        <v>0</v>
      </c>
      <c r="F45" s="301">
        <v>1</v>
      </c>
      <c r="G45" s="302">
        <v>1.0149193139145438E-4</v>
      </c>
      <c r="H45" s="103">
        <v>2505</v>
      </c>
      <c r="I45" s="11">
        <v>3700</v>
      </c>
      <c r="J45" s="303">
        <v>0.677027027027027</v>
      </c>
      <c r="K45" s="304">
        <v>0.67717403898340223</v>
      </c>
      <c r="L45" s="305">
        <v>0.56910188916750204</v>
      </c>
      <c r="M45" s="11">
        <v>5607.3609139673972</v>
      </c>
      <c r="N45" s="304">
        <v>0.83121351984844827</v>
      </c>
      <c r="O45" s="306">
        <v>3.1757980424111189E-2</v>
      </c>
      <c r="P45" s="307">
        <v>0</v>
      </c>
      <c r="Q45" s="268">
        <v>0</v>
      </c>
      <c r="R45" s="268">
        <v>87405.765059955345</v>
      </c>
      <c r="S45" s="268">
        <v>158147.87292169913</v>
      </c>
      <c r="T45" s="268">
        <v>3204.2125426561797</v>
      </c>
      <c r="U45" s="308">
        <v>248757.85052431066</v>
      </c>
    </row>
    <row r="46" spans="1:21" x14ac:dyDescent="0.25">
      <c r="A46" s="266">
        <v>140</v>
      </c>
      <c r="B46" s="260" t="s">
        <v>50</v>
      </c>
      <c r="C46" s="298">
        <v>20801</v>
      </c>
      <c r="D46" s="299">
        <v>0.25613333333333332</v>
      </c>
      <c r="E46" s="300">
        <v>0</v>
      </c>
      <c r="F46" s="301">
        <v>2</v>
      </c>
      <c r="G46" s="302">
        <v>9.614922359501947E-5</v>
      </c>
      <c r="H46" s="103">
        <v>9048</v>
      </c>
      <c r="I46" s="11">
        <v>8202</v>
      </c>
      <c r="J46" s="303">
        <v>1.1031455742501828</v>
      </c>
      <c r="K46" s="304">
        <v>1.1033851150403775</v>
      </c>
      <c r="L46" s="305">
        <v>0.67356222342758498</v>
      </c>
      <c r="M46" s="11">
        <v>14010.767809517196</v>
      </c>
      <c r="N46" s="304">
        <v>0.98378521883170877</v>
      </c>
      <c r="O46" s="306">
        <v>0</v>
      </c>
      <c r="P46" s="307">
        <v>333468.84631866665</v>
      </c>
      <c r="Q46" s="268">
        <v>0</v>
      </c>
      <c r="R46" s="268">
        <v>300664.83049120911</v>
      </c>
      <c r="S46" s="268">
        <v>395154.36246589373</v>
      </c>
      <c r="T46" s="268">
        <v>0</v>
      </c>
      <c r="U46" s="308">
        <v>1029288.0392757695</v>
      </c>
    </row>
    <row r="47" spans="1:21" x14ac:dyDescent="0.25">
      <c r="A47" s="266">
        <v>142</v>
      </c>
      <c r="B47" s="260" t="s">
        <v>51</v>
      </c>
      <c r="C47" s="298">
        <v>6504</v>
      </c>
      <c r="D47" s="299">
        <v>0</v>
      </c>
      <c r="E47" s="300">
        <v>0</v>
      </c>
      <c r="F47" s="301">
        <v>0</v>
      </c>
      <c r="G47" s="302">
        <v>0</v>
      </c>
      <c r="H47" s="103">
        <v>1949</v>
      </c>
      <c r="I47" s="11">
        <v>2489</v>
      </c>
      <c r="J47" s="303">
        <v>0.78304539975893939</v>
      </c>
      <c r="K47" s="304">
        <v>0.78321543290614581</v>
      </c>
      <c r="L47" s="305">
        <v>0.5528943396321</v>
      </c>
      <c r="M47" s="11">
        <v>3596.0247849671782</v>
      </c>
      <c r="N47" s="304">
        <v>0.80754124858407639</v>
      </c>
      <c r="O47" s="306">
        <v>0</v>
      </c>
      <c r="P47" s="307">
        <v>0</v>
      </c>
      <c r="Q47" s="268">
        <v>0</v>
      </c>
      <c r="R47" s="268">
        <v>66731.8346006426</v>
      </c>
      <c r="S47" s="268">
        <v>101420.91430207097</v>
      </c>
      <c r="T47" s="268">
        <v>0</v>
      </c>
      <c r="U47" s="308">
        <v>168152.74890271359</v>
      </c>
    </row>
    <row r="48" spans="1:21" x14ac:dyDescent="0.25">
      <c r="A48" s="266">
        <v>143</v>
      </c>
      <c r="B48" s="260" t="s">
        <v>52</v>
      </c>
      <c r="C48" s="298">
        <v>6804</v>
      </c>
      <c r="D48" s="299">
        <v>8.2533333333333334E-2</v>
      </c>
      <c r="E48" s="300">
        <v>0</v>
      </c>
      <c r="F48" s="301">
        <v>0</v>
      </c>
      <c r="G48" s="302">
        <v>0</v>
      </c>
      <c r="H48" s="103">
        <v>2150</v>
      </c>
      <c r="I48" s="11">
        <v>2454</v>
      </c>
      <c r="J48" s="303">
        <v>0.876120619396903</v>
      </c>
      <c r="K48" s="304">
        <v>0.87631086321455942</v>
      </c>
      <c r="L48" s="305">
        <v>0.68519892481838596</v>
      </c>
      <c r="M48" s="11">
        <v>4662.0934844642979</v>
      </c>
      <c r="N48" s="304">
        <v>1.0007814434209863</v>
      </c>
      <c r="O48" s="306">
        <v>0</v>
      </c>
      <c r="P48" s="307">
        <v>35147.840111999998</v>
      </c>
      <c r="Q48" s="268">
        <v>0</v>
      </c>
      <c r="R48" s="268">
        <v>78107.690384385394</v>
      </c>
      <c r="S48" s="268">
        <v>131487.9101314127</v>
      </c>
      <c r="T48" s="268">
        <v>0</v>
      </c>
      <c r="U48" s="308">
        <v>244743.44062779809</v>
      </c>
    </row>
    <row r="49" spans="1:21" x14ac:dyDescent="0.25">
      <c r="A49" s="266">
        <v>145</v>
      </c>
      <c r="B49" s="260" t="s">
        <v>53</v>
      </c>
      <c r="C49" s="298">
        <v>12369</v>
      </c>
      <c r="D49" s="299">
        <v>0</v>
      </c>
      <c r="E49" s="300">
        <v>0</v>
      </c>
      <c r="F49" s="301">
        <v>0</v>
      </c>
      <c r="G49" s="302">
        <v>0</v>
      </c>
      <c r="H49" s="103">
        <v>3472</v>
      </c>
      <c r="I49" s="11">
        <v>5397</v>
      </c>
      <c r="J49" s="303">
        <v>0.64332036316472119</v>
      </c>
      <c r="K49" s="304">
        <v>0.64346005594121225</v>
      </c>
      <c r="L49" s="305">
        <v>0.58945250014239503</v>
      </c>
      <c r="M49" s="11">
        <v>7290.9379742612846</v>
      </c>
      <c r="N49" s="304">
        <v>0.8609370250792111</v>
      </c>
      <c r="O49" s="306">
        <v>0.27122573111032128</v>
      </c>
      <c r="P49" s="307">
        <v>0</v>
      </c>
      <c r="Q49" s="268">
        <v>0</v>
      </c>
      <c r="R49" s="268">
        <v>104262.34235837279</v>
      </c>
      <c r="S49" s="268">
        <v>205630.83952048395</v>
      </c>
      <c r="T49" s="268">
        <v>34353.060537380494</v>
      </c>
      <c r="U49" s="308">
        <v>344246.24241623725</v>
      </c>
    </row>
    <row r="50" spans="1:21" x14ac:dyDescent="0.25">
      <c r="A50" s="266">
        <v>146</v>
      </c>
      <c r="B50" s="260" t="s">
        <v>54</v>
      </c>
      <c r="C50" s="298">
        <v>4492</v>
      </c>
      <c r="D50" s="299">
        <v>1.5604</v>
      </c>
      <c r="E50" s="300">
        <v>0</v>
      </c>
      <c r="F50" s="301">
        <v>0</v>
      </c>
      <c r="G50" s="302">
        <v>0</v>
      </c>
      <c r="H50" s="103">
        <v>1371</v>
      </c>
      <c r="I50" s="11">
        <v>1416</v>
      </c>
      <c r="J50" s="303">
        <v>0.96822033898305082</v>
      </c>
      <c r="K50" s="304">
        <v>0.96843058164775098</v>
      </c>
      <c r="L50" s="305">
        <v>0.60971893316317904</v>
      </c>
      <c r="M50" s="11">
        <v>2738.8574477690004</v>
      </c>
      <c r="N50" s="304">
        <v>0.89053758246028236</v>
      </c>
      <c r="O50" s="306">
        <v>0</v>
      </c>
      <c r="P50" s="307">
        <v>1316139.4155359999</v>
      </c>
      <c r="Q50" s="268">
        <v>0</v>
      </c>
      <c r="R50" s="268">
        <v>56987.491263178243</v>
      </c>
      <c r="S50" s="268">
        <v>77245.692982147768</v>
      </c>
      <c r="T50" s="268">
        <v>0</v>
      </c>
      <c r="U50" s="308">
        <v>1450372.5997813258</v>
      </c>
    </row>
    <row r="51" spans="1:21" x14ac:dyDescent="0.25">
      <c r="A51" s="266">
        <v>148</v>
      </c>
      <c r="B51" s="260" t="s">
        <v>55</v>
      </c>
      <c r="C51" s="298">
        <v>7047</v>
      </c>
      <c r="D51" s="299">
        <v>1.6087666666666667</v>
      </c>
      <c r="E51" s="300">
        <v>1</v>
      </c>
      <c r="F51" s="301">
        <v>484</v>
      </c>
      <c r="G51" s="302">
        <v>6.8681708528451818E-2</v>
      </c>
      <c r="H51" s="103">
        <v>3042</v>
      </c>
      <c r="I51" s="11">
        <v>3116</v>
      </c>
      <c r="J51" s="303">
        <v>0.97625160462130933</v>
      </c>
      <c r="K51" s="304">
        <v>0.97646359122240567</v>
      </c>
      <c r="L51" s="305">
        <v>0.71183876895043396</v>
      </c>
      <c r="M51" s="11">
        <v>5016.3278047937083</v>
      </c>
      <c r="N51" s="304">
        <v>1.0396908180526636</v>
      </c>
      <c r="O51" s="306">
        <v>0.67755115530477494</v>
      </c>
      <c r="P51" s="307">
        <v>2128744.4904990001</v>
      </c>
      <c r="Q51" s="268">
        <v>442922.91999999993</v>
      </c>
      <c r="R51" s="268">
        <v>90142.919948210227</v>
      </c>
      <c r="S51" s="268">
        <v>141478.60007191857</v>
      </c>
      <c r="T51" s="268">
        <v>48892.958632271344</v>
      </c>
      <c r="U51" s="308">
        <v>2852181.8891514</v>
      </c>
    </row>
    <row r="52" spans="1:21" x14ac:dyDescent="0.25">
      <c r="A52" s="266">
        <v>149</v>
      </c>
      <c r="B52" s="260" t="s">
        <v>56</v>
      </c>
      <c r="C52" s="298">
        <v>5384</v>
      </c>
      <c r="D52" s="299">
        <v>0</v>
      </c>
      <c r="E52" s="300">
        <v>0</v>
      </c>
      <c r="F52" s="301">
        <v>0</v>
      </c>
      <c r="G52" s="302">
        <v>0</v>
      </c>
      <c r="H52" s="103">
        <v>1329</v>
      </c>
      <c r="I52" s="11">
        <v>2397</v>
      </c>
      <c r="J52" s="303">
        <v>0.55444305381727155</v>
      </c>
      <c r="K52" s="304">
        <v>0.55456344747186204</v>
      </c>
      <c r="L52" s="305">
        <v>0.74702460576208196</v>
      </c>
      <c r="M52" s="11">
        <v>4021.9804774230493</v>
      </c>
      <c r="N52" s="304">
        <v>1.0910822188224034</v>
      </c>
      <c r="O52" s="306">
        <v>0</v>
      </c>
      <c r="P52" s="307">
        <v>0</v>
      </c>
      <c r="Q52" s="268">
        <v>0</v>
      </c>
      <c r="R52" s="268">
        <v>39113.581775569415</v>
      </c>
      <c r="S52" s="268">
        <v>113434.40652315991</v>
      </c>
      <c r="T52" s="268">
        <v>0</v>
      </c>
      <c r="U52" s="308">
        <v>152547.98829872932</v>
      </c>
    </row>
    <row r="53" spans="1:21" x14ac:dyDescent="0.25">
      <c r="A53" s="266">
        <v>151</v>
      </c>
      <c r="B53" s="260" t="s">
        <v>57</v>
      </c>
      <c r="C53" s="298">
        <v>1852</v>
      </c>
      <c r="D53" s="299">
        <v>1.1155999999999999</v>
      </c>
      <c r="E53" s="300">
        <v>0</v>
      </c>
      <c r="F53" s="301">
        <v>0</v>
      </c>
      <c r="G53" s="302">
        <v>0</v>
      </c>
      <c r="H53" s="103">
        <v>637</v>
      </c>
      <c r="I53" s="11">
        <v>753</v>
      </c>
      <c r="J53" s="303">
        <v>0.84594953519256311</v>
      </c>
      <c r="K53" s="304">
        <v>0.84613322755815379</v>
      </c>
      <c r="L53" s="305">
        <v>0.346453835143049</v>
      </c>
      <c r="M53" s="11">
        <v>641.63250268492675</v>
      </c>
      <c r="N53" s="304">
        <v>0.5060203054245852</v>
      </c>
      <c r="O53" s="306">
        <v>0</v>
      </c>
      <c r="P53" s="307">
        <v>193974.972312</v>
      </c>
      <c r="Q53" s="268">
        <v>0</v>
      </c>
      <c r="R53" s="268">
        <v>20528.207460433881</v>
      </c>
      <c r="S53" s="268">
        <v>18096.358885030666</v>
      </c>
      <c r="T53" s="268">
        <v>0</v>
      </c>
      <c r="U53" s="308">
        <v>232599.53865746455</v>
      </c>
    </row>
    <row r="54" spans="1:21" x14ac:dyDescent="0.25">
      <c r="A54" s="266">
        <v>152</v>
      </c>
      <c r="B54" s="260" t="s">
        <v>58</v>
      </c>
      <c r="C54" s="298">
        <v>4406</v>
      </c>
      <c r="D54" s="299">
        <v>0</v>
      </c>
      <c r="E54" s="300">
        <v>0</v>
      </c>
      <c r="F54" s="301">
        <v>0</v>
      </c>
      <c r="G54" s="302">
        <v>0</v>
      </c>
      <c r="H54" s="103">
        <v>1354</v>
      </c>
      <c r="I54" s="11">
        <v>1773</v>
      </c>
      <c r="J54" s="303">
        <v>0.76367738296672305</v>
      </c>
      <c r="K54" s="304">
        <v>0.76384321047674497</v>
      </c>
      <c r="L54" s="305">
        <v>0.55104720389478201</v>
      </c>
      <c r="M54" s="11">
        <v>2427.9139803604094</v>
      </c>
      <c r="N54" s="304">
        <v>0.80484337632766922</v>
      </c>
      <c r="O54" s="306">
        <v>0</v>
      </c>
      <c r="P54" s="307">
        <v>0</v>
      </c>
      <c r="Q54" s="268">
        <v>0</v>
      </c>
      <c r="R54" s="268">
        <v>44087.96072822305</v>
      </c>
      <c r="S54" s="268">
        <v>68475.961779885416</v>
      </c>
      <c r="T54" s="268">
        <v>0</v>
      </c>
      <c r="U54" s="308">
        <v>112563.92250810846</v>
      </c>
    </row>
    <row r="55" spans="1:21" x14ac:dyDescent="0.25">
      <c r="A55" s="266">
        <v>153</v>
      </c>
      <c r="B55" s="260" t="s">
        <v>59</v>
      </c>
      <c r="C55" s="298">
        <v>25208</v>
      </c>
      <c r="D55" s="299">
        <v>0</v>
      </c>
      <c r="E55" s="300">
        <v>0</v>
      </c>
      <c r="F55" s="301">
        <v>1</v>
      </c>
      <c r="G55" s="302">
        <v>3.9669946048873371E-5</v>
      </c>
      <c r="H55" s="103">
        <v>9200</v>
      </c>
      <c r="I55" s="11">
        <v>9259</v>
      </c>
      <c r="J55" s="303">
        <v>0.9936278215790042</v>
      </c>
      <c r="K55" s="304">
        <v>0.99384358131107964</v>
      </c>
      <c r="L55" s="305">
        <v>0.62356698456401705</v>
      </c>
      <c r="M55" s="11">
        <v>15718.876546889742</v>
      </c>
      <c r="N55" s="304">
        <v>0.91076363998536103</v>
      </c>
      <c r="O55" s="306">
        <v>0</v>
      </c>
      <c r="P55" s="307">
        <v>0</v>
      </c>
      <c r="Q55" s="268">
        <v>0</v>
      </c>
      <c r="R55" s="268">
        <v>328191.79786973499</v>
      </c>
      <c r="S55" s="268">
        <v>443329.21114766144</v>
      </c>
      <c r="T55" s="268">
        <v>0</v>
      </c>
      <c r="U55" s="308">
        <v>771521.00901739649</v>
      </c>
    </row>
    <row r="56" spans="1:21" x14ac:dyDescent="0.25">
      <c r="A56" s="266">
        <v>165</v>
      </c>
      <c r="B56" s="260" t="s">
        <v>60</v>
      </c>
      <c r="C56" s="298">
        <v>16280</v>
      </c>
      <c r="D56" s="299">
        <v>0</v>
      </c>
      <c r="E56" s="300">
        <v>0</v>
      </c>
      <c r="F56" s="301">
        <v>0</v>
      </c>
      <c r="G56" s="302">
        <v>0</v>
      </c>
      <c r="H56" s="103">
        <v>4976</v>
      </c>
      <c r="I56" s="11">
        <v>6946</v>
      </c>
      <c r="J56" s="303">
        <v>0.71638353008926003</v>
      </c>
      <c r="K56" s="304">
        <v>0.71653908805086153</v>
      </c>
      <c r="L56" s="305">
        <v>0.65429858143606201</v>
      </c>
      <c r="M56" s="11">
        <v>10651.98090577909</v>
      </c>
      <c r="N56" s="304">
        <v>0.95564930860252773</v>
      </c>
      <c r="O56" s="306">
        <v>0</v>
      </c>
      <c r="P56" s="307">
        <v>0</v>
      </c>
      <c r="Q56" s="268">
        <v>0</v>
      </c>
      <c r="R56" s="268">
        <v>152814.85823043113</v>
      </c>
      <c r="S56" s="268">
        <v>300424.41506758909</v>
      </c>
      <c r="T56" s="268">
        <v>0</v>
      </c>
      <c r="U56" s="308">
        <v>453239.27329802024</v>
      </c>
    </row>
    <row r="57" spans="1:21" x14ac:dyDescent="0.25">
      <c r="A57" s="266">
        <v>167</v>
      </c>
      <c r="B57" s="260" t="s">
        <v>61</v>
      </c>
      <c r="C57" s="298">
        <v>77513</v>
      </c>
      <c r="D57" s="299">
        <v>0</v>
      </c>
      <c r="E57" s="300">
        <v>0</v>
      </c>
      <c r="F57" s="301">
        <v>4</v>
      </c>
      <c r="G57" s="302">
        <v>5.1604247029530528E-5</v>
      </c>
      <c r="H57" s="103">
        <v>34818</v>
      </c>
      <c r="I57" s="11">
        <v>30577</v>
      </c>
      <c r="J57" s="303">
        <v>1.1386990221408249</v>
      </c>
      <c r="K57" s="304">
        <v>1.1389462831278827</v>
      </c>
      <c r="L57" s="305">
        <v>0.67035750632197699</v>
      </c>
      <c r="M57" s="11">
        <v>51961.421387535403</v>
      </c>
      <c r="N57" s="304">
        <v>0.9791045030650336</v>
      </c>
      <c r="O57" s="306">
        <v>0.28683551457378736</v>
      </c>
      <c r="P57" s="307">
        <v>0</v>
      </c>
      <c r="Q57" s="268">
        <v>0</v>
      </c>
      <c r="R57" s="268">
        <v>1156509.1764975996</v>
      </c>
      <c r="S57" s="268">
        <v>1465500.1510528037</v>
      </c>
      <c r="T57" s="268">
        <v>227670.84790945772</v>
      </c>
      <c r="U57" s="308">
        <v>2849680.1754598608</v>
      </c>
    </row>
    <row r="58" spans="1:21" x14ac:dyDescent="0.25">
      <c r="A58" s="266">
        <v>169</v>
      </c>
      <c r="B58" s="260" t="s">
        <v>62</v>
      </c>
      <c r="C58" s="298">
        <v>4990</v>
      </c>
      <c r="D58" s="299">
        <v>0</v>
      </c>
      <c r="E58" s="300">
        <v>0</v>
      </c>
      <c r="F58" s="301">
        <v>0</v>
      </c>
      <c r="G58" s="302">
        <v>0</v>
      </c>
      <c r="H58" s="103">
        <v>1700</v>
      </c>
      <c r="I58" s="11">
        <v>2143</v>
      </c>
      <c r="J58" s="303">
        <v>0.79328044797013531</v>
      </c>
      <c r="K58" s="304">
        <v>0.79345270359059761</v>
      </c>
      <c r="L58" s="305">
        <v>0.53804876270311497</v>
      </c>
      <c r="M58" s="11">
        <v>2684.8633258885438</v>
      </c>
      <c r="N58" s="304">
        <v>0.78585823454352621</v>
      </c>
      <c r="O58" s="306">
        <v>0</v>
      </c>
      <c r="P58" s="307">
        <v>0</v>
      </c>
      <c r="Q58" s="268">
        <v>0</v>
      </c>
      <c r="R58" s="268">
        <v>51867.209781013771</v>
      </c>
      <c r="S58" s="268">
        <v>75722.863320087097</v>
      </c>
      <c r="T58" s="268">
        <v>0</v>
      </c>
      <c r="U58" s="308">
        <v>127590.07310110086</v>
      </c>
    </row>
    <row r="59" spans="1:21" x14ac:dyDescent="0.25">
      <c r="A59" s="266">
        <v>171</v>
      </c>
      <c r="B59" s="260" t="s">
        <v>63</v>
      </c>
      <c r="C59" s="298">
        <v>4540</v>
      </c>
      <c r="D59" s="299">
        <v>9.4850000000000004E-2</v>
      </c>
      <c r="E59" s="300">
        <v>0</v>
      </c>
      <c r="F59" s="301">
        <v>0</v>
      </c>
      <c r="G59" s="302">
        <v>0</v>
      </c>
      <c r="H59" s="103">
        <v>1326</v>
      </c>
      <c r="I59" s="11">
        <v>1784</v>
      </c>
      <c r="J59" s="303">
        <v>0.74327354260089684</v>
      </c>
      <c r="K59" s="304">
        <v>0.74343493955147288</v>
      </c>
      <c r="L59" s="305">
        <v>0.65782349974166399</v>
      </c>
      <c r="M59" s="11">
        <v>2986.5186888271546</v>
      </c>
      <c r="N59" s="304">
        <v>0.9607977008460743</v>
      </c>
      <c r="O59" s="306">
        <v>0</v>
      </c>
      <c r="P59" s="307">
        <v>26952.443210000005</v>
      </c>
      <c r="Q59" s="268">
        <v>0</v>
      </c>
      <c r="R59" s="268">
        <v>44215.049594884294</v>
      </c>
      <c r="S59" s="268">
        <v>84230.636359153126</v>
      </c>
      <c r="T59" s="268">
        <v>0</v>
      </c>
      <c r="U59" s="308">
        <v>155398.12916403741</v>
      </c>
    </row>
    <row r="60" spans="1:21" x14ac:dyDescent="0.25">
      <c r="A60" s="266">
        <v>172</v>
      </c>
      <c r="B60" s="260" t="s">
        <v>64</v>
      </c>
      <c r="C60" s="298">
        <v>4171</v>
      </c>
      <c r="D60" s="299">
        <v>1.4112166666666668</v>
      </c>
      <c r="E60" s="300">
        <v>0</v>
      </c>
      <c r="F60" s="301">
        <v>0</v>
      </c>
      <c r="G60" s="302">
        <v>0</v>
      </c>
      <c r="H60" s="103">
        <v>1337</v>
      </c>
      <c r="I60" s="11">
        <v>1470</v>
      </c>
      <c r="J60" s="303">
        <v>0.90952380952380951</v>
      </c>
      <c r="K60" s="304">
        <v>0.90972130662402884</v>
      </c>
      <c r="L60" s="305">
        <v>0.61975613635545601</v>
      </c>
      <c r="M60" s="11">
        <v>2585.0028447386071</v>
      </c>
      <c r="N60" s="304">
        <v>0.90519762691575079</v>
      </c>
      <c r="O60" s="306">
        <v>0</v>
      </c>
      <c r="P60" s="307">
        <v>552624.45212425012</v>
      </c>
      <c r="Q60" s="268">
        <v>0</v>
      </c>
      <c r="R60" s="268">
        <v>49707.263166067598</v>
      </c>
      <c r="S60" s="268">
        <v>72906.436319024666</v>
      </c>
      <c r="T60" s="268">
        <v>0</v>
      </c>
      <c r="U60" s="308">
        <v>675238.15160934243</v>
      </c>
    </row>
    <row r="61" spans="1:21" x14ac:dyDescent="0.25">
      <c r="A61" s="266">
        <v>176</v>
      </c>
      <c r="B61" s="260" t="s">
        <v>65</v>
      </c>
      <c r="C61" s="298">
        <v>4352</v>
      </c>
      <c r="D61" s="299">
        <v>1.5198833333333333</v>
      </c>
      <c r="E61" s="300">
        <v>0</v>
      </c>
      <c r="F61" s="301">
        <v>0</v>
      </c>
      <c r="G61" s="302">
        <v>0</v>
      </c>
      <c r="H61" s="103">
        <v>1349</v>
      </c>
      <c r="I61" s="11">
        <v>1386</v>
      </c>
      <c r="J61" s="303">
        <v>0.97330447330447334</v>
      </c>
      <c r="K61" s="304">
        <v>0.97351581995542991</v>
      </c>
      <c r="L61" s="305">
        <v>0.53948023633948206</v>
      </c>
      <c r="M61" s="11">
        <v>2347.817988549426</v>
      </c>
      <c r="N61" s="304">
        <v>0.78794900293228609</v>
      </c>
      <c r="O61" s="306">
        <v>0</v>
      </c>
      <c r="P61" s="307">
        <v>1242010.7237120001</v>
      </c>
      <c r="Q61" s="268">
        <v>0</v>
      </c>
      <c r="R61" s="268">
        <v>55501.305114643008</v>
      </c>
      <c r="S61" s="268">
        <v>66216.964913300879</v>
      </c>
      <c r="T61" s="268">
        <v>0</v>
      </c>
      <c r="U61" s="308">
        <v>1363728.993739944</v>
      </c>
    </row>
    <row r="62" spans="1:21" x14ac:dyDescent="0.25">
      <c r="A62" s="266">
        <v>177</v>
      </c>
      <c r="B62" s="260" t="s">
        <v>66</v>
      </c>
      <c r="C62" s="298">
        <v>1768</v>
      </c>
      <c r="D62" s="299">
        <v>0.62613333333333332</v>
      </c>
      <c r="E62" s="300">
        <v>0</v>
      </c>
      <c r="F62" s="301">
        <v>0</v>
      </c>
      <c r="G62" s="302">
        <v>0</v>
      </c>
      <c r="H62" s="103">
        <v>636</v>
      </c>
      <c r="I62" s="11">
        <v>688</v>
      </c>
      <c r="J62" s="303">
        <v>0.92441860465116277</v>
      </c>
      <c r="K62" s="304">
        <v>0.92461933605796676</v>
      </c>
      <c r="L62" s="305">
        <v>0.78006067330085205</v>
      </c>
      <c r="M62" s="11">
        <v>1379.1472703959064</v>
      </c>
      <c r="N62" s="304">
        <v>1.1393337296740391</v>
      </c>
      <c r="O62" s="306">
        <v>0</v>
      </c>
      <c r="P62" s="307">
        <v>69287.363669333325</v>
      </c>
      <c r="Q62" s="268">
        <v>0</v>
      </c>
      <c r="R62" s="268">
        <v>21414.923518571355</v>
      </c>
      <c r="S62" s="268">
        <v>38896.944677770065</v>
      </c>
      <c r="T62" s="268">
        <v>0</v>
      </c>
      <c r="U62" s="308">
        <v>129599.23186567474</v>
      </c>
    </row>
    <row r="63" spans="1:21" x14ac:dyDescent="0.25">
      <c r="A63" s="266">
        <v>178</v>
      </c>
      <c r="B63" s="260" t="s">
        <v>67</v>
      </c>
      <c r="C63" s="298">
        <v>5769</v>
      </c>
      <c r="D63" s="299">
        <v>0.82289999999999996</v>
      </c>
      <c r="E63" s="300">
        <v>0</v>
      </c>
      <c r="F63" s="301">
        <v>0</v>
      </c>
      <c r="G63" s="302">
        <v>0</v>
      </c>
      <c r="H63" s="103">
        <v>1800</v>
      </c>
      <c r="I63" s="11">
        <v>2147</v>
      </c>
      <c r="J63" s="303">
        <v>0.83837913367489525</v>
      </c>
      <c r="K63" s="304">
        <v>0.83856118217769571</v>
      </c>
      <c r="L63" s="305">
        <v>0.602614262447424</v>
      </c>
      <c r="M63" s="11">
        <v>3476.4816800591889</v>
      </c>
      <c r="N63" s="304">
        <v>0.88016070888910924</v>
      </c>
      <c r="O63" s="306">
        <v>0</v>
      </c>
      <c r="P63" s="307">
        <v>297134.13915900001</v>
      </c>
      <c r="Q63" s="268">
        <v>0</v>
      </c>
      <c r="R63" s="268">
        <v>63373.33892577896</v>
      </c>
      <c r="S63" s="268">
        <v>98049.366072214354</v>
      </c>
      <c r="T63" s="268">
        <v>0</v>
      </c>
      <c r="U63" s="308">
        <v>458556.84415699332</v>
      </c>
    </row>
    <row r="64" spans="1:21" x14ac:dyDescent="0.25">
      <c r="A64" s="266">
        <v>179</v>
      </c>
      <c r="B64" s="260" t="s">
        <v>68</v>
      </c>
      <c r="C64" s="298">
        <v>145887</v>
      </c>
      <c r="D64" s="299">
        <v>0</v>
      </c>
      <c r="E64" s="300">
        <v>0</v>
      </c>
      <c r="F64" s="301">
        <v>16</v>
      </c>
      <c r="G64" s="302">
        <v>1.0967392570962457E-4</v>
      </c>
      <c r="H64" s="103">
        <v>65345</v>
      </c>
      <c r="I64" s="11">
        <v>61169</v>
      </c>
      <c r="J64" s="303">
        <v>1.0682698752636139</v>
      </c>
      <c r="K64" s="304">
        <v>1.0685018430256528</v>
      </c>
      <c r="L64" s="305">
        <v>0.73340262202553796</v>
      </c>
      <c r="M64" s="11">
        <v>106993.90831943965</v>
      </c>
      <c r="N64" s="304">
        <v>1.0711863490941649</v>
      </c>
      <c r="O64" s="306">
        <v>0.80974298266086964</v>
      </c>
      <c r="P64" s="307">
        <v>0</v>
      </c>
      <c r="Q64" s="268">
        <v>0</v>
      </c>
      <c r="R64" s="268">
        <v>2042034.9216926324</v>
      </c>
      <c r="S64" s="268">
        <v>3017615.4657979012</v>
      </c>
      <c r="T64" s="268">
        <v>1209661.17899721</v>
      </c>
      <c r="U64" s="308">
        <v>6269311.5664877435</v>
      </c>
    </row>
    <row r="65" spans="1:21" x14ac:dyDescent="0.25">
      <c r="A65" s="266">
        <v>181</v>
      </c>
      <c r="B65" s="260" t="s">
        <v>69</v>
      </c>
      <c r="C65" s="298">
        <v>1683</v>
      </c>
      <c r="D65" s="299">
        <v>0.38423333333333332</v>
      </c>
      <c r="E65" s="300">
        <v>0</v>
      </c>
      <c r="F65" s="301">
        <v>0</v>
      </c>
      <c r="G65" s="302">
        <v>0</v>
      </c>
      <c r="H65" s="103">
        <v>446</v>
      </c>
      <c r="I65" s="11">
        <v>651</v>
      </c>
      <c r="J65" s="303">
        <v>0.68509984639016897</v>
      </c>
      <c r="K65" s="304">
        <v>0.68524861130605785</v>
      </c>
      <c r="L65" s="305">
        <v>0.68545089471773502</v>
      </c>
      <c r="M65" s="11">
        <v>1153.6138558099481</v>
      </c>
      <c r="N65" s="304">
        <v>1.0011494632622844</v>
      </c>
      <c r="O65" s="306">
        <v>0</v>
      </c>
      <c r="P65" s="307">
        <v>40474.743573</v>
      </c>
      <c r="Q65" s="268">
        <v>0</v>
      </c>
      <c r="R65" s="268">
        <v>15107.881708048049</v>
      </c>
      <c r="S65" s="268">
        <v>32536.086096205898</v>
      </c>
      <c r="T65" s="268">
        <v>0</v>
      </c>
      <c r="U65" s="308">
        <v>88118.711377253945</v>
      </c>
    </row>
    <row r="66" spans="1:21" x14ac:dyDescent="0.25">
      <c r="A66" s="266">
        <v>182</v>
      </c>
      <c r="B66" s="260" t="s">
        <v>70</v>
      </c>
      <c r="C66" s="298">
        <v>19347</v>
      </c>
      <c r="D66" s="299">
        <v>0.24018333333333333</v>
      </c>
      <c r="E66" s="300">
        <v>0</v>
      </c>
      <c r="F66" s="301">
        <v>1</v>
      </c>
      <c r="G66" s="302">
        <v>5.1687600144725279E-5</v>
      </c>
      <c r="H66" s="103">
        <v>6999</v>
      </c>
      <c r="I66" s="11">
        <v>7137</v>
      </c>
      <c r="J66" s="303">
        <v>0.98066414459857087</v>
      </c>
      <c r="K66" s="304">
        <v>0.9808770893536386</v>
      </c>
      <c r="L66" s="305">
        <v>0.66162058666343304</v>
      </c>
      <c r="M66" s="11">
        <v>12800.373490177439</v>
      </c>
      <c r="N66" s="304">
        <v>0.96634361458400109</v>
      </c>
      <c r="O66" s="306">
        <v>0</v>
      </c>
      <c r="P66" s="307">
        <v>290844.89880049997</v>
      </c>
      <c r="Q66" s="268">
        <v>0</v>
      </c>
      <c r="R66" s="268">
        <v>248599.08052519546</v>
      </c>
      <c r="S66" s="268">
        <v>361016.86178829725</v>
      </c>
      <c r="T66" s="268">
        <v>0</v>
      </c>
      <c r="U66" s="308">
        <v>900460.84111399273</v>
      </c>
    </row>
    <row r="67" spans="1:21" x14ac:dyDescent="0.25">
      <c r="A67" s="266">
        <v>186</v>
      </c>
      <c r="B67" s="260" t="s">
        <v>71</v>
      </c>
      <c r="C67" s="298">
        <v>45630</v>
      </c>
      <c r="D67" s="299">
        <v>0</v>
      </c>
      <c r="E67" s="300">
        <v>0</v>
      </c>
      <c r="F67" s="301">
        <v>4</v>
      </c>
      <c r="G67" s="302">
        <v>8.7661626123164586E-5</v>
      </c>
      <c r="H67" s="103">
        <v>13853</v>
      </c>
      <c r="I67" s="11">
        <v>21254</v>
      </c>
      <c r="J67" s="303">
        <v>0.65178319375176441</v>
      </c>
      <c r="K67" s="304">
        <v>0.65192472417613567</v>
      </c>
      <c r="L67" s="305">
        <v>0.69916111847027596</v>
      </c>
      <c r="M67" s="11">
        <v>31902.721835798693</v>
      </c>
      <c r="N67" s="304">
        <v>1.0211742137686126</v>
      </c>
      <c r="O67" s="306">
        <v>1.4432394277659781</v>
      </c>
      <c r="P67" s="307">
        <v>0</v>
      </c>
      <c r="Q67" s="268">
        <v>0</v>
      </c>
      <c r="R67" s="268">
        <v>389689.9596504576</v>
      </c>
      <c r="S67" s="268">
        <v>899772.22371699521</v>
      </c>
      <c r="T67" s="268">
        <v>674355.35451096657</v>
      </c>
      <c r="U67" s="308">
        <v>1963817.5378784193</v>
      </c>
    </row>
    <row r="68" spans="1:21" x14ac:dyDescent="0.25">
      <c r="A68" s="266">
        <v>202</v>
      </c>
      <c r="B68" s="260" t="s">
        <v>72</v>
      </c>
      <c r="C68" s="298">
        <v>35848</v>
      </c>
      <c r="D68" s="299">
        <v>0</v>
      </c>
      <c r="E68" s="300">
        <v>0</v>
      </c>
      <c r="F68" s="301">
        <v>0</v>
      </c>
      <c r="G68" s="302">
        <v>0</v>
      </c>
      <c r="H68" s="103">
        <v>10301</v>
      </c>
      <c r="I68" s="11">
        <v>16276</v>
      </c>
      <c r="J68" s="303">
        <v>0.63289506021135411</v>
      </c>
      <c r="K68" s="304">
        <v>0.63303248920202593</v>
      </c>
      <c r="L68" s="305">
        <v>0.65808431041000104</v>
      </c>
      <c r="M68" s="11">
        <v>23591.006359577717</v>
      </c>
      <c r="N68" s="304">
        <v>0.96117863325513653</v>
      </c>
      <c r="O68" s="306">
        <v>1.8446894289631273</v>
      </c>
      <c r="P68" s="307">
        <v>0</v>
      </c>
      <c r="Q68" s="268">
        <v>0</v>
      </c>
      <c r="R68" s="268">
        <v>297277.62761517637</v>
      </c>
      <c r="S68" s="268">
        <v>665351.7640636008</v>
      </c>
      <c r="T68" s="268">
        <v>677155.08889057476</v>
      </c>
      <c r="U68" s="308">
        <v>1639784.4805693519</v>
      </c>
    </row>
    <row r="69" spans="1:21" x14ac:dyDescent="0.25">
      <c r="A69" s="266">
        <v>204</v>
      </c>
      <c r="B69" s="260" t="s">
        <v>73</v>
      </c>
      <c r="C69" s="298">
        <v>2689</v>
      </c>
      <c r="D69" s="299">
        <v>1.1962833333333334</v>
      </c>
      <c r="E69" s="300">
        <v>0</v>
      </c>
      <c r="F69" s="301">
        <v>0</v>
      </c>
      <c r="G69" s="302">
        <v>0</v>
      </c>
      <c r="H69" s="103">
        <v>769</v>
      </c>
      <c r="I69" s="11">
        <v>892</v>
      </c>
      <c r="J69" s="303">
        <v>0.86210762331838564</v>
      </c>
      <c r="K69" s="304">
        <v>0.86229482430630866</v>
      </c>
      <c r="L69" s="305">
        <v>0.530017871501686</v>
      </c>
      <c r="M69" s="11">
        <v>1425.2180564680336</v>
      </c>
      <c r="N69" s="304">
        <v>0.77412855050957474</v>
      </c>
      <c r="O69" s="306">
        <v>0</v>
      </c>
      <c r="P69" s="307">
        <v>302009.82035675005</v>
      </c>
      <c r="Q69" s="268">
        <v>0</v>
      </c>
      <c r="R69" s="268">
        <v>30375.111251531598</v>
      </c>
      <c r="S69" s="268">
        <v>40196.307592503959</v>
      </c>
      <c r="T69" s="268">
        <v>0</v>
      </c>
      <c r="U69" s="308">
        <v>372581.23920078558</v>
      </c>
    </row>
    <row r="70" spans="1:21" x14ac:dyDescent="0.25">
      <c r="A70" s="266">
        <v>205</v>
      </c>
      <c r="B70" s="260" t="s">
        <v>74</v>
      </c>
      <c r="C70" s="298">
        <v>36297</v>
      </c>
      <c r="D70" s="299">
        <v>0.18211666666666668</v>
      </c>
      <c r="E70" s="300">
        <v>0</v>
      </c>
      <c r="F70" s="301">
        <v>2</v>
      </c>
      <c r="G70" s="302">
        <v>5.510097253216519E-5</v>
      </c>
      <c r="H70" s="103">
        <v>15653</v>
      </c>
      <c r="I70" s="11">
        <v>14875</v>
      </c>
      <c r="J70" s="303">
        <v>1.0523025210084034</v>
      </c>
      <c r="K70" s="304">
        <v>1.0525310215647126</v>
      </c>
      <c r="L70" s="305">
        <v>0.65102966728679301</v>
      </c>
      <c r="M70" s="11">
        <v>23630.423833508725</v>
      </c>
      <c r="N70" s="304">
        <v>0.95087482851765048</v>
      </c>
      <c r="O70" s="306">
        <v>0</v>
      </c>
      <c r="P70" s="307">
        <v>413737.96660350007</v>
      </c>
      <c r="Q70" s="268">
        <v>0</v>
      </c>
      <c r="R70" s="268">
        <v>500468.71221552021</v>
      </c>
      <c r="S70" s="268">
        <v>666463.47949511651</v>
      </c>
      <c r="T70" s="268">
        <v>0</v>
      </c>
      <c r="U70" s="308">
        <v>1580670.1583141368</v>
      </c>
    </row>
    <row r="71" spans="1:21" x14ac:dyDescent="0.25">
      <c r="A71" s="266">
        <v>208</v>
      </c>
      <c r="B71" s="260" t="s">
        <v>75</v>
      </c>
      <c r="C71" s="298">
        <v>12335</v>
      </c>
      <c r="D71" s="299">
        <v>0.45220000000000005</v>
      </c>
      <c r="E71" s="300">
        <v>0</v>
      </c>
      <c r="F71" s="301">
        <v>3</v>
      </c>
      <c r="G71" s="302">
        <v>2.4321037697608432E-4</v>
      </c>
      <c r="H71" s="103">
        <v>4581</v>
      </c>
      <c r="I71" s="11">
        <v>4977</v>
      </c>
      <c r="J71" s="303">
        <v>0.92043399638336343</v>
      </c>
      <c r="K71" s="304">
        <v>0.92063386255874613</v>
      </c>
      <c r="L71" s="305">
        <v>0.72900903184397803</v>
      </c>
      <c r="M71" s="11">
        <v>8992.3264077954682</v>
      </c>
      <c r="N71" s="304">
        <v>1.0647692001985105</v>
      </c>
      <c r="O71" s="306">
        <v>0</v>
      </c>
      <c r="P71" s="307">
        <v>349119.94733000005</v>
      </c>
      <c r="Q71" s="268">
        <v>0</v>
      </c>
      <c r="R71" s="268">
        <v>148763.84490007395</v>
      </c>
      <c r="S71" s="268">
        <v>253616.15131070299</v>
      </c>
      <c r="T71" s="268">
        <v>0</v>
      </c>
      <c r="U71" s="308">
        <v>751499.94354077696</v>
      </c>
    </row>
    <row r="72" spans="1:21" x14ac:dyDescent="0.25">
      <c r="A72" s="266">
        <v>211</v>
      </c>
      <c r="B72" s="260" t="s">
        <v>76</v>
      </c>
      <c r="C72" s="298">
        <v>32959</v>
      </c>
      <c r="D72" s="299">
        <v>0</v>
      </c>
      <c r="E72" s="300">
        <v>0</v>
      </c>
      <c r="F72" s="301">
        <v>2</v>
      </c>
      <c r="G72" s="302">
        <v>6.068145271397797E-5</v>
      </c>
      <c r="H72" s="103">
        <v>8890</v>
      </c>
      <c r="I72" s="11">
        <v>14719</v>
      </c>
      <c r="J72" s="303">
        <v>0.60398124872613623</v>
      </c>
      <c r="K72" s="304">
        <v>0.60411239927322602</v>
      </c>
      <c r="L72" s="305">
        <v>0.68952185163226398</v>
      </c>
      <c r="M72" s="11">
        <v>22725.950707947788</v>
      </c>
      <c r="N72" s="304">
        <v>1.0070953834753185</v>
      </c>
      <c r="O72" s="306">
        <v>1.1284346316407179</v>
      </c>
      <c r="P72" s="307">
        <v>0</v>
      </c>
      <c r="Q72" s="268">
        <v>0</v>
      </c>
      <c r="R72" s="268">
        <v>260833.32143616595</v>
      </c>
      <c r="S72" s="268">
        <v>640954.06372592587</v>
      </c>
      <c r="T72" s="268">
        <v>380846.86872828333</v>
      </c>
      <c r="U72" s="308">
        <v>1282634.2538903751</v>
      </c>
    </row>
    <row r="73" spans="1:21" x14ac:dyDescent="0.25">
      <c r="A73" s="266">
        <v>213</v>
      </c>
      <c r="B73" s="260" t="s">
        <v>77</v>
      </c>
      <c r="C73" s="298">
        <v>5154</v>
      </c>
      <c r="D73" s="299">
        <v>1.0241166666666668</v>
      </c>
      <c r="E73" s="300">
        <v>0</v>
      </c>
      <c r="F73" s="301">
        <v>0</v>
      </c>
      <c r="G73" s="302">
        <v>0</v>
      </c>
      <c r="H73" s="103">
        <v>1545</v>
      </c>
      <c r="I73" s="11">
        <v>1834</v>
      </c>
      <c r="J73" s="303">
        <v>0.8424209378407852</v>
      </c>
      <c r="K73" s="304">
        <v>0.8426038639947192</v>
      </c>
      <c r="L73" s="305">
        <v>0.54036167357578802</v>
      </c>
      <c r="M73" s="11">
        <v>2785.0240656096116</v>
      </c>
      <c r="N73" s="304">
        <v>0.78923640429513719</v>
      </c>
      <c r="O73" s="306">
        <v>0</v>
      </c>
      <c r="P73" s="307">
        <v>495552.9420105</v>
      </c>
      <c r="Q73" s="268">
        <v>0</v>
      </c>
      <c r="R73" s="268">
        <v>56890.422126877056</v>
      </c>
      <c r="S73" s="268">
        <v>78547.758699604106</v>
      </c>
      <c r="T73" s="268">
        <v>0</v>
      </c>
      <c r="U73" s="308">
        <v>630991.12283698109</v>
      </c>
    </row>
    <row r="74" spans="1:21" x14ac:dyDescent="0.25">
      <c r="A74" s="266">
        <v>214</v>
      </c>
      <c r="B74" s="260" t="s">
        <v>78</v>
      </c>
      <c r="C74" s="298">
        <v>12528</v>
      </c>
      <c r="D74" s="299">
        <v>0.30081666666666668</v>
      </c>
      <c r="E74" s="300">
        <v>0</v>
      </c>
      <c r="F74" s="301">
        <v>0</v>
      </c>
      <c r="G74" s="302">
        <v>0</v>
      </c>
      <c r="H74" s="103">
        <v>5328</v>
      </c>
      <c r="I74" s="11">
        <v>4873</v>
      </c>
      <c r="J74" s="303">
        <v>1.0933716396470348</v>
      </c>
      <c r="K74" s="304">
        <v>1.0936090580917541</v>
      </c>
      <c r="L74" s="305">
        <v>0.68136483833964501</v>
      </c>
      <c r="M74" s="11">
        <v>8536.1386947190731</v>
      </c>
      <c r="N74" s="304">
        <v>0.99518148921584471</v>
      </c>
      <c r="O74" s="306">
        <v>0</v>
      </c>
      <c r="P74" s="307">
        <v>235878.62680800003</v>
      </c>
      <c r="Q74" s="268">
        <v>0</v>
      </c>
      <c r="R74" s="268">
        <v>179479.61906503281</v>
      </c>
      <c r="S74" s="268">
        <v>240750.00668706372</v>
      </c>
      <c r="T74" s="268">
        <v>0</v>
      </c>
      <c r="U74" s="308">
        <v>656108.25256009656</v>
      </c>
    </row>
    <row r="75" spans="1:21" x14ac:dyDescent="0.25">
      <c r="A75" s="266">
        <v>216</v>
      </c>
      <c r="B75" s="260" t="s">
        <v>79</v>
      </c>
      <c r="C75" s="298">
        <v>1269</v>
      </c>
      <c r="D75" s="299">
        <v>1.5251000000000001</v>
      </c>
      <c r="E75" s="300">
        <v>0</v>
      </c>
      <c r="F75" s="301">
        <v>0</v>
      </c>
      <c r="G75" s="302">
        <v>0</v>
      </c>
      <c r="H75" s="103">
        <v>382</v>
      </c>
      <c r="I75" s="11">
        <v>429</v>
      </c>
      <c r="J75" s="303">
        <v>0.89044289044289049</v>
      </c>
      <c r="K75" s="304">
        <v>0.89063624424730103</v>
      </c>
      <c r="L75" s="305">
        <v>0.63235375021108098</v>
      </c>
      <c r="M75" s="11">
        <v>802.45690901786179</v>
      </c>
      <c r="N75" s="304">
        <v>0.92359733205456751</v>
      </c>
      <c r="O75" s="306">
        <v>0</v>
      </c>
      <c r="P75" s="307">
        <v>363401.02626300004</v>
      </c>
      <c r="Q75" s="268">
        <v>0</v>
      </c>
      <c r="R75" s="268">
        <v>14805.847860742708</v>
      </c>
      <c r="S75" s="268">
        <v>22632.189227624622</v>
      </c>
      <c r="T75" s="268">
        <v>0</v>
      </c>
      <c r="U75" s="308">
        <v>400839.06335136737</v>
      </c>
    </row>
    <row r="76" spans="1:21" x14ac:dyDescent="0.25">
      <c r="A76" s="266">
        <v>217</v>
      </c>
      <c r="B76" s="260" t="s">
        <v>80</v>
      </c>
      <c r="C76" s="298">
        <v>5352</v>
      </c>
      <c r="D76" s="299">
        <v>0.19186666666666666</v>
      </c>
      <c r="E76" s="300">
        <v>0</v>
      </c>
      <c r="F76" s="301">
        <v>0</v>
      </c>
      <c r="G76" s="302">
        <v>0</v>
      </c>
      <c r="H76" s="103">
        <v>2042</v>
      </c>
      <c r="I76" s="11">
        <v>2225</v>
      </c>
      <c r="J76" s="303">
        <v>0.91775280898876399</v>
      </c>
      <c r="K76" s="304">
        <v>0.91795209296197666</v>
      </c>
      <c r="L76" s="305">
        <v>0.72543328221104897</v>
      </c>
      <c r="M76" s="11">
        <v>3882.518926393534</v>
      </c>
      <c r="N76" s="304">
        <v>1.0595465652098417</v>
      </c>
      <c r="O76" s="306">
        <v>0</v>
      </c>
      <c r="P76" s="307">
        <v>64271.818336000004</v>
      </c>
      <c r="Q76" s="268">
        <v>0</v>
      </c>
      <c r="R76" s="268">
        <v>64358.722780075732</v>
      </c>
      <c r="S76" s="268">
        <v>109501.08602032934</v>
      </c>
      <c r="T76" s="268">
        <v>0</v>
      </c>
      <c r="U76" s="308">
        <v>238131.62713640509</v>
      </c>
    </row>
    <row r="77" spans="1:21" x14ac:dyDescent="0.25">
      <c r="A77" s="266">
        <v>218</v>
      </c>
      <c r="B77" s="260" t="s">
        <v>81</v>
      </c>
      <c r="C77" s="298">
        <v>1200</v>
      </c>
      <c r="D77" s="299">
        <v>0.60636666666666672</v>
      </c>
      <c r="E77" s="300">
        <v>0</v>
      </c>
      <c r="F77" s="301">
        <v>0</v>
      </c>
      <c r="G77" s="302">
        <v>0</v>
      </c>
      <c r="H77" s="103">
        <v>364</v>
      </c>
      <c r="I77" s="11">
        <v>479</v>
      </c>
      <c r="J77" s="303">
        <v>0.75991649269311068</v>
      </c>
      <c r="K77" s="304">
        <v>0.76008150355059922</v>
      </c>
      <c r="L77" s="305">
        <v>0.44527280821194198</v>
      </c>
      <c r="M77" s="11">
        <v>534.32736985433041</v>
      </c>
      <c r="N77" s="304">
        <v>0.65035239778955645</v>
      </c>
      <c r="O77" s="306">
        <v>0</v>
      </c>
      <c r="P77" s="307">
        <v>45542.987600000008</v>
      </c>
      <c r="Q77" s="268">
        <v>0</v>
      </c>
      <c r="R77" s="268">
        <v>11948.481235815419</v>
      </c>
      <c r="S77" s="268">
        <v>15069.965761579602</v>
      </c>
      <c r="T77" s="268">
        <v>0</v>
      </c>
      <c r="U77" s="308">
        <v>72561.434597395026</v>
      </c>
    </row>
    <row r="78" spans="1:21" x14ac:dyDescent="0.25">
      <c r="A78" s="266">
        <v>224</v>
      </c>
      <c r="B78" s="260" t="s">
        <v>82</v>
      </c>
      <c r="C78" s="298">
        <v>8603</v>
      </c>
      <c r="D78" s="299">
        <v>0</v>
      </c>
      <c r="E78" s="300">
        <v>0</v>
      </c>
      <c r="F78" s="301">
        <v>1</v>
      </c>
      <c r="G78" s="302">
        <v>1.162385214460072E-4</v>
      </c>
      <c r="H78" s="103">
        <v>2743</v>
      </c>
      <c r="I78" s="11">
        <v>3566</v>
      </c>
      <c r="J78" s="303">
        <v>0.76920919798093101</v>
      </c>
      <c r="K78" s="304">
        <v>0.769376226688121</v>
      </c>
      <c r="L78" s="305">
        <v>0.53804871919333896</v>
      </c>
      <c r="M78" s="11">
        <v>4628.8331312202954</v>
      </c>
      <c r="N78" s="304">
        <v>0.78585817099442412</v>
      </c>
      <c r="O78" s="306">
        <v>0</v>
      </c>
      <c r="P78" s="307">
        <v>0</v>
      </c>
      <c r="Q78" s="268">
        <v>0</v>
      </c>
      <c r="R78" s="268">
        <v>86708.162184392553</v>
      </c>
      <c r="S78" s="268">
        <v>130549.84778820573</v>
      </c>
      <c r="T78" s="268">
        <v>0</v>
      </c>
      <c r="U78" s="308">
        <v>217258.00997259829</v>
      </c>
    </row>
    <row r="79" spans="1:21" x14ac:dyDescent="0.25">
      <c r="A79" s="266">
        <v>226</v>
      </c>
      <c r="B79" s="260" t="s">
        <v>83</v>
      </c>
      <c r="C79" s="298">
        <v>3665</v>
      </c>
      <c r="D79" s="299">
        <v>1.3321833333333335</v>
      </c>
      <c r="E79" s="300">
        <v>0</v>
      </c>
      <c r="F79" s="301">
        <v>0</v>
      </c>
      <c r="G79" s="302">
        <v>0</v>
      </c>
      <c r="H79" s="103">
        <v>1301</v>
      </c>
      <c r="I79" s="11">
        <v>1294</v>
      </c>
      <c r="J79" s="303">
        <v>1.0054095826893354</v>
      </c>
      <c r="K79" s="304">
        <v>1.0056279007531779</v>
      </c>
      <c r="L79" s="305">
        <v>0.63130778288811495</v>
      </c>
      <c r="M79" s="11">
        <v>2313.7430242849414</v>
      </c>
      <c r="N79" s="304">
        <v>0.92206962287503758</v>
      </c>
      <c r="O79" s="306">
        <v>0</v>
      </c>
      <c r="P79" s="307">
        <v>458388.99819625</v>
      </c>
      <c r="Q79" s="268">
        <v>0</v>
      </c>
      <c r="R79" s="268">
        <v>48281.703957011196</v>
      </c>
      <c r="S79" s="268">
        <v>65255.927590932712</v>
      </c>
      <c r="T79" s="268">
        <v>0</v>
      </c>
      <c r="U79" s="308">
        <v>571926.62974419387</v>
      </c>
    </row>
    <row r="80" spans="1:21" x14ac:dyDescent="0.25">
      <c r="A80" s="266">
        <v>230</v>
      </c>
      <c r="B80" s="260" t="s">
        <v>84</v>
      </c>
      <c r="C80" s="298">
        <v>2240</v>
      </c>
      <c r="D80" s="299">
        <v>1.0844166666666666</v>
      </c>
      <c r="E80" s="300">
        <v>0</v>
      </c>
      <c r="F80" s="301">
        <v>0</v>
      </c>
      <c r="G80" s="302">
        <v>0</v>
      </c>
      <c r="H80" s="103">
        <v>703</v>
      </c>
      <c r="I80" s="11">
        <v>855</v>
      </c>
      <c r="J80" s="303">
        <v>0.82222222222222219</v>
      </c>
      <c r="K80" s="304">
        <v>0.82240076235819715</v>
      </c>
      <c r="L80" s="305">
        <v>0.69671350904179696</v>
      </c>
      <c r="M80" s="11">
        <v>1560.6382602536253</v>
      </c>
      <c r="N80" s="304">
        <v>1.0175993072589253</v>
      </c>
      <c r="O80" s="306">
        <v>0</v>
      </c>
      <c r="P80" s="307">
        <v>228055.42760000002</v>
      </c>
      <c r="Q80" s="268">
        <v>0</v>
      </c>
      <c r="R80" s="268">
        <v>24132.527970638937</v>
      </c>
      <c r="S80" s="268">
        <v>44015.647475900463</v>
      </c>
      <c r="T80" s="268">
        <v>0</v>
      </c>
      <c r="U80" s="308">
        <v>296203.60304653941</v>
      </c>
    </row>
    <row r="81" spans="1:21" x14ac:dyDescent="0.25">
      <c r="A81" s="266">
        <v>231</v>
      </c>
      <c r="B81" s="260" t="s">
        <v>85</v>
      </c>
      <c r="C81" s="298">
        <v>1256</v>
      </c>
      <c r="D81" s="299">
        <v>0.82343333333333335</v>
      </c>
      <c r="E81" s="300">
        <v>0</v>
      </c>
      <c r="F81" s="301">
        <v>0</v>
      </c>
      <c r="G81" s="302">
        <v>0</v>
      </c>
      <c r="H81" s="103">
        <v>482</v>
      </c>
      <c r="I81" s="11">
        <v>473</v>
      </c>
      <c r="J81" s="303">
        <v>1.0190274841437632</v>
      </c>
      <c r="K81" s="304">
        <v>1.0192487592451458</v>
      </c>
      <c r="L81" s="305">
        <v>0.46817773015491498</v>
      </c>
      <c r="M81" s="11">
        <v>588.03122907457328</v>
      </c>
      <c r="N81" s="304">
        <v>0.68380665466774593</v>
      </c>
      <c r="O81" s="306">
        <v>0.28960468204311712</v>
      </c>
      <c r="P81" s="307">
        <v>64732.597570666672</v>
      </c>
      <c r="Q81" s="268">
        <v>0</v>
      </c>
      <c r="R81" s="268">
        <v>16770.311385115929</v>
      </c>
      <c r="S81" s="268">
        <v>16584.608966052521</v>
      </c>
      <c r="T81" s="268">
        <v>3724.7332418166284</v>
      </c>
      <c r="U81" s="308">
        <v>101812.25116365174</v>
      </c>
    </row>
    <row r="82" spans="1:21" x14ac:dyDescent="0.25">
      <c r="A82" s="266">
        <v>232</v>
      </c>
      <c r="B82" s="260" t="s">
        <v>86</v>
      </c>
      <c r="C82" s="298">
        <v>12750</v>
      </c>
      <c r="D82" s="299">
        <v>9.5499999999999995E-3</v>
      </c>
      <c r="E82" s="300">
        <v>0</v>
      </c>
      <c r="F82" s="301">
        <v>0</v>
      </c>
      <c r="G82" s="302">
        <v>0</v>
      </c>
      <c r="H82" s="103">
        <v>5231</v>
      </c>
      <c r="I82" s="11">
        <v>5046</v>
      </c>
      <c r="J82" s="303">
        <v>1.036662703131193</v>
      </c>
      <c r="K82" s="304">
        <v>1.0368878076041381</v>
      </c>
      <c r="L82" s="305">
        <v>0.75127797144570296</v>
      </c>
      <c r="M82" s="11">
        <v>9578.7941359327124</v>
      </c>
      <c r="N82" s="304">
        <v>1.0972945599310526</v>
      </c>
      <c r="O82" s="306">
        <v>0</v>
      </c>
      <c r="P82" s="307">
        <v>7621.1148749999993</v>
      </c>
      <c r="Q82" s="268">
        <v>0</v>
      </c>
      <c r="R82" s="268">
        <v>173186.18606508119</v>
      </c>
      <c r="S82" s="268">
        <v>270156.66389142501</v>
      </c>
      <c r="T82" s="268">
        <v>0</v>
      </c>
      <c r="U82" s="308">
        <v>450963.96483150619</v>
      </c>
    </row>
    <row r="83" spans="1:21" x14ac:dyDescent="0.25">
      <c r="A83" s="266">
        <v>233</v>
      </c>
      <c r="B83" s="260" t="s">
        <v>87</v>
      </c>
      <c r="C83" s="298">
        <v>15116</v>
      </c>
      <c r="D83" s="299">
        <v>0</v>
      </c>
      <c r="E83" s="300">
        <v>0</v>
      </c>
      <c r="F83" s="301">
        <v>0</v>
      </c>
      <c r="G83" s="302">
        <v>0</v>
      </c>
      <c r="H83" s="103">
        <v>6098</v>
      </c>
      <c r="I83" s="11">
        <v>6007</v>
      </c>
      <c r="J83" s="303">
        <v>1.0151489928416848</v>
      </c>
      <c r="K83" s="304">
        <v>1.0153694257542456</v>
      </c>
      <c r="L83" s="305">
        <v>0.537266407575126</v>
      </c>
      <c r="M83" s="11">
        <v>8121.3190169056043</v>
      </c>
      <c r="N83" s="304">
        <v>0.78471554960066225</v>
      </c>
      <c r="O83" s="306">
        <v>0</v>
      </c>
      <c r="P83" s="307">
        <v>0</v>
      </c>
      <c r="Q83" s="268">
        <v>0</v>
      </c>
      <c r="R83" s="268">
        <v>201063.04754008539</v>
      </c>
      <c r="S83" s="268">
        <v>229050.59038431529</v>
      </c>
      <c r="T83" s="268">
        <v>0</v>
      </c>
      <c r="U83" s="308">
        <v>430113.63792440068</v>
      </c>
    </row>
    <row r="84" spans="1:21" x14ac:dyDescent="0.25">
      <c r="A84" s="266">
        <v>235</v>
      </c>
      <c r="B84" s="260" t="s">
        <v>88</v>
      </c>
      <c r="C84" s="298">
        <v>10284</v>
      </c>
      <c r="D84" s="299">
        <v>0</v>
      </c>
      <c r="E84" s="300">
        <v>0</v>
      </c>
      <c r="F84" s="301">
        <v>3</v>
      </c>
      <c r="G84" s="302">
        <v>2.9171528588098014E-4</v>
      </c>
      <c r="H84" s="103">
        <v>2367</v>
      </c>
      <c r="I84" s="11">
        <v>4490</v>
      </c>
      <c r="J84" s="303">
        <v>0.52717149220489978</v>
      </c>
      <c r="K84" s="304">
        <v>0.52728596401964345</v>
      </c>
      <c r="L84" s="305">
        <v>0.68929125175571004</v>
      </c>
      <c r="M84" s="11">
        <v>7088.671233055722</v>
      </c>
      <c r="N84" s="304">
        <v>1.0067585760622428</v>
      </c>
      <c r="O84" s="306">
        <v>1.6511609298909269</v>
      </c>
      <c r="P84" s="307">
        <v>0</v>
      </c>
      <c r="Q84" s="268">
        <v>0</v>
      </c>
      <c r="R84" s="268">
        <v>71036.175987111972</v>
      </c>
      <c r="S84" s="268">
        <v>199926.18533908745</v>
      </c>
      <c r="T84" s="268">
        <v>173880.71939070252</v>
      </c>
      <c r="U84" s="308">
        <v>444843.08071690192</v>
      </c>
    </row>
    <row r="85" spans="1:21" x14ac:dyDescent="0.25">
      <c r="A85" s="266">
        <v>236</v>
      </c>
      <c r="B85" s="260" t="s">
        <v>89</v>
      </c>
      <c r="C85" s="298">
        <v>4198</v>
      </c>
      <c r="D85" s="299">
        <v>0.37173333333333336</v>
      </c>
      <c r="E85" s="300">
        <v>0</v>
      </c>
      <c r="F85" s="301">
        <v>1</v>
      </c>
      <c r="G85" s="302">
        <v>2.3820867079561695E-4</v>
      </c>
      <c r="H85" s="103">
        <v>1556</v>
      </c>
      <c r="I85" s="11">
        <v>1807</v>
      </c>
      <c r="J85" s="303">
        <v>0.86109573879358048</v>
      </c>
      <c r="K85" s="304">
        <v>0.86128272005744866</v>
      </c>
      <c r="L85" s="305">
        <v>0.39568577750925099</v>
      </c>
      <c r="M85" s="11">
        <v>1661.0888939838358</v>
      </c>
      <c r="N85" s="304">
        <v>0.57792703580470906</v>
      </c>
      <c r="O85" s="306">
        <v>0</v>
      </c>
      <c r="P85" s="307">
        <v>97673.98162133334</v>
      </c>
      <c r="Q85" s="268">
        <v>0</v>
      </c>
      <c r="R85" s="268">
        <v>47365.209650295321</v>
      </c>
      <c r="S85" s="268">
        <v>46848.718915710728</v>
      </c>
      <c r="T85" s="268">
        <v>0</v>
      </c>
      <c r="U85" s="308">
        <v>191887.91018733938</v>
      </c>
    </row>
    <row r="86" spans="1:21" x14ac:dyDescent="0.25">
      <c r="A86" s="266">
        <v>239</v>
      </c>
      <c r="B86" s="260" t="s">
        <v>90</v>
      </c>
      <c r="C86" s="298">
        <v>2029</v>
      </c>
      <c r="D86" s="299">
        <v>1.5529000000000002</v>
      </c>
      <c r="E86" s="300">
        <v>0</v>
      </c>
      <c r="F86" s="301">
        <v>0</v>
      </c>
      <c r="G86" s="302">
        <v>0</v>
      </c>
      <c r="H86" s="103">
        <v>946</v>
      </c>
      <c r="I86" s="11">
        <v>717</v>
      </c>
      <c r="J86" s="303">
        <v>1.3193863319386332</v>
      </c>
      <c r="K86" s="304">
        <v>1.3196728279840346</v>
      </c>
      <c r="L86" s="305">
        <v>0.66502429919561801</v>
      </c>
      <c r="M86" s="11">
        <v>1349.3343030679089</v>
      </c>
      <c r="N86" s="304">
        <v>0.9713149772315024</v>
      </c>
      <c r="O86" s="306">
        <v>0</v>
      </c>
      <c r="P86" s="307">
        <v>591632.11895700009</v>
      </c>
      <c r="Q86" s="268">
        <v>0</v>
      </c>
      <c r="R86" s="268">
        <v>35076.771800532842</v>
      </c>
      <c r="S86" s="268">
        <v>38056.111094780492</v>
      </c>
      <c r="T86" s="268">
        <v>0</v>
      </c>
      <c r="U86" s="308">
        <v>664765.00185231341</v>
      </c>
    </row>
    <row r="87" spans="1:21" x14ac:dyDescent="0.25">
      <c r="A87" s="266">
        <v>240</v>
      </c>
      <c r="B87" s="260" t="s">
        <v>91</v>
      </c>
      <c r="C87" s="298">
        <v>19499</v>
      </c>
      <c r="D87" s="299">
        <v>0.11808333333333333</v>
      </c>
      <c r="E87" s="300">
        <v>0</v>
      </c>
      <c r="F87" s="301">
        <v>4</v>
      </c>
      <c r="G87" s="302">
        <v>2.0513872506282375E-4</v>
      </c>
      <c r="H87" s="103">
        <v>8462</v>
      </c>
      <c r="I87" s="11">
        <v>6982</v>
      </c>
      <c r="J87" s="303">
        <v>1.2119736465196218</v>
      </c>
      <c r="K87" s="304">
        <v>1.2122368186083825</v>
      </c>
      <c r="L87" s="305">
        <v>0.52011574865204402</v>
      </c>
      <c r="M87" s="11">
        <v>10141.736982966206</v>
      </c>
      <c r="N87" s="304">
        <v>0.75966580043882226</v>
      </c>
      <c r="O87" s="306">
        <v>0</v>
      </c>
      <c r="P87" s="307">
        <v>144113.90791416669</v>
      </c>
      <c r="Q87" s="268">
        <v>0</v>
      </c>
      <c r="R87" s="268">
        <v>309650.01501118753</v>
      </c>
      <c r="S87" s="268">
        <v>286033.68967962981</v>
      </c>
      <c r="T87" s="268">
        <v>0</v>
      </c>
      <c r="U87" s="308">
        <v>739797.61260498408</v>
      </c>
    </row>
    <row r="88" spans="1:21" x14ac:dyDescent="0.25">
      <c r="A88" s="266">
        <v>241</v>
      </c>
      <c r="B88" s="260" t="s">
        <v>92</v>
      </c>
      <c r="C88" s="298">
        <v>7771</v>
      </c>
      <c r="D88" s="299">
        <v>9.1749999999999998E-2</v>
      </c>
      <c r="E88" s="300">
        <v>0</v>
      </c>
      <c r="F88" s="301">
        <v>1</v>
      </c>
      <c r="G88" s="302">
        <v>1.2868356710848025E-4</v>
      </c>
      <c r="H88" s="103">
        <v>2717</v>
      </c>
      <c r="I88" s="11">
        <v>3222</v>
      </c>
      <c r="J88" s="303">
        <v>0.84326505276225949</v>
      </c>
      <c r="K88" s="304">
        <v>0.84344816221018482</v>
      </c>
      <c r="L88" s="305">
        <v>0.66478807662213102</v>
      </c>
      <c r="M88" s="11">
        <v>5166.0681434305798</v>
      </c>
      <c r="N88" s="304">
        <v>0.9709699574722761</v>
      </c>
      <c r="O88" s="306">
        <v>0</v>
      </c>
      <c r="P88" s="307">
        <v>44625.997157500002</v>
      </c>
      <c r="Q88" s="268">
        <v>0</v>
      </c>
      <c r="R88" s="268">
        <v>85863.107257813026</v>
      </c>
      <c r="S88" s="268">
        <v>145701.81958807437</v>
      </c>
      <c r="T88" s="268">
        <v>0</v>
      </c>
      <c r="U88" s="308">
        <v>276190.92400338739</v>
      </c>
    </row>
    <row r="89" spans="1:21" x14ac:dyDescent="0.25">
      <c r="A89" s="266">
        <v>244</v>
      </c>
      <c r="B89" s="260" t="s">
        <v>93</v>
      </c>
      <c r="C89" s="298">
        <v>19300</v>
      </c>
      <c r="D89" s="299">
        <v>0</v>
      </c>
      <c r="E89" s="300">
        <v>0</v>
      </c>
      <c r="F89" s="301">
        <v>10</v>
      </c>
      <c r="G89" s="302">
        <v>5.1813471502590671E-4</v>
      </c>
      <c r="H89" s="103">
        <v>6875</v>
      </c>
      <c r="I89" s="11">
        <v>8407</v>
      </c>
      <c r="J89" s="303">
        <v>0.81777090519804929</v>
      </c>
      <c r="K89" s="304">
        <v>0.81794847875987275</v>
      </c>
      <c r="L89" s="305">
        <v>0.73584308663343501</v>
      </c>
      <c r="M89" s="11">
        <v>14201.771572025296</v>
      </c>
      <c r="N89" s="304">
        <v>1.0747508200885645</v>
      </c>
      <c r="O89" s="306">
        <v>1.6892164826971239</v>
      </c>
      <c r="P89" s="307">
        <v>0</v>
      </c>
      <c r="Q89" s="268">
        <v>0</v>
      </c>
      <c r="R89" s="268">
        <v>206801.91388485863</v>
      </c>
      <c r="S89" s="268">
        <v>400541.35988306644</v>
      </c>
      <c r="T89" s="268">
        <v>333843.23190839798</v>
      </c>
      <c r="U89" s="308">
        <v>941186.50567632308</v>
      </c>
    </row>
    <row r="90" spans="1:21" x14ac:dyDescent="0.25">
      <c r="A90" s="266">
        <v>245</v>
      </c>
      <c r="B90" s="260" t="s">
        <v>94</v>
      </c>
      <c r="C90" s="298">
        <v>37676</v>
      </c>
      <c r="D90" s="299">
        <v>0</v>
      </c>
      <c r="E90" s="300">
        <v>0</v>
      </c>
      <c r="F90" s="301">
        <v>0</v>
      </c>
      <c r="G90" s="302">
        <v>0</v>
      </c>
      <c r="H90" s="103">
        <v>12326</v>
      </c>
      <c r="I90" s="11">
        <v>16786</v>
      </c>
      <c r="J90" s="303">
        <v>0.73430239485285353</v>
      </c>
      <c r="K90" s="304">
        <v>0.7344618437778283</v>
      </c>
      <c r="L90" s="305">
        <v>0.734029582045162</v>
      </c>
      <c r="M90" s="11">
        <v>27655.298533133522</v>
      </c>
      <c r="N90" s="304">
        <v>1.0721020685015952</v>
      </c>
      <c r="O90" s="306">
        <v>0.82809977833033788</v>
      </c>
      <c r="P90" s="307">
        <v>0</v>
      </c>
      <c r="Q90" s="268">
        <v>0</v>
      </c>
      <c r="R90" s="268">
        <v>362497.75598287233</v>
      </c>
      <c r="S90" s="268">
        <v>779979.51355964434</v>
      </c>
      <c r="T90" s="268">
        <v>319482.74942334782</v>
      </c>
      <c r="U90" s="308">
        <v>1461960.0189658646</v>
      </c>
    </row>
    <row r="91" spans="1:21" x14ac:dyDescent="0.25">
      <c r="A91" s="266">
        <v>249</v>
      </c>
      <c r="B91" s="260" t="s">
        <v>95</v>
      </c>
      <c r="C91" s="298">
        <v>9250</v>
      </c>
      <c r="D91" s="299">
        <v>0.77045000000000008</v>
      </c>
      <c r="E91" s="300">
        <v>0</v>
      </c>
      <c r="F91" s="301">
        <v>0</v>
      </c>
      <c r="G91" s="302">
        <v>0</v>
      </c>
      <c r="H91" s="103">
        <v>3297</v>
      </c>
      <c r="I91" s="11">
        <v>3365</v>
      </c>
      <c r="J91" s="303">
        <v>0.97979197622585434</v>
      </c>
      <c r="K91" s="304">
        <v>0.98000473159530876</v>
      </c>
      <c r="L91" s="305">
        <v>0.57660648723666197</v>
      </c>
      <c r="M91" s="11">
        <v>5333.6100069391232</v>
      </c>
      <c r="N91" s="304">
        <v>0.84217451557671641</v>
      </c>
      <c r="O91" s="306">
        <v>0</v>
      </c>
      <c r="P91" s="307">
        <v>446057.80587500002</v>
      </c>
      <c r="Q91" s="268">
        <v>0</v>
      </c>
      <c r="R91" s="268">
        <v>118752.07335106154</v>
      </c>
      <c r="S91" s="268">
        <v>150427.10653602413</v>
      </c>
      <c r="T91" s="268">
        <v>0</v>
      </c>
      <c r="U91" s="308">
        <v>715236.98576208565</v>
      </c>
    </row>
    <row r="92" spans="1:21" x14ac:dyDescent="0.25">
      <c r="A92" s="266">
        <v>250</v>
      </c>
      <c r="B92" s="260" t="s">
        <v>96</v>
      </c>
      <c r="C92" s="298">
        <v>1771</v>
      </c>
      <c r="D92" s="299">
        <v>1.2127166666666667</v>
      </c>
      <c r="E92" s="300">
        <v>0</v>
      </c>
      <c r="F92" s="301">
        <v>0</v>
      </c>
      <c r="G92" s="302">
        <v>0</v>
      </c>
      <c r="H92" s="103">
        <v>597</v>
      </c>
      <c r="I92" s="11">
        <v>686</v>
      </c>
      <c r="J92" s="303">
        <v>0.87026239067055389</v>
      </c>
      <c r="K92" s="304">
        <v>0.87045136241245624</v>
      </c>
      <c r="L92" s="305">
        <v>0.52368834253528096</v>
      </c>
      <c r="M92" s="11">
        <v>927.45205462998263</v>
      </c>
      <c r="N92" s="304">
        <v>0.76488382623209172</v>
      </c>
      <c r="O92" s="306">
        <v>0</v>
      </c>
      <c r="P92" s="307">
        <v>201638.80642675003</v>
      </c>
      <c r="Q92" s="268">
        <v>0</v>
      </c>
      <c r="R92" s="268">
        <v>20194.558653105225</v>
      </c>
      <c r="S92" s="268">
        <v>26157.504738323336</v>
      </c>
      <c r="T92" s="268">
        <v>0</v>
      </c>
      <c r="U92" s="308">
        <v>247990.86981817859</v>
      </c>
    </row>
    <row r="93" spans="1:21" x14ac:dyDescent="0.25">
      <c r="A93" s="266">
        <v>256</v>
      </c>
      <c r="B93" s="260" t="s">
        <v>97</v>
      </c>
      <c r="C93" s="298">
        <v>1554</v>
      </c>
      <c r="D93" s="299">
        <v>1.6751833333333332</v>
      </c>
      <c r="E93" s="300">
        <v>0</v>
      </c>
      <c r="F93" s="301">
        <v>1</v>
      </c>
      <c r="G93" s="302">
        <v>6.4350064350064348E-4</v>
      </c>
      <c r="H93" s="103">
        <v>444</v>
      </c>
      <c r="I93" s="11">
        <v>505</v>
      </c>
      <c r="J93" s="303">
        <v>0.87920792079207921</v>
      </c>
      <c r="K93" s="304">
        <v>0.87939883499688409</v>
      </c>
      <c r="L93" s="305">
        <v>0.52634900256781503</v>
      </c>
      <c r="M93" s="11">
        <v>817.94634999038453</v>
      </c>
      <c r="N93" s="304">
        <v>0.76876990820240088</v>
      </c>
      <c r="O93" s="306">
        <v>0</v>
      </c>
      <c r="P93" s="307">
        <v>488809.41717300005</v>
      </c>
      <c r="Q93" s="268">
        <v>0</v>
      </c>
      <c r="R93" s="268">
        <v>17902.27384356557</v>
      </c>
      <c r="S93" s="268">
        <v>23069.04752516151</v>
      </c>
      <c r="T93" s="268">
        <v>0</v>
      </c>
      <c r="U93" s="308">
        <v>529780.73854172707</v>
      </c>
    </row>
    <row r="94" spans="1:21" x14ac:dyDescent="0.25">
      <c r="A94" s="266">
        <v>257</v>
      </c>
      <c r="B94" s="260" t="s">
        <v>98</v>
      </c>
      <c r="C94" s="298">
        <v>40722</v>
      </c>
      <c r="D94" s="299">
        <v>0</v>
      </c>
      <c r="E94" s="300">
        <v>0</v>
      </c>
      <c r="F94" s="301">
        <v>9</v>
      </c>
      <c r="G94" s="302">
        <v>2.2101075585678504E-4</v>
      </c>
      <c r="H94" s="103">
        <v>11026</v>
      </c>
      <c r="I94" s="11">
        <v>19264</v>
      </c>
      <c r="J94" s="303">
        <v>0.57236295681063121</v>
      </c>
      <c r="K94" s="304">
        <v>0.57248724165403986</v>
      </c>
      <c r="L94" s="305">
        <v>0.62340203055375698</v>
      </c>
      <c r="M94" s="11">
        <v>25386.177488210091</v>
      </c>
      <c r="N94" s="304">
        <v>0.91052271299831133</v>
      </c>
      <c r="O94" s="306">
        <v>0.94781190669230109</v>
      </c>
      <c r="P94" s="307">
        <v>0</v>
      </c>
      <c r="Q94" s="268">
        <v>0</v>
      </c>
      <c r="R94" s="268">
        <v>305398.01345572912</v>
      </c>
      <c r="S94" s="268">
        <v>715982.08729042974</v>
      </c>
      <c r="T94" s="268">
        <v>395231.19579467661</v>
      </c>
      <c r="U94" s="308">
        <v>1416611.2965408354</v>
      </c>
    </row>
    <row r="95" spans="1:21" x14ac:dyDescent="0.25">
      <c r="A95" s="266">
        <v>260</v>
      </c>
      <c r="B95" s="260" t="s">
        <v>99</v>
      </c>
      <c r="C95" s="298">
        <v>9727</v>
      </c>
      <c r="D95" s="299">
        <v>1.2096</v>
      </c>
      <c r="E95" s="300">
        <v>0</v>
      </c>
      <c r="F95" s="301">
        <v>1</v>
      </c>
      <c r="G95" s="302">
        <v>1.0280662074637607E-4</v>
      </c>
      <c r="H95" s="103">
        <v>3161</v>
      </c>
      <c r="I95" s="11">
        <v>3163</v>
      </c>
      <c r="J95" s="303">
        <v>0.99936768890294025</v>
      </c>
      <c r="K95" s="304">
        <v>0.99958469500937142</v>
      </c>
      <c r="L95" s="305">
        <v>0.72663550511529695</v>
      </c>
      <c r="M95" s="11">
        <v>7067.9835582564938</v>
      </c>
      <c r="N95" s="304">
        <v>1.0613024967062985</v>
      </c>
      <c r="O95" s="306">
        <v>0</v>
      </c>
      <c r="P95" s="307">
        <v>1104630.180192</v>
      </c>
      <c r="Q95" s="268">
        <v>0</v>
      </c>
      <c r="R95" s="268">
        <v>127370.78030146564</v>
      </c>
      <c r="S95" s="268">
        <v>199342.7180332744</v>
      </c>
      <c r="T95" s="268">
        <v>0</v>
      </c>
      <c r="U95" s="308">
        <v>1431343.6785267401</v>
      </c>
    </row>
    <row r="96" spans="1:21" x14ac:dyDescent="0.25">
      <c r="A96" s="266">
        <v>261</v>
      </c>
      <c r="B96" s="260" t="s">
        <v>100</v>
      </c>
      <c r="C96" s="298">
        <v>6637</v>
      </c>
      <c r="D96" s="299">
        <v>1.62395</v>
      </c>
      <c r="E96" s="300">
        <v>0</v>
      </c>
      <c r="F96" s="301">
        <v>27</v>
      </c>
      <c r="G96" s="302">
        <v>4.0681030586108185E-3</v>
      </c>
      <c r="H96" s="103">
        <v>3677</v>
      </c>
      <c r="I96" s="11">
        <v>3201</v>
      </c>
      <c r="J96" s="303">
        <v>1.1487035301468291</v>
      </c>
      <c r="K96" s="304">
        <v>1.1489529635468569</v>
      </c>
      <c r="L96" s="305">
        <v>0.60929870409422604</v>
      </c>
      <c r="M96" s="11">
        <v>4043.9154990733782</v>
      </c>
      <c r="N96" s="304">
        <v>0.88992380821318229</v>
      </c>
      <c r="O96" s="306">
        <v>0.94533001516425108</v>
      </c>
      <c r="P96" s="307">
        <v>2023814.3802855001</v>
      </c>
      <c r="Q96" s="268">
        <v>0</v>
      </c>
      <c r="R96" s="268">
        <v>99895.370729692411</v>
      </c>
      <c r="S96" s="268">
        <v>114053.05352479131</v>
      </c>
      <c r="T96" s="268">
        <v>64247.350381006181</v>
      </c>
      <c r="U96" s="308">
        <v>2302010.1549209896</v>
      </c>
    </row>
    <row r="97" spans="1:21" x14ac:dyDescent="0.25">
      <c r="A97" s="266">
        <v>263</v>
      </c>
      <c r="B97" s="260" t="s">
        <v>101</v>
      </c>
      <c r="C97" s="298">
        <v>7597</v>
      </c>
      <c r="D97" s="299">
        <v>0.83309999999999995</v>
      </c>
      <c r="E97" s="300">
        <v>0</v>
      </c>
      <c r="F97" s="301">
        <v>0</v>
      </c>
      <c r="G97" s="302">
        <v>0</v>
      </c>
      <c r="H97" s="103">
        <v>2312</v>
      </c>
      <c r="I97" s="11">
        <v>2811</v>
      </c>
      <c r="J97" s="303">
        <v>0.82248310209889719</v>
      </c>
      <c r="K97" s="304">
        <v>0.82266169888321772</v>
      </c>
      <c r="L97" s="305">
        <v>0.56598831437867902</v>
      </c>
      <c r="M97" s="11">
        <v>4299.8132243348246</v>
      </c>
      <c r="N97" s="304">
        <v>0.82666592387523019</v>
      </c>
      <c r="O97" s="306">
        <v>0</v>
      </c>
      <c r="P97" s="307">
        <v>396135.90921300004</v>
      </c>
      <c r="Q97" s="268">
        <v>0</v>
      </c>
      <c r="R97" s="268">
        <v>81871.868136047051</v>
      </c>
      <c r="S97" s="268">
        <v>121270.29556726318</v>
      </c>
      <c r="T97" s="268">
        <v>0</v>
      </c>
      <c r="U97" s="308">
        <v>599278.07291631028</v>
      </c>
    </row>
    <row r="98" spans="1:21" x14ac:dyDescent="0.25">
      <c r="A98" s="266">
        <v>265</v>
      </c>
      <c r="B98" s="260" t="s">
        <v>102</v>
      </c>
      <c r="C98" s="298">
        <v>1064</v>
      </c>
      <c r="D98" s="299">
        <v>1.7096</v>
      </c>
      <c r="E98" s="300">
        <v>0</v>
      </c>
      <c r="F98" s="301">
        <v>0</v>
      </c>
      <c r="G98" s="302">
        <v>0</v>
      </c>
      <c r="H98" s="103">
        <v>243</v>
      </c>
      <c r="I98" s="11">
        <v>353</v>
      </c>
      <c r="J98" s="303">
        <v>0.68838526912181308</v>
      </c>
      <c r="K98" s="304">
        <v>0.68853474744559273</v>
      </c>
      <c r="L98" s="305">
        <v>0.51972193173607195</v>
      </c>
      <c r="M98" s="11">
        <v>552.98413536718056</v>
      </c>
      <c r="N98" s="304">
        <v>0.75909060300733966</v>
      </c>
      <c r="O98" s="306">
        <v>0</v>
      </c>
      <c r="P98" s="307">
        <v>341556.33388799999</v>
      </c>
      <c r="Q98" s="268">
        <v>0</v>
      </c>
      <c r="R98" s="268">
        <v>9597.0727237956489</v>
      </c>
      <c r="S98" s="268">
        <v>15596.154074892318</v>
      </c>
      <c r="T98" s="268">
        <v>0</v>
      </c>
      <c r="U98" s="308">
        <v>366749.560686688</v>
      </c>
    </row>
    <row r="99" spans="1:21" x14ac:dyDescent="0.25">
      <c r="A99" s="266">
        <v>271</v>
      </c>
      <c r="B99" s="260" t="s">
        <v>103</v>
      </c>
      <c r="C99" s="298">
        <v>6903</v>
      </c>
      <c r="D99" s="299">
        <v>0</v>
      </c>
      <c r="E99" s="300">
        <v>0</v>
      </c>
      <c r="F99" s="301">
        <v>0</v>
      </c>
      <c r="G99" s="302">
        <v>0</v>
      </c>
      <c r="H99" s="103">
        <v>2358</v>
      </c>
      <c r="I99" s="11">
        <v>2690</v>
      </c>
      <c r="J99" s="303">
        <v>0.87657992565055765</v>
      </c>
      <c r="K99" s="304">
        <v>0.87677026920353962</v>
      </c>
      <c r="L99" s="305">
        <v>0.72900128546159704</v>
      </c>
      <c r="M99" s="11">
        <v>5032.295873541404</v>
      </c>
      <c r="N99" s="304">
        <v>1.0647578860597111</v>
      </c>
      <c r="O99" s="306">
        <v>0</v>
      </c>
      <c r="P99" s="307">
        <v>0</v>
      </c>
      <c r="Q99" s="268">
        <v>0</v>
      </c>
      <c r="R99" s="268">
        <v>79285.721704887634</v>
      </c>
      <c r="S99" s="268">
        <v>141928.95740504927</v>
      </c>
      <c r="T99" s="268">
        <v>0</v>
      </c>
      <c r="U99" s="308">
        <v>221214.6791099369</v>
      </c>
    </row>
    <row r="100" spans="1:21" x14ac:dyDescent="0.25">
      <c r="A100" s="266">
        <v>272</v>
      </c>
      <c r="B100" s="260" t="s">
        <v>104</v>
      </c>
      <c r="C100" s="298">
        <v>48006</v>
      </c>
      <c r="D100" s="299">
        <v>0</v>
      </c>
      <c r="E100" s="300">
        <v>0</v>
      </c>
      <c r="F100" s="301">
        <v>1</v>
      </c>
      <c r="G100" s="302">
        <v>2.0830729492146816E-5</v>
      </c>
      <c r="H100" s="103">
        <v>20962</v>
      </c>
      <c r="I100" s="11">
        <v>20001</v>
      </c>
      <c r="J100" s="303">
        <v>1.0480475976201189</v>
      </c>
      <c r="K100" s="304">
        <v>1.0482751742478602</v>
      </c>
      <c r="L100" s="305">
        <v>0.70791293223666396</v>
      </c>
      <c r="M100" s="11">
        <v>33984.068224953291</v>
      </c>
      <c r="N100" s="304">
        <v>1.0339568561465162</v>
      </c>
      <c r="O100" s="306">
        <v>0.22669924852478651</v>
      </c>
      <c r="P100" s="307">
        <v>0</v>
      </c>
      <c r="Q100" s="268">
        <v>0</v>
      </c>
      <c r="R100" s="268">
        <v>659237.8239957504</v>
      </c>
      <c r="S100" s="268">
        <v>958473.72506643599</v>
      </c>
      <c r="T100" s="268">
        <v>111441.14303673244</v>
      </c>
      <c r="U100" s="308">
        <v>1729152.6920989188</v>
      </c>
    </row>
    <row r="101" spans="1:21" x14ac:dyDescent="0.25">
      <c r="A101" s="266">
        <v>273</v>
      </c>
      <c r="B101" s="260" t="s">
        <v>105</v>
      </c>
      <c r="C101" s="298">
        <v>3999</v>
      </c>
      <c r="D101" s="299">
        <v>1.8112166666666667</v>
      </c>
      <c r="E101" s="300">
        <v>0</v>
      </c>
      <c r="F101" s="301">
        <v>3</v>
      </c>
      <c r="G101" s="302">
        <v>7.501875468867217E-4</v>
      </c>
      <c r="H101" s="103">
        <v>1590</v>
      </c>
      <c r="I101" s="11">
        <v>1725</v>
      </c>
      <c r="J101" s="303">
        <v>0.92173913043478262</v>
      </c>
      <c r="K101" s="304">
        <v>0.92193928001142189</v>
      </c>
      <c r="L101" s="305">
        <v>0.63530814640294597</v>
      </c>
      <c r="M101" s="11">
        <v>2540.597277465381</v>
      </c>
      <c r="N101" s="304">
        <v>0.92791243643993393</v>
      </c>
      <c r="O101" s="306">
        <v>1.3117816025109159</v>
      </c>
      <c r="P101" s="307">
        <v>1360028.5218465</v>
      </c>
      <c r="Q101" s="268">
        <v>0</v>
      </c>
      <c r="R101" s="268">
        <v>48297.540868030359</v>
      </c>
      <c r="S101" s="268">
        <v>71654.038601472843</v>
      </c>
      <c r="T101" s="268">
        <v>53717.141795237403</v>
      </c>
      <c r="U101" s="308">
        <v>1533697.2431112404</v>
      </c>
    </row>
    <row r="102" spans="1:21" x14ac:dyDescent="0.25">
      <c r="A102" s="266">
        <v>275</v>
      </c>
      <c r="B102" s="260" t="s">
        <v>106</v>
      </c>
      <c r="C102" s="298">
        <v>2521</v>
      </c>
      <c r="D102" s="299">
        <v>0.98441666666666672</v>
      </c>
      <c r="E102" s="300">
        <v>0</v>
      </c>
      <c r="F102" s="301">
        <v>0</v>
      </c>
      <c r="G102" s="302">
        <v>0</v>
      </c>
      <c r="H102" s="103">
        <v>771</v>
      </c>
      <c r="I102" s="11">
        <v>943</v>
      </c>
      <c r="J102" s="303">
        <v>0.81760339342523858</v>
      </c>
      <c r="K102" s="304">
        <v>0.81778093061298474</v>
      </c>
      <c r="L102" s="305">
        <v>0.65411213107073995</v>
      </c>
      <c r="M102" s="11">
        <v>1649.0166824293353</v>
      </c>
      <c r="N102" s="304">
        <v>0.95537698467005394</v>
      </c>
      <c r="O102" s="306">
        <v>0</v>
      </c>
      <c r="P102" s="307">
        <v>155330.50533916667</v>
      </c>
      <c r="Q102" s="268">
        <v>0</v>
      </c>
      <c r="R102" s="268">
        <v>27007.297011586881</v>
      </c>
      <c r="S102" s="268">
        <v>46508.238856000411</v>
      </c>
      <c r="T102" s="268">
        <v>0</v>
      </c>
      <c r="U102" s="308">
        <v>228846.04120675399</v>
      </c>
    </row>
    <row r="103" spans="1:21" x14ac:dyDescent="0.25">
      <c r="A103" s="266">
        <v>276</v>
      </c>
      <c r="B103" s="260" t="s">
        <v>107</v>
      </c>
      <c r="C103" s="298">
        <v>15157</v>
      </c>
      <c r="D103" s="299">
        <v>0</v>
      </c>
      <c r="E103" s="300">
        <v>0</v>
      </c>
      <c r="F103" s="301">
        <v>1</v>
      </c>
      <c r="G103" s="302">
        <v>6.5976116645774223E-5</v>
      </c>
      <c r="H103" s="103">
        <v>3850</v>
      </c>
      <c r="I103" s="11">
        <v>6616</v>
      </c>
      <c r="J103" s="303">
        <v>0.58192261185006044</v>
      </c>
      <c r="K103" s="304">
        <v>0.58204897250954957</v>
      </c>
      <c r="L103" s="305">
        <v>0.62982070821768399</v>
      </c>
      <c r="M103" s="11">
        <v>9546.1924744554362</v>
      </c>
      <c r="N103" s="304">
        <v>0.91989764524745565</v>
      </c>
      <c r="O103" s="306">
        <v>0.75080900213075152</v>
      </c>
      <c r="P103" s="307">
        <v>0</v>
      </c>
      <c r="Q103" s="268">
        <v>0</v>
      </c>
      <c r="R103" s="268">
        <v>115569.72321988687</v>
      </c>
      <c r="S103" s="268">
        <v>269237.17904009286</v>
      </c>
      <c r="T103" s="268">
        <v>116531.32334382902</v>
      </c>
      <c r="U103" s="308">
        <v>501338.22560380877</v>
      </c>
    </row>
    <row r="104" spans="1:21" x14ac:dyDescent="0.25">
      <c r="A104" s="266">
        <v>280</v>
      </c>
      <c r="B104" s="260" t="s">
        <v>108</v>
      </c>
      <c r="C104" s="298">
        <v>2024</v>
      </c>
      <c r="D104" s="299">
        <v>1.3017666666666665</v>
      </c>
      <c r="E104" s="300">
        <v>0</v>
      </c>
      <c r="F104" s="301">
        <v>0</v>
      </c>
      <c r="G104" s="302">
        <v>0</v>
      </c>
      <c r="H104" s="103">
        <v>670</v>
      </c>
      <c r="I104" s="11">
        <v>896</v>
      </c>
      <c r="J104" s="303">
        <v>0.7477678571428571</v>
      </c>
      <c r="K104" s="304">
        <v>0.74793023000421222</v>
      </c>
      <c r="L104" s="305">
        <v>0.46307628230360398</v>
      </c>
      <c r="M104" s="11">
        <v>937.26639538249447</v>
      </c>
      <c r="N104" s="304">
        <v>0.67635562963070994</v>
      </c>
      <c r="O104" s="306">
        <v>0</v>
      </c>
      <c r="P104" s="307">
        <v>247365.91972399998</v>
      </c>
      <c r="Q104" s="268">
        <v>0</v>
      </c>
      <c r="R104" s="268">
        <v>19830.921290423685</v>
      </c>
      <c r="S104" s="268">
        <v>26434.304669334073</v>
      </c>
      <c r="T104" s="268">
        <v>0</v>
      </c>
      <c r="U104" s="308">
        <v>293631.14568375773</v>
      </c>
    </row>
    <row r="105" spans="1:21" x14ac:dyDescent="0.25">
      <c r="A105" s="266">
        <v>284</v>
      </c>
      <c r="B105" s="260" t="s">
        <v>109</v>
      </c>
      <c r="C105" s="298">
        <v>2227</v>
      </c>
      <c r="D105" s="299">
        <v>7.1333333333333335E-3</v>
      </c>
      <c r="E105" s="300">
        <v>0</v>
      </c>
      <c r="F105" s="301">
        <v>0</v>
      </c>
      <c r="G105" s="302">
        <v>0</v>
      </c>
      <c r="H105" s="103">
        <v>913</v>
      </c>
      <c r="I105" s="11">
        <v>891</v>
      </c>
      <c r="J105" s="303">
        <v>1.0246913580246915</v>
      </c>
      <c r="K105" s="304">
        <v>1.0249138629989545</v>
      </c>
      <c r="L105" s="305">
        <v>0.61857026914659596</v>
      </c>
      <c r="M105" s="11">
        <v>1377.5559893894692</v>
      </c>
      <c r="N105" s="304">
        <v>0.90346558406804323</v>
      </c>
      <c r="O105" s="306">
        <v>0</v>
      </c>
      <c r="P105" s="307">
        <v>994.30056733333345</v>
      </c>
      <c r="Q105" s="268">
        <v>0</v>
      </c>
      <c r="R105" s="268">
        <v>29900.529564972596</v>
      </c>
      <c r="S105" s="268">
        <v>38852.064793944162</v>
      </c>
      <c r="T105" s="268">
        <v>0</v>
      </c>
      <c r="U105" s="308">
        <v>69746.894926250097</v>
      </c>
    </row>
    <row r="106" spans="1:21" x14ac:dyDescent="0.25">
      <c r="A106" s="266">
        <v>285</v>
      </c>
      <c r="B106" s="260" t="s">
        <v>110</v>
      </c>
      <c r="C106" s="298">
        <v>50617</v>
      </c>
      <c r="D106" s="299">
        <v>0</v>
      </c>
      <c r="E106" s="300">
        <v>0</v>
      </c>
      <c r="F106" s="301">
        <v>2</v>
      </c>
      <c r="G106" s="302">
        <v>3.9512416776972164E-5</v>
      </c>
      <c r="H106" s="103">
        <v>21545</v>
      </c>
      <c r="I106" s="11">
        <v>19266</v>
      </c>
      <c r="J106" s="303">
        <v>1.1182912903560678</v>
      </c>
      <c r="K106" s="304">
        <v>1.1185341199386836</v>
      </c>
      <c r="L106" s="305">
        <v>0.66702478071455895</v>
      </c>
      <c r="M106" s="11">
        <v>33762.793325428829</v>
      </c>
      <c r="N106" s="304">
        <v>0.97423682183683857</v>
      </c>
      <c r="O106" s="306">
        <v>0</v>
      </c>
      <c r="P106" s="307">
        <v>0</v>
      </c>
      <c r="Q106" s="268">
        <v>0</v>
      </c>
      <c r="R106" s="268">
        <v>741680.62429106608</v>
      </c>
      <c r="S106" s="268">
        <v>952232.97202277347</v>
      </c>
      <c r="T106" s="268">
        <v>0</v>
      </c>
      <c r="U106" s="308">
        <v>1693913.5963138395</v>
      </c>
    </row>
    <row r="107" spans="1:21" x14ac:dyDescent="0.25">
      <c r="A107" s="266">
        <v>286</v>
      </c>
      <c r="B107" s="260" t="s">
        <v>111</v>
      </c>
      <c r="C107" s="298">
        <v>79429</v>
      </c>
      <c r="D107" s="299">
        <v>0</v>
      </c>
      <c r="E107" s="300">
        <v>0</v>
      </c>
      <c r="F107" s="301">
        <v>2</v>
      </c>
      <c r="G107" s="302">
        <v>2.5179720253307985E-5</v>
      </c>
      <c r="H107" s="103">
        <v>30241</v>
      </c>
      <c r="I107" s="11">
        <v>31377</v>
      </c>
      <c r="J107" s="303">
        <v>0.96379513656499982</v>
      </c>
      <c r="K107" s="304">
        <v>0.96400441832616313</v>
      </c>
      <c r="L107" s="305">
        <v>0.70807867025023297</v>
      </c>
      <c r="M107" s="11">
        <v>56241.980699305757</v>
      </c>
      <c r="N107" s="304">
        <v>1.0341989282257935</v>
      </c>
      <c r="O107" s="306">
        <v>0</v>
      </c>
      <c r="P107" s="307">
        <v>0</v>
      </c>
      <c r="Q107" s="268">
        <v>0</v>
      </c>
      <c r="R107" s="268">
        <v>1003065.7809562974</v>
      </c>
      <c r="S107" s="268">
        <v>1586227.4165985989</v>
      </c>
      <c r="T107" s="268">
        <v>0</v>
      </c>
      <c r="U107" s="308">
        <v>2589293.1975548966</v>
      </c>
    </row>
    <row r="108" spans="1:21" x14ac:dyDescent="0.25">
      <c r="A108" s="266">
        <v>287</v>
      </c>
      <c r="B108" s="260" t="s">
        <v>112</v>
      </c>
      <c r="C108" s="298">
        <v>6242</v>
      </c>
      <c r="D108" s="299">
        <v>0.94283333333333341</v>
      </c>
      <c r="E108" s="300">
        <v>0</v>
      </c>
      <c r="F108" s="301">
        <v>0</v>
      </c>
      <c r="G108" s="302">
        <v>0</v>
      </c>
      <c r="H108" s="103">
        <v>2383</v>
      </c>
      <c r="I108" s="11">
        <v>2517</v>
      </c>
      <c r="J108" s="303">
        <v>0.94676201827572504</v>
      </c>
      <c r="K108" s="304">
        <v>0.94696760140752356</v>
      </c>
      <c r="L108" s="305">
        <v>0.62735173280530698</v>
      </c>
      <c r="M108" s="11">
        <v>3915.9295161707264</v>
      </c>
      <c r="N108" s="304">
        <v>0.91629153220864068</v>
      </c>
      <c r="O108" s="306">
        <v>0</v>
      </c>
      <c r="P108" s="307">
        <v>368352.51907666668</v>
      </c>
      <c r="Q108" s="268">
        <v>0</v>
      </c>
      <c r="R108" s="268">
        <v>77433.730160613486</v>
      </c>
      <c r="S108" s="268">
        <v>110443.38557753472</v>
      </c>
      <c r="T108" s="268">
        <v>0</v>
      </c>
      <c r="U108" s="308">
        <v>556229.6348148149</v>
      </c>
    </row>
    <row r="109" spans="1:21" x14ac:dyDescent="0.25">
      <c r="A109" s="266">
        <v>288</v>
      </c>
      <c r="B109" s="260" t="s">
        <v>113</v>
      </c>
      <c r="C109" s="298">
        <v>6405</v>
      </c>
      <c r="D109" s="299">
        <v>0</v>
      </c>
      <c r="E109" s="300">
        <v>0</v>
      </c>
      <c r="F109" s="301">
        <v>0</v>
      </c>
      <c r="G109" s="302">
        <v>0</v>
      </c>
      <c r="H109" s="103">
        <v>2341</v>
      </c>
      <c r="I109" s="11">
        <v>2838</v>
      </c>
      <c r="J109" s="303">
        <v>0.82487667371388307</v>
      </c>
      <c r="K109" s="304">
        <v>0.82505579024650288</v>
      </c>
      <c r="L109" s="305">
        <v>0.63288695028910202</v>
      </c>
      <c r="M109" s="11">
        <v>4053.6409166016983</v>
      </c>
      <c r="N109" s="304">
        <v>0.92437610844254203</v>
      </c>
      <c r="O109" s="306">
        <v>0</v>
      </c>
      <c r="P109" s="307">
        <v>0</v>
      </c>
      <c r="Q109" s="268">
        <v>0</v>
      </c>
      <c r="R109" s="268">
        <v>69226.718608527954</v>
      </c>
      <c r="S109" s="268">
        <v>114327.34549903324</v>
      </c>
      <c r="T109" s="268">
        <v>0</v>
      </c>
      <c r="U109" s="308">
        <v>183554.06410756119</v>
      </c>
    </row>
    <row r="110" spans="1:21" x14ac:dyDescent="0.25">
      <c r="A110" s="266">
        <v>290</v>
      </c>
      <c r="B110" s="260" t="s">
        <v>114</v>
      </c>
      <c r="C110" s="298">
        <v>7755</v>
      </c>
      <c r="D110" s="299">
        <v>1.4461833333333334</v>
      </c>
      <c r="E110" s="300">
        <v>0</v>
      </c>
      <c r="F110" s="301">
        <v>0</v>
      </c>
      <c r="G110" s="302">
        <v>0</v>
      </c>
      <c r="H110" s="103">
        <v>2652</v>
      </c>
      <c r="I110" s="11">
        <v>2726</v>
      </c>
      <c r="J110" s="303">
        <v>0.97285399853264853</v>
      </c>
      <c r="K110" s="304">
        <v>0.97306524736597766</v>
      </c>
      <c r="L110" s="305">
        <v>0.75233999693789</v>
      </c>
      <c r="M110" s="11">
        <v>5834.3966762533373</v>
      </c>
      <c r="N110" s="304">
        <v>1.0988457232013431</v>
      </c>
      <c r="O110" s="306">
        <v>0</v>
      </c>
      <c r="P110" s="307">
        <v>1052934.5220487502</v>
      </c>
      <c r="Q110" s="268">
        <v>0</v>
      </c>
      <c r="R110" s="268">
        <v>98854.185012533344</v>
      </c>
      <c r="S110" s="268">
        <v>164551.10314596409</v>
      </c>
      <c r="T110" s="268">
        <v>0</v>
      </c>
      <c r="U110" s="308">
        <v>1316339.8102072477</v>
      </c>
    </row>
    <row r="111" spans="1:21" x14ac:dyDescent="0.25">
      <c r="A111" s="266">
        <v>291</v>
      </c>
      <c r="B111" s="260" t="s">
        <v>115</v>
      </c>
      <c r="C111" s="298">
        <v>2119</v>
      </c>
      <c r="D111" s="299">
        <v>1.3818166666666667</v>
      </c>
      <c r="E111" s="300">
        <v>0</v>
      </c>
      <c r="F111" s="301">
        <v>2</v>
      </c>
      <c r="G111" s="302">
        <v>9.4384143463898068E-4</v>
      </c>
      <c r="H111" s="103">
        <v>588</v>
      </c>
      <c r="I111" s="11">
        <v>692</v>
      </c>
      <c r="J111" s="303">
        <v>0.8497109826589595</v>
      </c>
      <c r="K111" s="304">
        <v>0.84989549179807433</v>
      </c>
      <c r="L111" s="305">
        <v>0.55880317405853996</v>
      </c>
      <c r="M111" s="11">
        <v>1184.1039258300461</v>
      </c>
      <c r="N111" s="304">
        <v>0.81617151876115757</v>
      </c>
      <c r="O111" s="306">
        <v>0</v>
      </c>
      <c r="P111" s="307">
        <v>274901.80657225003</v>
      </c>
      <c r="Q111" s="268">
        <v>0</v>
      </c>
      <c r="R111" s="268">
        <v>23592.163967273566</v>
      </c>
      <c r="S111" s="268">
        <v>33396.016425801979</v>
      </c>
      <c r="T111" s="268">
        <v>0</v>
      </c>
      <c r="U111" s="308">
        <v>331889.98696532554</v>
      </c>
    </row>
    <row r="112" spans="1:21" x14ac:dyDescent="0.25">
      <c r="A112" s="266">
        <v>297</v>
      </c>
      <c r="B112" s="260" t="s">
        <v>116</v>
      </c>
      <c r="C112" s="298">
        <v>122594</v>
      </c>
      <c r="D112" s="299">
        <v>0</v>
      </c>
      <c r="E112" s="300">
        <v>0</v>
      </c>
      <c r="F112" s="301">
        <v>0</v>
      </c>
      <c r="G112" s="302">
        <v>0</v>
      </c>
      <c r="H112" s="103">
        <v>54297</v>
      </c>
      <c r="I112" s="11">
        <v>52432</v>
      </c>
      <c r="J112" s="303">
        <v>1.0355698809887093</v>
      </c>
      <c r="K112" s="304">
        <v>1.0357947481625294</v>
      </c>
      <c r="L112" s="305">
        <v>0.74255694257194904</v>
      </c>
      <c r="M112" s="11">
        <v>91033.025817665519</v>
      </c>
      <c r="N112" s="304">
        <v>1.0845568810639923</v>
      </c>
      <c r="O112" s="306">
        <v>0.91719853769839743</v>
      </c>
      <c r="P112" s="307">
        <v>0</v>
      </c>
      <c r="Q112" s="268">
        <v>0</v>
      </c>
      <c r="R112" s="268">
        <v>1663467.0997667061</v>
      </c>
      <c r="S112" s="268">
        <v>2567460.8108119415</v>
      </c>
      <c r="T112" s="268">
        <v>1151416.7043133166</v>
      </c>
      <c r="U112" s="308">
        <v>5382344.614891964</v>
      </c>
    </row>
    <row r="113" spans="1:21" x14ac:dyDescent="0.25">
      <c r="A113" s="266">
        <v>300</v>
      </c>
      <c r="B113" s="260" t="s">
        <v>117</v>
      </c>
      <c r="C113" s="298">
        <v>3437</v>
      </c>
      <c r="D113" s="299">
        <v>0.40506666666666669</v>
      </c>
      <c r="E113" s="300">
        <v>0</v>
      </c>
      <c r="F113" s="301">
        <v>0</v>
      </c>
      <c r="G113" s="302">
        <v>0</v>
      </c>
      <c r="H113" s="103">
        <v>1337</v>
      </c>
      <c r="I113" s="11">
        <v>1391</v>
      </c>
      <c r="J113" s="303">
        <v>0.96117900790797983</v>
      </c>
      <c r="K113" s="304">
        <v>0.96138772159404917</v>
      </c>
      <c r="L113" s="305">
        <v>0.65388035683744905</v>
      </c>
      <c r="M113" s="11">
        <v>2247.3867864503122</v>
      </c>
      <c r="N113" s="304">
        <v>0.95503846202598797</v>
      </c>
      <c r="O113" s="306">
        <v>0</v>
      </c>
      <c r="P113" s="307">
        <v>87138.682605333335</v>
      </c>
      <c r="Q113" s="268">
        <v>0</v>
      </c>
      <c r="R113" s="268">
        <v>43286.193748455582</v>
      </c>
      <c r="S113" s="268">
        <v>63384.441515817918</v>
      </c>
      <c r="T113" s="268">
        <v>0</v>
      </c>
      <c r="U113" s="308">
        <v>193809.31786960684</v>
      </c>
    </row>
    <row r="114" spans="1:21" x14ac:dyDescent="0.25">
      <c r="A114" s="266">
        <v>301</v>
      </c>
      <c r="B114" s="260" t="s">
        <v>118</v>
      </c>
      <c r="C114" s="298">
        <v>19890</v>
      </c>
      <c r="D114" s="299">
        <v>0</v>
      </c>
      <c r="E114" s="300">
        <v>0</v>
      </c>
      <c r="F114" s="301">
        <v>0</v>
      </c>
      <c r="G114" s="302">
        <v>0</v>
      </c>
      <c r="H114" s="103">
        <v>6986</v>
      </c>
      <c r="I114" s="11">
        <v>7797</v>
      </c>
      <c r="J114" s="303">
        <v>0.89598563550083365</v>
      </c>
      <c r="K114" s="304">
        <v>0.8961801928757992</v>
      </c>
      <c r="L114" s="305">
        <v>0.73628266607873705</v>
      </c>
      <c r="M114" s="11">
        <v>14644.662228306081</v>
      </c>
      <c r="N114" s="304">
        <v>1.0753928569275515</v>
      </c>
      <c r="O114" s="306">
        <v>0</v>
      </c>
      <c r="P114" s="307">
        <v>0</v>
      </c>
      <c r="Q114" s="268">
        <v>0</v>
      </c>
      <c r="R114" s="268">
        <v>233507.81487552534</v>
      </c>
      <c r="S114" s="268">
        <v>413032.47937802057</v>
      </c>
      <c r="T114" s="268">
        <v>0</v>
      </c>
      <c r="U114" s="308">
        <v>646540.29425354593</v>
      </c>
    </row>
    <row r="115" spans="1:21" s="260" customFormat="1" x14ac:dyDescent="0.25">
      <c r="A115" s="260">
        <v>304</v>
      </c>
      <c r="B115" s="260" t="s">
        <v>119</v>
      </c>
      <c r="C115" s="298">
        <v>950</v>
      </c>
      <c r="D115" s="299">
        <v>1.30155</v>
      </c>
      <c r="E115" s="300">
        <v>0</v>
      </c>
      <c r="F115" s="301">
        <v>0</v>
      </c>
      <c r="G115" s="302">
        <v>0</v>
      </c>
      <c r="H115" s="103">
        <v>315</v>
      </c>
      <c r="I115" s="11">
        <v>388</v>
      </c>
      <c r="J115" s="303">
        <v>0.81185567010309279</v>
      </c>
      <c r="K115" s="304">
        <v>0.81203195921060489</v>
      </c>
      <c r="L115" s="305">
        <v>0.52182199639733295</v>
      </c>
      <c r="M115" s="11">
        <v>495.7308965774663</v>
      </c>
      <c r="N115" s="304">
        <v>0.76215789582822568</v>
      </c>
      <c r="O115" s="295">
        <v>4.7565034233206425E-2</v>
      </c>
      <c r="P115" s="307">
        <v>116086.22066250001</v>
      </c>
      <c r="Q115" s="268">
        <v>0</v>
      </c>
      <c r="R115" s="268">
        <v>10105.737732375977</v>
      </c>
      <c r="S115" s="268">
        <v>13981.405520020884</v>
      </c>
      <c r="T115" s="268">
        <v>462.71265302063216</v>
      </c>
      <c r="U115" s="308">
        <v>140636.07656791751</v>
      </c>
    </row>
    <row r="116" spans="1:21" x14ac:dyDescent="0.25">
      <c r="A116" s="266">
        <v>305</v>
      </c>
      <c r="B116" s="260" t="s">
        <v>120</v>
      </c>
      <c r="C116" s="298">
        <v>15146</v>
      </c>
      <c r="D116" s="299">
        <v>0.90171666666666672</v>
      </c>
      <c r="E116" s="300">
        <v>0</v>
      </c>
      <c r="F116" s="301">
        <v>6</v>
      </c>
      <c r="G116" s="302">
        <v>3.9614419648752148E-4</v>
      </c>
      <c r="H116" s="103">
        <v>6002</v>
      </c>
      <c r="I116" s="11">
        <v>5912</v>
      </c>
      <c r="J116" s="303">
        <v>1.0152232746955345</v>
      </c>
      <c r="K116" s="304">
        <v>1.0154437237379104</v>
      </c>
      <c r="L116" s="305">
        <v>0.627260171098033</v>
      </c>
      <c r="M116" s="11">
        <v>9500.4825514508084</v>
      </c>
      <c r="N116" s="304">
        <v>0.91615779986574186</v>
      </c>
      <c r="O116" s="306">
        <v>2.7065107118166381E-2</v>
      </c>
      <c r="P116" s="307">
        <v>854816.70564033347</v>
      </c>
      <c r="Q116" s="268">
        <v>0</v>
      </c>
      <c r="R116" s="268">
        <v>201476.82938052053</v>
      </c>
      <c r="S116" s="268">
        <v>267947.99376996158</v>
      </c>
      <c r="T116" s="268">
        <v>4197.6638710962998</v>
      </c>
      <c r="U116" s="308">
        <v>1328439.1926619119</v>
      </c>
    </row>
    <row r="117" spans="1:21" x14ac:dyDescent="0.25">
      <c r="A117" s="266">
        <v>309</v>
      </c>
      <c r="B117" s="260" t="s">
        <v>121</v>
      </c>
      <c r="C117" s="298">
        <v>6457</v>
      </c>
      <c r="D117" s="299">
        <v>0.377</v>
      </c>
      <c r="E117" s="300">
        <v>0</v>
      </c>
      <c r="F117" s="301">
        <v>0</v>
      </c>
      <c r="G117" s="302">
        <v>0</v>
      </c>
      <c r="H117" s="103">
        <v>2384</v>
      </c>
      <c r="I117" s="11">
        <v>2098</v>
      </c>
      <c r="J117" s="303">
        <v>1.1363203050524309</v>
      </c>
      <c r="K117" s="304">
        <v>1.1365670495167519</v>
      </c>
      <c r="L117" s="305">
        <v>0.73339538579728902</v>
      </c>
      <c r="M117" s="11">
        <v>4735.5340060930948</v>
      </c>
      <c r="N117" s="304">
        <v>1.0711757800715209</v>
      </c>
      <c r="O117" s="306">
        <v>0</v>
      </c>
      <c r="P117" s="307">
        <v>152362.14851000003</v>
      </c>
      <c r="Q117" s="268">
        <v>0</v>
      </c>
      <c r="R117" s="268">
        <v>96138.456047358632</v>
      </c>
      <c r="S117" s="268">
        <v>133559.19865021016</v>
      </c>
      <c r="T117" s="268">
        <v>0</v>
      </c>
      <c r="U117" s="308">
        <v>382059.80320756882</v>
      </c>
    </row>
    <row r="118" spans="1:21" x14ac:dyDescent="0.25">
      <c r="A118" s="266">
        <v>312</v>
      </c>
      <c r="B118" s="260" t="s">
        <v>122</v>
      </c>
      <c r="C118" s="298">
        <v>1196</v>
      </c>
      <c r="D118" s="299">
        <v>1.3499166666666667</v>
      </c>
      <c r="E118" s="300">
        <v>0</v>
      </c>
      <c r="F118" s="301">
        <v>0</v>
      </c>
      <c r="G118" s="302">
        <v>0</v>
      </c>
      <c r="H118" s="103">
        <v>410</v>
      </c>
      <c r="I118" s="11">
        <v>413</v>
      </c>
      <c r="J118" s="303">
        <v>0.99273607748184023</v>
      </c>
      <c r="K118" s="304">
        <v>0.99295164357756283</v>
      </c>
      <c r="L118" s="305">
        <v>0.60797213696688102</v>
      </c>
      <c r="M118" s="11">
        <v>727.13467581238967</v>
      </c>
      <c r="N118" s="304">
        <v>0.88798626319317064</v>
      </c>
      <c r="O118" s="306">
        <v>0</v>
      </c>
      <c r="P118" s="307">
        <v>151577.36379500001</v>
      </c>
      <c r="Q118" s="268">
        <v>0</v>
      </c>
      <c r="R118" s="268">
        <v>15557.169170915822</v>
      </c>
      <c r="S118" s="268">
        <v>20507.829631743109</v>
      </c>
      <c r="T118" s="268">
        <v>0</v>
      </c>
      <c r="U118" s="308">
        <v>187642.36259765894</v>
      </c>
    </row>
    <row r="119" spans="1:21" x14ac:dyDescent="0.25">
      <c r="A119" s="266">
        <v>316</v>
      </c>
      <c r="B119" s="260" t="s">
        <v>123</v>
      </c>
      <c r="C119" s="298">
        <v>4198</v>
      </c>
      <c r="D119" s="299">
        <v>0</v>
      </c>
      <c r="E119" s="300">
        <v>0</v>
      </c>
      <c r="F119" s="301">
        <v>0</v>
      </c>
      <c r="G119" s="302">
        <v>0</v>
      </c>
      <c r="H119" s="103">
        <v>1580</v>
      </c>
      <c r="I119" s="11">
        <v>1752</v>
      </c>
      <c r="J119" s="303">
        <v>0.90182648401826482</v>
      </c>
      <c r="K119" s="304">
        <v>0.90202230969498665</v>
      </c>
      <c r="L119" s="305">
        <v>0.672003980264403</v>
      </c>
      <c r="M119" s="11">
        <v>2821.0727091499639</v>
      </c>
      <c r="N119" s="304">
        <v>0.98150929459195102</v>
      </c>
      <c r="O119" s="306">
        <v>0</v>
      </c>
      <c r="P119" s="307">
        <v>0</v>
      </c>
      <c r="Q119" s="268">
        <v>0</v>
      </c>
      <c r="R119" s="268">
        <v>49605.634494904152</v>
      </c>
      <c r="S119" s="268">
        <v>79564.460921039266</v>
      </c>
      <c r="T119" s="268">
        <v>0</v>
      </c>
      <c r="U119" s="308">
        <v>129170.09541594342</v>
      </c>
    </row>
    <row r="120" spans="1:21" x14ac:dyDescent="0.25">
      <c r="A120" s="266">
        <v>317</v>
      </c>
      <c r="B120" s="260" t="s">
        <v>124</v>
      </c>
      <c r="C120" s="298">
        <v>2474</v>
      </c>
      <c r="D120" s="299">
        <v>1.2173500000000002</v>
      </c>
      <c r="E120" s="300">
        <v>0</v>
      </c>
      <c r="F120" s="301">
        <v>0</v>
      </c>
      <c r="G120" s="302">
        <v>0</v>
      </c>
      <c r="H120" s="103">
        <v>999</v>
      </c>
      <c r="I120" s="11">
        <v>912</v>
      </c>
      <c r="J120" s="303">
        <v>1.0953947368421053</v>
      </c>
      <c r="K120" s="304">
        <v>1.0956325945890455</v>
      </c>
      <c r="L120" s="305">
        <v>0.55743166828860402</v>
      </c>
      <c r="M120" s="11">
        <v>1379.0859473460064</v>
      </c>
      <c r="N120" s="304">
        <v>0.81416833767843699</v>
      </c>
      <c r="O120" s="306">
        <v>0</v>
      </c>
      <c r="P120" s="307">
        <v>282755.69835150003</v>
      </c>
      <c r="Q120" s="268">
        <v>0</v>
      </c>
      <c r="R120" s="268">
        <v>35508.795011074209</v>
      </c>
      <c r="S120" s="268">
        <v>38895.215145811708</v>
      </c>
      <c r="T120" s="268">
        <v>0</v>
      </c>
      <c r="U120" s="308">
        <v>357159.70850838599</v>
      </c>
    </row>
    <row r="121" spans="1:21" x14ac:dyDescent="0.25">
      <c r="A121" s="266">
        <v>320</v>
      </c>
      <c r="B121" s="260" t="s">
        <v>125</v>
      </c>
      <c r="C121" s="298">
        <v>6996</v>
      </c>
      <c r="D121" s="299">
        <v>1.4655333333333334</v>
      </c>
      <c r="E121" s="300">
        <v>0</v>
      </c>
      <c r="F121" s="301">
        <v>3</v>
      </c>
      <c r="G121" s="302">
        <v>4.288164665523156E-4</v>
      </c>
      <c r="H121" s="103">
        <v>2176</v>
      </c>
      <c r="I121" s="11">
        <v>2320</v>
      </c>
      <c r="J121" s="303">
        <v>0.93793103448275861</v>
      </c>
      <c r="K121" s="304">
        <v>0.93813470002463495</v>
      </c>
      <c r="L121" s="305">
        <v>0.634511258150256</v>
      </c>
      <c r="M121" s="11">
        <v>4439.0407620191909</v>
      </c>
      <c r="N121" s="304">
        <v>0.92674852484158499</v>
      </c>
      <c r="O121" s="306">
        <v>0</v>
      </c>
      <c r="P121" s="307">
        <v>962590.81261200015</v>
      </c>
      <c r="Q121" s="268">
        <v>0</v>
      </c>
      <c r="R121" s="268">
        <v>85977.793733977727</v>
      </c>
      <c r="S121" s="268">
        <v>125197.01604677827</v>
      </c>
      <c r="T121" s="268">
        <v>0</v>
      </c>
      <c r="U121" s="308">
        <v>1173765.6223927562</v>
      </c>
    </row>
    <row r="122" spans="1:21" x14ac:dyDescent="0.25">
      <c r="A122" s="266">
        <v>322</v>
      </c>
      <c r="B122" s="260" t="s">
        <v>126</v>
      </c>
      <c r="C122" s="298">
        <v>6549</v>
      </c>
      <c r="D122" s="299">
        <v>1.2882500000000001</v>
      </c>
      <c r="E122" s="300">
        <v>0</v>
      </c>
      <c r="F122" s="301">
        <v>0</v>
      </c>
      <c r="G122" s="302">
        <v>0</v>
      </c>
      <c r="H122" s="103">
        <v>2124</v>
      </c>
      <c r="I122" s="11">
        <v>2509</v>
      </c>
      <c r="J122" s="303">
        <v>0.84655241131925074</v>
      </c>
      <c r="K122" s="304">
        <v>0.84673623459541847</v>
      </c>
      <c r="L122" s="305">
        <v>0.65887190421258102</v>
      </c>
      <c r="M122" s="11">
        <v>4314.9521006881932</v>
      </c>
      <c r="N122" s="304">
        <v>0.9623289696523869</v>
      </c>
      <c r="O122" s="306">
        <v>0</v>
      </c>
      <c r="P122" s="307">
        <v>792084.20333625004</v>
      </c>
      <c r="Q122" s="268">
        <v>0</v>
      </c>
      <c r="R122" s="268">
        <v>72643.110364786684</v>
      </c>
      <c r="S122" s="268">
        <v>121697.26667371474</v>
      </c>
      <c r="T122" s="268">
        <v>0</v>
      </c>
      <c r="U122" s="308">
        <v>986424.58037475147</v>
      </c>
    </row>
    <row r="123" spans="1:21" x14ac:dyDescent="0.25">
      <c r="A123" s="266">
        <v>398</v>
      </c>
      <c r="B123" s="260" t="s">
        <v>127</v>
      </c>
      <c r="C123" s="298">
        <v>120175</v>
      </c>
      <c r="D123" s="299">
        <v>0</v>
      </c>
      <c r="E123" s="300">
        <v>0</v>
      </c>
      <c r="F123" s="301">
        <v>21</v>
      </c>
      <c r="G123" s="302">
        <v>1.747451633035157E-4</v>
      </c>
      <c r="H123" s="103">
        <v>50872</v>
      </c>
      <c r="I123" s="11">
        <v>47946</v>
      </c>
      <c r="J123" s="303">
        <v>1.0610269886956158</v>
      </c>
      <c r="K123" s="304">
        <v>1.0612573837125769</v>
      </c>
      <c r="L123" s="305">
        <v>0.75550478199125903</v>
      </c>
      <c r="M123" s="11">
        <v>90792.78717579956</v>
      </c>
      <c r="N123" s="304">
        <v>1.1034681153842663</v>
      </c>
      <c r="O123" s="306">
        <v>9.7836185383815E-2</v>
      </c>
      <c r="P123" s="307">
        <v>0</v>
      </c>
      <c r="Q123" s="268">
        <v>0</v>
      </c>
      <c r="R123" s="268">
        <v>1670729.539748332</v>
      </c>
      <c r="S123" s="268">
        <v>2560685.2115973341</v>
      </c>
      <c r="T123" s="268">
        <v>120396.42704383968</v>
      </c>
      <c r="U123" s="308">
        <v>4351811.1783895055</v>
      </c>
    </row>
    <row r="124" spans="1:21" s="260" customFormat="1" x14ac:dyDescent="0.25">
      <c r="A124" s="260">
        <v>399</v>
      </c>
      <c r="B124" s="260" t="s">
        <v>128</v>
      </c>
      <c r="C124" s="298">
        <v>7817</v>
      </c>
      <c r="D124" s="299">
        <v>0</v>
      </c>
      <c r="E124" s="300">
        <v>0</v>
      </c>
      <c r="F124" s="301">
        <v>0</v>
      </c>
      <c r="G124" s="302">
        <v>0</v>
      </c>
      <c r="H124" s="103">
        <v>1776</v>
      </c>
      <c r="I124" s="11">
        <v>3394</v>
      </c>
      <c r="J124" s="303">
        <v>0.52327637006482031</v>
      </c>
      <c r="K124" s="304">
        <v>0.52338999607946546</v>
      </c>
      <c r="L124" s="305">
        <v>0.51981467199980302</v>
      </c>
      <c r="M124" s="11">
        <v>4063.3912910224603</v>
      </c>
      <c r="N124" s="304">
        <v>0.75922605671521681</v>
      </c>
      <c r="O124" s="295">
        <v>0</v>
      </c>
      <c r="P124" s="307">
        <v>0</v>
      </c>
      <c r="Q124" s="268">
        <v>0</v>
      </c>
      <c r="R124" s="268">
        <v>53596.54875152668</v>
      </c>
      <c r="S124" s="268">
        <v>114602.34134797043</v>
      </c>
      <c r="T124" s="268">
        <v>0</v>
      </c>
      <c r="U124" s="308">
        <v>168198.8900994971</v>
      </c>
    </row>
    <row r="125" spans="1:21" x14ac:dyDescent="0.25">
      <c r="A125" s="266">
        <v>400</v>
      </c>
      <c r="B125" s="260" t="s">
        <v>129</v>
      </c>
      <c r="C125" s="298">
        <v>8366</v>
      </c>
      <c r="D125" s="299">
        <v>0</v>
      </c>
      <c r="E125" s="300">
        <v>0</v>
      </c>
      <c r="F125" s="301">
        <v>0</v>
      </c>
      <c r="G125" s="302">
        <v>0</v>
      </c>
      <c r="H125" s="103">
        <v>3453</v>
      </c>
      <c r="I125" s="11">
        <v>3613</v>
      </c>
      <c r="J125" s="303">
        <v>0.95571547190700246</v>
      </c>
      <c r="K125" s="304">
        <v>0.95592299922224144</v>
      </c>
      <c r="L125" s="305">
        <v>0.54456596398623403</v>
      </c>
      <c r="M125" s="11">
        <v>4555.8388547088334</v>
      </c>
      <c r="N125" s="304">
        <v>0.79537706749982973</v>
      </c>
      <c r="O125" s="306">
        <v>0</v>
      </c>
      <c r="P125" s="307">
        <v>0</v>
      </c>
      <c r="Q125" s="268">
        <v>0</v>
      </c>
      <c r="R125" s="268">
        <v>104763.99873056186</v>
      </c>
      <c r="S125" s="268">
        <v>128491.14499684602</v>
      </c>
      <c r="T125" s="268">
        <v>0</v>
      </c>
      <c r="U125" s="308">
        <v>233255.14372740788</v>
      </c>
    </row>
    <row r="126" spans="1:21" x14ac:dyDescent="0.25">
      <c r="A126" s="266">
        <v>402</v>
      </c>
      <c r="B126" s="260" t="s">
        <v>130</v>
      </c>
      <c r="C126" s="298">
        <v>9099</v>
      </c>
      <c r="D126" s="299">
        <v>0.42025000000000001</v>
      </c>
      <c r="E126" s="300">
        <v>0</v>
      </c>
      <c r="F126" s="301">
        <v>0</v>
      </c>
      <c r="G126" s="302">
        <v>0</v>
      </c>
      <c r="H126" s="103">
        <v>2759</v>
      </c>
      <c r="I126" s="11">
        <v>3567</v>
      </c>
      <c r="J126" s="303">
        <v>0.77347911410148584</v>
      </c>
      <c r="K126" s="304">
        <v>0.77364706999281674</v>
      </c>
      <c r="L126" s="305">
        <v>0.64837575865424901</v>
      </c>
      <c r="M126" s="11">
        <v>5899.5710279950117</v>
      </c>
      <c r="N126" s="304">
        <v>0.94699860744405673</v>
      </c>
      <c r="O126" s="306">
        <v>0</v>
      </c>
      <c r="P126" s="307">
        <v>239335.0688025</v>
      </c>
      <c r="Q126" s="268">
        <v>0</v>
      </c>
      <c r="R126" s="268">
        <v>92216.332437226782</v>
      </c>
      <c r="S126" s="268">
        <v>166389.25575556734</v>
      </c>
      <c r="T126" s="268">
        <v>0</v>
      </c>
      <c r="U126" s="308">
        <v>497940.65699529415</v>
      </c>
    </row>
    <row r="127" spans="1:21" x14ac:dyDescent="0.25">
      <c r="A127" s="266">
        <v>403</v>
      </c>
      <c r="B127" s="260" t="s">
        <v>131</v>
      </c>
      <c r="C127" s="298">
        <v>2820</v>
      </c>
      <c r="D127" s="299">
        <v>0.9875166666666666</v>
      </c>
      <c r="E127" s="300">
        <v>0</v>
      </c>
      <c r="F127" s="301">
        <v>0</v>
      </c>
      <c r="G127" s="302">
        <v>0</v>
      </c>
      <c r="H127" s="103">
        <v>839</v>
      </c>
      <c r="I127" s="11">
        <v>971</v>
      </c>
      <c r="J127" s="303">
        <v>0.8640576725025747</v>
      </c>
      <c r="K127" s="304">
        <v>0.86424529693082452</v>
      </c>
      <c r="L127" s="305">
        <v>0.71291660271059598</v>
      </c>
      <c r="M127" s="11">
        <v>2010.4248196438807</v>
      </c>
      <c r="N127" s="304">
        <v>1.0412650704152877</v>
      </c>
      <c r="O127" s="306">
        <v>0</v>
      </c>
      <c r="P127" s="307">
        <v>174300.44423000002</v>
      </c>
      <c r="Q127" s="268">
        <v>0</v>
      </c>
      <c r="R127" s="268">
        <v>31926.949759218518</v>
      </c>
      <c r="S127" s="268">
        <v>56701.256397408157</v>
      </c>
      <c r="T127" s="268">
        <v>0</v>
      </c>
      <c r="U127" s="308">
        <v>262928.65038662672</v>
      </c>
    </row>
    <row r="128" spans="1:21" x14ac:dyDescent="0.25">
      <c r="A128" s="266">
        <v>405</v>
      </c>
      <c r="B128" s="260" t="s">
        <v>132</v>
      </c>
      <c r="C128" s="298">
        <v>72650</v>
      </c>
      <c r="D128" s="299">
        <v>0</v>
      </c>
      <c r="E128" s="300">
        <v>0</v>
      </c>
      <c r="F128" s="301">
        <v>2</v>
      </c>
      <c r="G128" s="302">
        <v>2.7529249827942188E-5</v>
      </c>
      <c r="H128" s="103">
        <v>31532</v>
      </c>
      <c r="I128" s="11">
        <v>29377</v>
      </c>
      <c r="J128" s="303">
        <v>1.0733567076284167</v>
      </c>
      <c r="K128" s="304">
        <v>1.0735897799625742</v>
      </c>
      <c r="L128" s="305">
        <v>0.78627348141056497</v>
      </c>
      <c r="M128" s="11">
        <v>57122.768424477545</v>
      </c>
      <c r="N128" s="304">
        <v>1.1484079748932419</v>
      </c>
      <c r="O128" s="306">
        <v>7.3477020329041727E-3</v>
      </c>
      <c r="P128" s="307">
        <v>0</v>
      </c>
      <c r="Q128" s="268">
        <v>0</v>
      </c>
      <c r="R128" s="268">
        <v>1021751.4974370813</v>
      </c>
      <c r="S128" s="268">
        <v>1611068.8183504445</v>
      </c>
      <c r="T128" s="268">
        <v>5466.2200595505992</v>
      </c>
      <c r="U128" s="308">
        <v>2638286.5358470762</v>
      </c>
    </row>
    <row r="129" spans="1:21" x14ac:dyDescent="0.25">
      <c r="A129" s="266">
        <v>407</v>
      </c>
      <c r="B129" s="260" t="s">
        <v>133</v>
      </c>
      <c r="C129" s="298">
        <v>2518</v>
      </c>
      <c r="D129" s="299">
        <v>0.19713333333333333</v>
      </c>
      <c r="E129" s="300">
        <v>0</v>
      </c>
      <c r="F129" s="301">
        <v>0</v>
      </c>
      <c r="G129" s="302">
        <v>0</v>
      </c>
      <c r="H129" s="103">
        <v>799</v>
      </c>
      <c r="I129" s="11">
        <v>1037</v>
      </c>
      <c r="J129" s="303">
        <v>0.77049180327868849</v>
      </c>
      <c r="K129" s="304">
        <v>0.77065911049516478</v>
      </c>
      <c r="L129" s="305">
        <v>0.62601291238052903</v>
      </c>
      <c r="M129" s="11">
        <v>1576.3005133741722</v>
      </c>
      <c r="N129" s="304">
        <v>0.91433609038195374</v>
      </c>
      <c r="O129" s="306">
        <v>0</v>
      </c>
      <c r="P129" s="307">
        <v>31068.532689333333</v>
      </c>
      <c r="Q129" s="268">
        <v>0</v>
      </c>
      <c r="R129" s="268">
        <v>25420.807286971405</v>
      </c>
      <c r="S129" s="268">
        <v>44457.379701483769</v>
      </c>
      <c r="T129" s="268">
        <v>0</v>
      </c>
      <c r="U129" s="308">
        <v>100946.7196777885</v>
      </c>
    </row>
    <row r="130" spans="1:21" x14ac:dyDescent="0.25">
      <c r="A130" s="266">
        <v>408</v>
      </c>
      <c r="B130" s="260" t="s">
        <v>134</v>
      </c>
      <c r="C130" s="298">
        <v>14099</v>
      </c>
      <c r="D130" s="299">
        <v>0</v>
      </c>
      <c r="E130" s="300">
        <v>0</v>
      </c>
      <c r="F130" s="301">
        <v>0</v>
      </c>
      <c r="G130" s="302">
        <v>0</v>
      </c>
      <c r="H130" s="103">
        <v>4497</v>
      </c>
      <c r="I130" s="11">
        <v>5807</v>
      </c>
      <c r="J130" s="303">
        <v>0.77441019459273286</v>
      </c>
      <c r="K130" s="304">
        <v>0.77457835266205532</v>
      </c>
      <c r="L130" s="305">
        <v>0.68866911278556897</v>
      </c>
      <c r="M130" s="11">
        <v>9709.545821163736</v>
      </c>
      <c r="N130" s="304">
        <v>1.0058498981382205</v>
      </c>
      <c r="O130" s="306">
        <v>0</v>
      </c>
      <c r="P130" s="307">
        <v>0</v>
      </c>
      <c r="Q130" s="268">
        <v>0</v>
      </c>
      <c r="R130" s="268">
        <v>143062.22054378837</v>
      </c>
      <c r="S130" s="268">
        <v>273844.33465445839</v>
      </c>
      <c r="T130" s="268">
        <v>0</v>
      </c>
      <c r="U130" s="308">
        <v>416906.55519824673</v>
      </c>
    </row>
    <row r="131" spans="1:21" x14ac:dyDescent="0.25">
      <c r="A131" s="266">
        <v>410</v>
      </c>
      <c r="B131" s="260" t="s">
        <v>135</v>
      </c>
      <c r="C131" s="298">
        <v>18775</v>
      </c>
      <c r="D131" s="299">
        <v>0</v>
      </c>
      <c r="E131" s="300">
        <v>0</v>
      </c>
      <c r="F131" s="301">
        <v>2</v>
      </c>
      <c r="G131" s="302">
        <v>1.0652463382157124E-4</v>
      </c>
      <c r="H131" s="103">
        <v>5226</v>
      </c>
      <c r="I131" s="11">
        <v>7619</v>
      </c>
      <c r="J131" s="303">
        <v>0.68591678697991865</v>
      </c>
      <c r="K131" s="304">
        <v>0.68606572928907184</v>
      </c>
      <c r="L131" s="305">
        <v>0.63116570865990396</v>
      </c>
      <c r="M131" s="11">
        <v>11850.136180089698</v>
      </c>
      <c r="N131" s="304">
        <v>0.92186211342627478</v>
      </c>
      <c r="O131" s="306">
        <v>0</v>
      </c>
      <c r="P131" s="307">
        <v>0</v>
      </c>
      <c r="Q131" s="268">
        <v>0</v>
      </c>
      <c r="R131" s="268">
        <v>168739.58128297044</v>
      </c>
      <c r="S131" s="268">
        <v>334216.73037765711</v>
      </c>
      <c r="T131" s="268">
        <v>0</v>
      </c>
      <c r="U131" s="308">
        <v>502956.31166062754</v>
      </c>
    </row>
    <row r="132" spans="1:21" x14ac:dyDescent="0.25">
      <c r="A132" s="266">
        <v>416</v>
      </c>
      <c r="B132" s="260" t="s">
        <v>136</v>
      </c>
      <c r="C132" s="298">
        <v>2886</v>
      </c>
      <c r="D132" s="299">
        <v>0</v>
      </c>
      <c r="E132" s="300">
        <v>0</v>
      </c>
      <c r="F132" s="301">
        <v>0</v>
      </c>
      <c r="G132" s="302">
        <v>0</v>
      </c>
      <c r="H132" s="103">
        <v>493</v>
      </c>
      <c r="I132" s="11">
        <v>1185</v>
      </c>
      <c r="J132" s="303">
        <v>0.41603375527426162</v>
      </c>
      <c r="K132" s="304">
        <v>0.41612409426198205</v>
      </c>
      <c r="L132" s="305">
        <v>0.62852239532154697</v>
      </c>
      <c r="M132" s="11">
        <v>1813.9156328979846</v>
      </c>
      <c r="N132" s="304">
        <v>0.91800136752846706</v>
      </c>
      <c r="O132" s="306">
        <v>0</v>
      </c>
      <c r="P132" s="307">
        <v>0</v>
      </c>
      <c r="Q132" s="268">
        <v>0</v>
      </c>
      <c r="R132" s="268">
        <v>15732.237182125049</v>
      </c>
      <c r="S132" s="268">
        <v>51158.986090528975</v>
      </c>
      <c r="T132" s="268">
        <v>0</v>
      </c>
      <c r="U132" s="308">
        <v>66891.223272654024</v>
      </c>
    </row>
    <row r="133" spans="1:21" x14ac:dyDescent="0.25">
      <c r="A133" s="266">
        <v>418</v>
      </c>
      <c r="B133" s="260" t="s">
        <v>137</v>
      </c>
      <c r="C133" s="298">
        <v>24580</v>
      </c>
      <c r="D133" s="299">
        <v>0</v>
      </c>
      <c r="E133" s="300">
        <v>0</v>
      </c>
      <c r="F133" s="301">
        <v>0</v>
      </c>
      <c r="G133" s="302">
        <v>0</v>
      </c>
      <c r="H133" s="103">
        <v>7716</v>
      </c>
      <c r="I133" s="11">
        <v>11021</v>
      </c>
      <c r="J133" s="303">
        <v>0.70011795662825516</v>
      </c>
      <c r="K133" s="304">
        <v>0.70026998262779216</v>
      </c>
      <c r="L133" s="305">
        <v>0.75235684326656804</v>
      </c>
      <c r="M133" s="11">
        <v>18492.931207492242</v>
      </c>
      <c r="N133" s="304">
        <v>1.098870328454679</v>
      </c>
      <c r="O133" s="306">
        <v>1.4760927863158562</v>
      </c>
      <c r="P133" s="307">
        <v>0</v>
      </c>
      <c r="Q133" s="268">
        <v>0</v>
      </c>
      <c r="R133" s="268">
        <v>225485.53386618383</v>
      </c>
      <c r="S133" s="268">
        <v>521567.59292366309</v>
      </c>
      <c r="T133" s="268">
        <v>371531.37344147201</v>
      </c>
      <c r="U133" s="308">
        <v>1118584.5002313189</v>
      </c>
    </row>
    <row r="134" spans="1:21" x14ac:dyDescent="0.25">
      <c r="A134" s="266">
        <v>420</v>
      </c>
      <c r="B134" s="260" t="s">
        <v>138</v>
      </c>
      <c r="C134" s="298">
        <v>9177</v>
      </c>
      <c r="D134" s="299">
        <v>0</v>
      </c>
      <c r="E134" s="300">
        <v>0</v>
      </c>
      <c r="F134" s="301">
        <v>0</v>
      </c>
      <c r="G134" s="302">
        <v>0</v>
      </c>
      <c r="H134" s="103">
        <v>2881</v>
      </c>
      <c r="I134" s="11">
        <v>3604</v>
      </c>
      <c r="J134" s="303">
        <v>0.79938956714761378</v>
      </c>
      <c r="K134" s="304">
        <v>0.79956314932303796</v>
      </c>
      <c r="L134" s="305">
        <v>0.67427469261673201</v>
      </c>
      <c r="M134" s="11">
        <v>6187.8188541437494</v>
      </c>
      <c r="N134" s="304">
        <v>0.98482583042300187</v>
      </c>
      <c r="O134" s="306">
        <v>0</v>
      </c>
      <c r="P134" s="307">
        <v>0</v>
      </c>
      <c r="Q134" s="268">
        <v>0</v>
      </c>
      <c r="R134" s="268">
        <v>96122.442379521497</v>
      </c>
      <c r="S134" s="268">
        <v>174518.88773024137</v>
      </c>
      <c r="T134" s="268">
        <v>0</v>
      </c>
      <c r="U134" s="308">
        <v>270641.33010976284</v>
      </c>
    </row>
    <row r="135" spans="1:21" x14ac:dyDescent="0.25">
      <c r="A135" s="266">
        <v>421</v>
      </c>
      <c r="B135" s="260" t="s">
        <v>139</v>
      </c>
      <c r="C135" s="298">
        <v>695</v>
      </c>
      <c r="D135" s="299">
        <v>1.5782666666666665</v>
      </c>
      <c r="E135" s="300">
        <v>0</v>
      </c>
      <c r="F135" s="301">
        <v>0</v>
      </c>
      <c r="G135" s="302">
        <v>0</v>
      </c>
      <c r="H135" s="103">
        <v>250</v>
      </c>
      <c r="I135" s="11">
        <v>249</v>
      </c>
      <c r="J135" s="303">
        <v>1.0040160642570282</v>
      </c>
      <c r="K135" s="304">
        <v>1.0042340797275282</v>
      </c>
      <c r="L135" s="305">
        <v>0.38715194588437202</v>
      </c>
      <c r="M135" s="11">
        <v>269.07060238963857</v>
      </c>
      <c r="N135" s="304">
        <v>0.56546277174632376</v>
      </c>
      <c r="O135" s="306">
        <v>0</v>
      </c>
      <c r="P135" s="307">
        <v>205964.03673999995</v>
      </c>
      <c r="Q135" s="268">
        <v>0</v>
      </c>
      <c r="R135" s="268">
        <v>9143.0491788792806</v>
      </c>
      <c r="S135" s="268">
        <v>7588.7648550829499</v>
      </c>
      <c r="T135" s="268">
        <v>0</v>
      </c>
      <c r="U135" s="308">
        <v>222695.85077396219</v>
      </c>
    </row>
    <row r="136" spans="1:21" x14ac:dyDescent="0.25">
      <c r="A136" s="266">
        <v>422</v>
      </c>
      <c r="B136" s="260" t="s">
        <v>140</v>
      </c>
      <c r="C136" s="298">
        <v>10372</v>
      </c>
      <c r="D136" s="299">
        <v>1.20475</v>
      </c>
      <c r="E136" s="300">
        <v>0</v>
      </c>
      <c r="F136" s="301">
        <v>0</v>
      </c>
      <c r="G136" s="302">
        <v>0</v>
      </c>
      <c r="H136" s="103">
        <v>3385</v>
      </c>
      <c r="I136" s="11">
        <v>3308</v>
      </c>
      <c r="J136" s="303">
        <v>1.0232769044740024</v>
      </c>
      <c r="K136" s="304">
        <v>1.0234991023090001</v>
      </c>
      <c r="L136" s="305">
        <v>0.62598583936758401</v>
      </c>
      <c r="M136" s="11">
        <v>6492.7251259205814</v>
      </c>
      <c r="N136" s="304">
        <v>0.91429654833366458</v>
      </c>
      <c r="O136" s="306">
        <v>0</v>
      </c>
      <c r="P136" s="307">
        <v>1173155.6962949999</v>
      </c>
      <c r="Q136" s="268">
        <v>0</v>
      </c>
      <c r="R136" s="268">
        <v>139066.09822785121</v>
      </c>
      <c r="S136" s="268">
        <v>183118.34816480681</v>
      </c>
      <c r="T136" s="268">
        <v>0</v>
      </c>
      <c r="U136" s="308">
        <v>1495340.1426876581</v>
      </c>
    </row>
    <row r="137" spans="1:21" x14ac:dyDescent="0.25">
      <c r="A137" s="266">
        <v>423</v>
      </c>
      <c r="B137" s="260" t="s">
        <v>141</v>
      </c>
      <c r="C137" s="298">
        <v>20497</v>
      </c>
      <c r="D137" s="299">
        <v>0</v>
      </c>
      <c r="E137" s="300">
        <v>0</v>
      </c>
      <c r="F137" s="301">
        <v>2</v>
      </c>
      <c r="G137" s="302">
        <v>9.7575254915353461E-5</v>
      </c>
      <c r="H137" s="103">
        <v>6923</v>
      </c>
      <c r="I137" s="11">
        <v>9463</v>
      </c>
      <c r="J137" s="303">
        <v>0.7315861777449012</v>
      </c>
      <c r="K137" s="304">
        <v>0.7317450368612346</v>
      </c>
      <c r="L137" s="305">
        <v>0.67340994022827205</v>
      </c>
      <c r="M137" s="11">
        <v>13802.883544858892</v>
      </c>
      <c r="N137" s="304">
        <v>0.98356279845932193</v>
      </c>
      <c r="O137" s="306">
        <v>0.83173411669103336</v>
      </c>
      <c r="P137" s="307">
        <v>0</v>
      </c>
      <c r="Q137" s="268">
        <v>0</v>
      </c>
      <c r="R137" s="268">
        <v>196481.37206913592</v>
      </c>
      <c r="S137" s="268">
        <v>389291.27379120013</v>
      </c>
      <c r="T137" s="268">
        <v>174572.07490371697</v>
      </c>
      <c r="U137" s="308">
        <v>760344.72076405305</v>
      </c>
    </row>
    <row r="138" spans="1:21" x14ac:dyDescent="0.25">
      <c r="A138" s="266">
        <v>425</v>
      </c>
      <c r="B138" s="260" t="s">
        <v>142</v>
      </c>
      <c r="C138" s="298">
        <v>10258</v>
      </c>
      <c r="D138" s="299">
        <v>0</v>
      </c>
      <c r="E138" s="300">
        <v>0</v>
      </c>
      <c r="F138" s="301">
        <v>5</v>
      </c>
      <c r="G138" s="302">
        <v>4.8742444921037238E-4</v>
      </c>
      <c r="H138" s="103">
        <v>2711</v>
      </c>
      <c r="I138" s="11">
        <v>4195</v>
      </c>
      <c r="J138" s="303">
        <v>0.64624553039332544</v>
      </c>
      <c r="K138" s="304">
        <v>0.64638585835059925</v>
      </c>
      <c r="L138" s="305">
        <v>0.75045514297498495</v>
      </c>
      <c r="M138" s="11">
        <v>7698.1688566373959</v>
      </c>
      <c r="N138" s="304">
        <v>1.0960927608114299</v>
      </c>
      <c r="O138" s="306">
        <v>0.21910221102506844</v>
      </c>
      <c r="P138" s="307">
        <v>0</v>
      </c>
      <c r="Q138" s="268">
        <v>0</v>
      </c>
      <c r="R138" s="268">
        <v>86861.202367981852</v>
      </c>
      <c r="S138" s="268">
        <v>217116.22432519443</v>
      </c>
      <c r="T138" s="268">
        <v>23014.91692231836</v>
      </c>
      <c r="U138" s="308">
        <v>326992.34361549461</v>
      </c>
    </row>
    <row r="139" spans="1:21" x14ac:dyDescent="0.25">
      <c r="A139" s="266">
        <v>426</v>
      </c>
      <c r="B139" s="260" t="s">
        <v>143</v>
      </c>
      <c r="C139" s="298">
        <v>11962</v>
      </c>
      <c r="D139" s="299">
        <v>0</v>
      </c>
      <c r="E139" s="300">
        <v>0</v>
      </c>
      <c r="F139" s="301">
        <v>0</v>
      </c>
      <c r="G139" s="302">
        <v>0</v>
      </c>
      <c r="H139" s="103">
        <v>3293</v>
      </c>
      <c r="I139" s="11">
        <v>4916</v>
      </c>
      <c r="J139" s="303">
        <v>0.66985353946297799</v>
      </c>
      <c r="K139" s="304">
        <v>0.66999899374381189</v>
      </c>
      <c r="L139" s="305">
        <v>0.66855479499173798</v>
      </c>
      <c r="M139" s="11">
        <v>7997.2524576911701</v>
      </c>
      <c r="N139" s="304">
        <v>0.97647151579403613</v>
      </c>
      <c r="O139" s="306">
        <v>0</v>
      </c>
      <c r="P139" s="307">
        <v>0</v>
      </c>
      <c r="Q139" s="268">
        <v>0</v>
      </c>
      <c r="R139" s="268">
        <v>104990.31631744155</v>
      </c>
      <c r="S139" s="268">
        <v>225551.46437093467</v>
      </c>
      <c r="T139" s="268">
        <v>0</v>
      </c>
      <c r="U139" s="308">
        <v>330541.78068837622</v>
      </c>
    </row>
    <row r="140" spans="1:21" x14ac:dyDescent="0.25">
      <c r="A140" s="266">
        <v>430</v>
      </c>
      <c r="B140" s="260" t="s">
        <v>144</v>
      </c>
      <c r="C140" s="298">
        <v>15392</v>
      </c>
      <c r="D140" s="299">
        <v>0</v>
      </c>
      <c r="E140" s="300">
        <v>0</v>
      </c>
      <c r="F140" s="301">
        <v>0</v>
      </c>
      <c r="G140" s="302">
        <v>0</v>
      </c>
      <c r="H140" s="103">
        <v>6202</v>
      </c>
      <c r="I140" s="11">
        <v>6026</v>
      </c>
      <c r="J140" s="303">
        <v>1.0292067706604713</v>
      </c>
      <c r="K140" s="304">
        <v>1.0294302561268254</v>
      </c>
      <c r="L140" s="305">
        <v>0.70841598991594201</v>
      </c>
      <c r="M140" s="11">
        <v>10903.938916786179</v>
      </c>
      <c r="N140" s="304">
        <v>1.0346916074313717</v>
      </c>
      <c r="O140" s="306">
        <v>0</v>
      </c>
      <c r="P140" s="307">
        <v>0</v>
      </c>
      <c r="Q140" s="268">
        <v>0</v>
      </c>
      <c r="R140" s="268">
        <v>207569.37558018364</v>
      </c>
      <c r="S140" s="268">
        <v>307530.54290878068</v>
      </c>
      <c r="T140" s="268">
        <v>0</v>
      </c>
      <c r="U140" s="308">
        <v>515099.91848896432</v>
      </c>
    </row>
    <row r="141" spans="1:21" x14ac:dyDescent="0.25">
      <c r="A141" s="266">
        <v>433</v>
      </c>
      <c r="B141" s="260" t="s">
        <v>145</v>
      </c>
      <c r="C141" s="298">
        <v>7749</v>
      </c>
      <c r="D141" s="299">
        <v>0</v>
      </c>
      <c r="E141" s="300">
        <v>0</v>
      </c>
      <c r="F141" s="301">
        <v>0</v>
      </c>
      <c r="G141" s="302">
        <v>0</v>
      </c>
      <c r="H141" s="103">
        <v>1969</v>
      </c>
      <c r="I141" s="11">
        <v>3321</v>
      </c>
      <c r="J141" s="303">
        <v>0.59289370671484498</v>
      </c>
      <c r="K141" s="304">
        <v>0.59302244967526929</v>
      </c>
      <c r="L141" s="305">
        <v>0.57687289564710598</v>
      </c>
      <c r="M141" s="11">
        <v>4470.1880683694244</v>
      </c>
      <c r="N141" s="304">
        <v>0.84256362388364248</v>
      </c>
      <c r="O141" s="306">
        <v>0</v>
      </c>
      <c r="P141" s="307">
        <v>0</v>
      </c>
      <c r="Q141" s="268">
        <v>0</v>
      </c>
      <c r="R141" s="268">
        <v>60198.835609190966</v>
      </c>
      <c r="S141" s="268">
        <v>126075.4828196696</v>
      </c>
      <c r="T141" s="268">
        <v>0</v>
      </c>
      <c r="U141" s="308">
        <v>186274.31842886057</v>
      </c>
    </row>
    <row r="142" spans="1:21" x14ac:dyDescent="0.25">
      <c r="A142" s="266">
        <v>434</v>
      </c>
      <c r="B142" s="260" t="s">
        <v>146</v>
      </c>
      <c r="C142" s="298">
        <v>14568</v>
      </c>
      <c r="D142" s="299">
        <v>0</v>
      </c>
      <c r="E142" s="300">
        <v>0</v>
      </c>
      <c r="F142" s="301">
        <v>0</v>
      </c>
      <c r="G142" s="302">
        <v>0</v>
      </c>
      <c r="H142" s="103">
        <v>4867</v>
      </c>
      <c r="I142" s="11">
        <v>5943</v>
      </c>
      <c r="J142" s="303">
        <v>0.8189466599360592</v>
      </c>
      <c r="K142" s="304">
        <v>0.81912448880527411</v>
      </c>
      <c r="L142" s="305">
        <v>0.56988594594851305</v>
      </c>
      <c r="M142" s="11">
        <v>8302.0984605779377</v>
      </c>
      <c r="N142" s="304">
        <v>0.83235869017578379</v>
      </c>
      <c r="O142" s="306">
        <v>0</v>
      </c>
      <c r="P142" s="307">
        <v>0</v>
      </c>
      <c r="Q142" s="268">
        <v>0</v>
      </c>
      <c r="R142" s="268">
        <v>156322.37274318954</v>
      </c>
      <c r="S142" s="268">
        <v>234149.22500466459</v>
      </c>
      <c r="T142" s="268">
        <v>0</v>
      </c>
      <c r="U142" s="308">
        <v>390471.59774785413</v>
      </c>
    </row>
    <row r="143" spans="1:21" x14ac:dyDescent="0.25">
      <c r="A143" s="266">
        <v>435</v>
      </c>
      <c r="B143" s="260" t="s">
        <v>147</v>
      </c>
      <c r="C143" s="298">
        <v>692</v>
      </c>
      <c r="D143" s="299">
        <v>1.5087833333333334</v>
      </c>
      <c r="E143" s="300">
        <v>0</v>
      </c>
      <c r="F143" s="301">
        <v>0</v>
      </c>
      <c r="G143" s="302">
        <v>0</v>
      </c>
      <c r="H143" s="103">
        <v>148</v>
      </c>
      <c r="I143" s="11">
        <v>246</v>
      </c>
      <c r="J143" s="303">
        <v>0.60162601626016265</v>
      </c>
      <c r="K143" s="304">
        <v>0.60175665538404677</v>
      </c>
      <c r="L143" s="305">
        <v>0.43802680268743399</v>
      </c>
      <c r="M143" s="11">
        <v>303.11454745970434</v>
      </c>
      <c r="N143" s="304">
        <v>0.6397690947439838</v>
      </c>
      <c r="O143" s="306">
        <v>0.10395709151368449</v>
      </c>
      <c r="P143" s="307">
        <v>196046.53857800001</v>
      </c>
      <c r="Q143" s="268">
        <v>0</v>
      </c>
      <c r="R143" s="268">
        <v>5455.0444323874608</v>
      </c>
      <c r="S143" s="268">
        <v>8548.9273238983787</v>
      </c>
      <c r="T143" s="268">
        <v>736.64826703328936</v>
      </c>
      <c r="U143" s="308">
        <v>210787.15860131913</v>
      </c>
    </row>
    <row r="144" spans="1:21" x14ac:dyDescent="0.25">
      <c r="A144" s="266">
        <v>436</v>
      </c>
      <c r="B144" s="260" t="s">
        <v>148</v>
      </c>
      <c r="C144" s="298">
        <v>1988</v>
      </c>
      <c r="D144" s="299">
        <v>6.2333333333333331E-2</v>
      </c>
      <c r="E144" s="300">
        <v>0</v>
      </c>
      <c r="F144" s="301">
        <v>0</v>
      </c>
      <c r="G144" s="302">
        <v>0</v>
      </c>
      <c r="H144" s="103">
        <v>479</v>
      </c>
      <c r="I144" s="11">
        <v>759</v>
      </c>
      <c r="J144" s="303">
        <v>0.63109354413702234</v>
      </c>
      <c r="K144" s="304">
        <v>0.6312305819403532</v>
      </c>
      <c r="L144" s="305">
        <v>0.58548614782558805</v>
      </c>
      <c r="M144" s="11">
        <v>1163.946461877269</v>
      </c>
      <c r="N144" s="304">
        <v>0.85514388727213941</v>
      </c>
      <c r="O144" s="306">
        <v>0</v>
      </c>
      <c r="P144" s="307">
        <v>7756.0693466666671</v>
      </c>
      <c r="Q144" s="268">
        <v>0</v>
      </c>
      <c r="R144" s="268">
        <v>16439.011799356231</v>
      </c>
      <c r="S144" s="268">
        <v>32827.502984891318</v>
      </c>
      <c r="T144" s="268">
        <v>0</v>
      </c>
      <c r="U144" s="308">
        <v>57022.584130914212</v>
      </c>
    </row>
    <row r="145" spans="1:21" x14ac:dyDescent="0.25">
      <c r="A145" s="266">
        <v>440</v>
      </c>
      <c r="B145" s="260" t="s">
        <v>149</v>
      </c>
      <c r="C145" s="298">
        <v>5732</v>
      </c>
      <c r="D145" s="299">
        <v>0</v>
      </c>
      <c r="E145" s="300">
        <v>0</v>
      </c>
      <c r="F145" s="301">
        <v>0</v>
      </c>
      <c r="G145" s="302">
        <v>0</v>
      </c>
      <c r="H145" s="103">
        <v>1179</v>
      </c>
      <c r="I145" s="11">
        <v>2471</v>
      </c>
      <c r="J145" s="303">
        <v>0.47713476325374343</v>
      </c>
      <c r="K145" s="304">
        <v>0.47723836992260654</v>
      </c>
      <c r="L145" s="305">
        <v>0.72241266039844798</v>
      </c>
      <c r="M145" s="11">
        <v>4140.8693694039039</v>
      </c>
      <c r="N145" s="304">
        <v>1.055134733626123</v>
      </c>
      <c r="O145" s="306">
        <v>1.9022120064059456</v>
      </c>
      <c r="P145" s="307">
        <v>0</v>
      </c>
      <c r="Q145" s="268">
        <v>0</v>
      </c>
      <c r="R145" s="268">
        <v>35835.447406792584</v>
      </c>
      <c r="S145" s="268">
        <v>116787.50358062873</v>
      </c>
      <c r="T145" s="268">
        <v>111651.62722016133</v>
      </c>
      <c r="U145" s="308">
        <v>264274.57820758264</v>
      </c>
    </row>
    <row r="146" spans="1:21" x14ac:dyDescent="0.25">
      <c r="A146" s="266">
        <v>441</v>
      </c>
      <c r="B146" s="260" t="s">
        <v>150</v>
      </c>
      <c r="C146" s="298">
        <v>4421</v>
      </c>
      <c r="D146" s="299">
        <v>0.6498666666666667</v>
      </c>
      <c r="E146" s="300">
        <v>0</v>
      </c>
      <c r="F146" s="301">
        <v>0</v>
      </c>
      <c r="G146" s="302">
        <v>0</v>
      </c>
      <c r="H146" s="103">
        <v>1198</v>
      </c>
      <c r="I146" s="11">
        <v>1667</v>
      </c>
      <c r="J146" s="303">
        <v>0.71865626874625077</v>
      </c>
      <c r="K146" s="304">
        <v>0.71881232021807107</v>
      </c>
      <c r="L146" s="305">
        <v>0.67778632932851601</v>
      </c>
      <c r="M146" s="11">
        <v>2996.4933619613694</v>
      </c>
      <c r="N146" s="304">
        <v>0.98995482396034695</v>
      </c>
      <c r="O146" s="306">
        <v>0</v>
      </c>
      <c r="P146" s="307">
        <v>179824.85878133334</v>
      </c>
      <c r="Q146" s="268">
        <v>0</v>
      </c>
      <c r="R146" s="268">
        <v>41630.087406661609</v>
      </c>
      <c r="S146" s="268">
        <v>84511.958243631059</v>
      </c>
      <c r="T146" s="268">
        <v>0</v>
      </c>
      <c r="U146" s="308">
        <v>305966.90443162603</v>
      </c>
    </row>
    <row r="147" spans="1:21" x14ac:dyDescent="0.25">
      <c r="A147" s="266">
        <v>444</v>
      </c>
      <c r="B147" s="260" t="s">
        <v>151</v>
      </c>
      <c r="C147" s="298">
        <v>45811</v>
      </c>
      <c r="D147" s="299">
        <v>0</v>
      </c>
      <c r="E147" s="300">
        <v>0</v>
      </c>
      <c r="F147" s="301">
        <v>2</v>
      </c>
      <c r="G147" s="302">
        <v>4.3657636812119359E-5</v>
      </c>
      <c r="H147" s="103">
        <v>15638</v>
      </c>
      <c r="I147" s="11">
        <v>19472</v>
      </c>
      <c r="J147" s="303">
        <v>0.80310188989317999</v>
      </c>
      <c r="K147" s="304">
        <v>0.80327627817501901</v>
      </c>
      <c r="L147" s="305">
        <v>0.62318458287267198</v>
      </c>
      <c r="M147" s="11">
        <v>28548.708925979976</v>
      </c>
      <c r="N147" s="304">
        <v>0.91020511529600545</v>
      </c>
      <c r="O147" s="306">
        <v>0</v>
      </c>
      <c r="P147" s="307">
        <v>0</v>
      </c>
      <c r="Q147" s="268">
        <v>0</v>
      </c>
      <c r="R147" s="268">
        <v>482065.45349113294</v>
      </c>
      <c r="S147" s="268">
        <v>805176.92022609664</v>
      </c>
      <c r="T147" s="268">
        <v>0</v>
      </c>
      <c r="U147" s="308">
        <v>1287242.3737172296</v>
      </c>
    </row>
    <row r="148" spans="1:21" x14ac:dyDescent="0.25">
      <c r="A148" s="266">
        <v>445</v>
      </c>
      <c r="B148" s="260" t="s">
        <v>152</v>
      </c>
      <c r="C148" s="298">
        <v>14991</v>
      </c>
      <c r="D148" s="299">
        <v>0</v>
      </c>
      <c r="E148" s="300">
        <v>0</v>
      </c>
      <c r="F148" s="301">
        <v>0</v>
      </c>
      <c r="G148" s="302">
        <v>0</v>
      </c>
      <c r="H148" s="103">
        <v>5080</v>
      </c>
      <c r="I148" s="11">
        <v>6351</v>
      </c>
      <c r="J148" s="303">
        <v>0.7998740355849473</v>
      </c>
      <c r="K148" s="304">
        <v>0.80004772295949933</v>
      </c>
      <c r="L148" s="305">
        <v>0.63575848437534899</v>
      </c>
      <c r="M148" s="11">
        <v>9530.6554392708567</v>
      </c>
      <c r="N148" s="304">
        <v>0.92857018686791104</v>
      </c>
      <c r="O148" s="306">
        <v>0</v>
      </c>
      <c r="P148" s="307">
        <v>0</v>
      </c>
      <c r="Q148" s="268">
        <v>0</v>
      </c>
      <c r="R148" s="268">
        <v>157115.05193500468</v>
      </c>
      <c r="S148" s="268">
        <v>268798.97841351462</v>
      </c>
      <c r="T148" s="268">
        <v>0</v>
      </c>
      <c r="U148" s="308">
        <v>425914.03034851933</v>
      </c>
    </row>
    <row r="149" spans="1:21" x14ac:dyDescent="0.25">
      <c r="A149" s="266">
        <v>475</v>
      </c>
      <c r="B149" s="260" t="s">
        <v>153</v>
      </c>
      <c r="C149" s="298">
        <v>5479</v>
      </c>
      <c r="D149" s="299">
        <v>8.0533333333333332E-2</v>
      </c>
      <c r="E149" s="300">
        <v>0</v>
      </c>
      <c r="F149" s="301">
        <v>0</v>
      </c>
      <c r="G149" s="302">
        <v>0</v>
      </c>
      <c r="H149" s="103">
        <v>1865</v>
      </c>
      <c r="I149" s="11">
        <v>2499</v>
      </c>
      <c r="J149" s="303">
        <v>0.74629851940776315</v>
      </c>
      <c r="K149" s="304">
        <v>0.74646057321211401</v>
      </c>
      <c r="L149" s="305">
        <v>0.71212407279694601</v>
      </c>
      <c r="M149" s="11">
        <v>3901.727794854467</v>
      </c>
      <c r="N149" s="304">
        <v>1.0401075244790516</v>
      </c>
      <c r="O149" s="306">
        <v>2.5424650997659299E-2</v>
      </c>
      <c r="P149" s="307">
        <v>27617.345125333333</v>
      </c>
      <c r="Q149" s="268">
        <v>0</v>
      </c>
      <c r="R149" s="268">
        <v>53577.132996242159</v>
      </c>
      <c r="S149" s="268">
        <v>110042.84563504616</v>
      </c>
      <c r="T149" s="268">
        <v>1426.4490272376352</v>
      </c>
      <c r="U149" s="308">
        <v>192663.77278385928</v>
      </c>
    </row>
    <row r="150" spans="1:21" x14ac:dyDescent="0.25">
      <c r="A150" s="266">
        <v>480</v>
      </c>
      <c r="B150" s="260" t="s">
        <v>154</v>
      </c>
      <c r="C150" s="298">
        <v>1978</v>
      </c>
      <c r="D150" s="299">
        <v>0</v>
      </c>
      <c r="E150" s="300">
        <v>0</v>
      </c>
      <c r="F150" s="301">
        <v>0</v>
      </c>
      <c r="G150" s="302">
        <v>0</v>
      </c>
      <c r="H150" s="103">
        <v>484</v>
      </c>
      <c r="I150" s="11">
        <v>818</v>
      </c>
      <c r="J150" s="303">
        <v>0.59168704156479213</v>
      </c>
      <c r="K150" s="304">
        <v>0.59181552250583269</v>
      </c>
      <c r="L150" s="305">
        <v>0.538624481578722</v>
      </c>
      <c r="M150" s="11">
        <v>1065.3992245627121</v>
      </c>
      <c r="N150" s="304">
        <v>0.78669911263960246</v>
      </c>
      <c r="O150" s="306">
        <v>0</v>
      </c>
      <c r="P150" s="307">
        <v>0</v>
      </c>
      <c r="Q150" s="268">
        <v>0</v>
      </c>
      <c r="R150" s="268">
        <v>15335.005456066634</v>
      </c>
      <c r="S150" s="268">
        <v>30048.11421310989</v>
      </c>
      <c r="T150" s="268">
        <v>0</v>
      </c>
      <c r="U150" s="308">
        <v>45383.119669176522</v>
      </c>
    </row>
    <row r="151" spans="1:21" x14ac:dyDescent="0.25">
      <c r="A151" s="266">
        <v>481</v>
      </c>
      <c r="B151" s="260" t="s">
        <v>155</v>
      </c>
      <c r="C151" s="298">
        <v>9642</v>
      </c>
      <c r="D151" s="299">
        <v>0</v>
      </c>
      <c r="E151" s="300">
        <v>0</v>
      </c>
      <c r="F151" s="301">
        <v>0</v>
      </c>
      <c r="G151" s="302">
        <v>0</v>
      </c>
      <c r="H151" s="103">
        <v>2360</v>
      </c>
      <c r="I151" s="11">
        <v>4536</v>
      </c>
      <c r="J151" s="303">
        <v>0.52028218694885364</v>
      </c>
      <c r="K151" s="304">
        <v>0.52039516279637099</v>
      </c>
      <c r="L151" s="305">
        <v>0.70780330048381301</v>
      </c>
      <c r="M151" s="11">
        <v>6824.6394232649254</v>
      </c>
      <c r="N151" s="304">
        <v>1.0337967312252869</v>
      </c>
      <c r="O151" s="306">
        <v>0.37651730798886618</v>
      </c>
      <c r="P151" s="307">
        <v>0</v>
      </c>
      <c r="Q151" s="268">
        <v>0</v>
      </c>
      <c r="R151" s="268">
        <v>65731.217091842176</v>
      </c>
      <c r="S151" s="268">
        <v>192479.5326725771</v>
      </c>
      <c r="T151" s="268">
        <v>37175.090008357358</v>
      </c>
      <c r="U151" s="308">
        <v>295385.83977277664</v>
      </c>
    </row>
    <row r="152" spans="1:21" x14ac:dyDescent="0.25">
      <c r="A152" s="266">
        <v>483</v>
      </c>
      <c r="B152" s="260" t="s">
        <v>156</v>
      </c>
      <c r="C152" s="298">
        <v>1067</v>
      </c>
      <c r="D152" s="299">
        <v>0.44555</v>
      </c>
      <c r="E152" s="300">
        <v>0</v>
      </c>
      <c r="F152" s="301">
        <v>0</v>
      </c>
      <c r="G152" s="302">
        <v>0</v>
      </c>
      <c r="H152" s="103">
        <v>253</v>
      </c>
      <c r="I152" s="11">
        <v>381</v>
      </c>
      <c r="J152" s="303">
        <v>0.66404199475065617</v>
      </c>
      <c r="K152" s="304">
        <v>0.66418618709286192</v>
      </c>
      <c r="L152" s="305">
        <v>0.430562999573744</v>
      </c>
      <c r="M152" s="11">
        <v>459.41072054518486</v>
      </c>
      <c r="N152" s="304">
        <v>0.62886768293060624</v>
      </c>
      <c r="O152" s="306">
        <v>0</v>
      </c>
      <c r="P152" s="307">
        <v>29755.401791500004</v>
      </c>
      <c r="Q152" s="268">
        <v>0</v>
      </c>
      <c r="R152" s="268">
        <v>9283.795267327896</v>
      </c>
      <c r="S152" s="268">
        <v>12957.045099535137</v>
      </c>
      <c r="T152" s="268">
        <v>0</v>
      </c>
      <c r="U152" s="308">
        <v>51996.242158363035</v>
      </c>
    </row>
    <row r="153" spans="1:21" x14ac:dyDescent="0.25">
      <c r="A153" s="266">
        <v>484</v>
      </c>
      <c r="B153" s="260" t="s">
        <v>157</v>
      </c>
      <c r="C153" s="298">
        <v>2967</v>
      </c>
      <c r="D153" s="299">
        <v>0.84028333333333327</v>
      </c>
      <c r="E153" s="300">
        <v>0</v>
      </c>
      <c r="F153" s="301">
        <v>0</v>
      </c>
      <c r="G153" s="302">
        <v>0</v>
      </c>
      <c r="H153" s="103">
        <v>947</v>
      </c>
      <c r="I153" s="11">
        <v>1056</v>
      </c>
      <c r="J153" s="303">
        <v>0.89678030303030298</v>
      </c>
      <c r="K153" s="304">
        <v>0.89697503296208458</v>
      </c>
      <c r="L153" s="305">
        <v>0.46201075535688602</v>
      </c>
      <c r="M153" s="11">
        <v>1370.7859111438809</v>
      </c>
      <c r="N153" s="304">
        <v>0.67479935223867671</v>
      </c>
      <c r="O153" s="306">
        <v>0</v>
      </c>
      <c r="P153" s="307">
        <v>156044.42148349999</v>
      </c>
      <c r="Q153" s="268">
        <v>0</v>
      </c>
      <c r="R153" s="268">
        <v>34863.356488660414</v>
      </c>
      <c r="S153" s="268">
        <v>38661.12408395949</v>
      </c>
      <c r="T153" s="268">
        <v>0</v>
      </c>
      <c r="U153" s="308">
        <v>229568.9020561199</v>
      </c>
    </row>
    <row r="154" spans="1:21" x14ac:dyDescent="0.25">
      <c r="A154" s="266">
        <v>489</v>
      </c>
      <c r="B154" s="260" t="s">
        <v>158</v>
      </c>
      <c r="C154" s="298">
        <v>1791</v>
      </c>
      <c r="D154" s="299">
        <v>1.1574333333333333</v>
      </c>
      <c r="E154" s="300">
        <v>0</v>
      </c>
      <c r="F154" s="301">
        <v>0</v>
      </c>
      <c r="G154" s="302">
        <v>0</v>
      </c>
      <c r="H154" s="103">
        <v>434</v>
      </c>
      <c r="I154" s="11">
        <v>638</v>
      </c>
      <c r="J154" s="303">
        <v>0.68025078369905956</v>
      </c>
      <c r="K154" s="304">
        <v>0.68039849567294708</v>
      </c>
      <c r="L154" s="305">
        <v>0.48128926985439902</v>
      </c>
      <c r="M154" s="11">
        <v>861.98908230922859</v>
      </c>
      <c r="N154" s="304">
        <v>0.70295698481369473</v>
      </c>
      <c r="O154" s="306">
        <v>0</v>
      </c>
      <c r="P154" s="307">
        <v>194620.1406435</v>
      </c>
      <c r="Q154" s="268">
        <v>0</v>
      </c>
      <c r="R154" s="268">
        <v>15963.577545328253</v>
      </c>
      <c r="S154" s="268">
        <v>24311.211983763627</v>
      </c>
      <c r="T154" s="268">
        <v>0</v>
      </c>
      <c r="U154" s="308">
        <v>234894.93017259188</v>
      </c>
    </row>
    <row r="155" spans="1:21" x14ac:dyDescent="0.25">
      <c r="A155" s="266">
        <v>491</v>
      </c>
      <c r="B155" s="260" t="s">
        <v>159</v>
      </c>
      <c r="C155" s="298">
        <v>51980</v>
      </c>
      <c r="D155" s="299">
        <v>0</v>
      </c>
      <c r="E155" s="300">
        <v>0</v>
      </c>
      <c r="F155" s="301">
        <v>0</v>
      </c>
      <c r="G155" s="302">
        <v>0</v>
      </c>
      <c r="H155" s="103">
        <v>21755</v>
      </c>
      <c r="I155" s="11">
        <v>20994</v>
      </c>
      <c r="J155" s="303">
        <v>1.0362484519386492</v>
      </c>
      <c r="K155" s="304">
        <v>1.0364734664596784</v>
      </c>
      <c r="L155" s="305">
        <v>0.691385701083847</v>
      </c>
      <c r="M155" s="11">
        <v>35938.228742338368</v>
      </c>
      <c r="N155" s="304">
        <v>1.0098176672923416</v>
      </c>
      <c r="O155" s="306">
        <v>0</v>
      </c>
      <c r="P155" s="307">
        <v>0</v>
      </c>
      <c r="Q155" s="268">
        <v>0</v>
      </c>
      <c r="R155" s="268">
        <v>705774.16930412047</v>
      </c>
      <c r="S155" s="268">
        <v>1013588.1244984777</v>
      </c>
      <c r="T155" s="268">
        <v>0</v>
      </c>
      <c r="U155" s="308">
        <v>1719362.293802598</v>
      </c>
    </row>
    <row r="156" spans="1:21" x14ac:dyDescent="0.25">
      <c r="A156" s="266">
        <v>494</v>
      </c>
      <c r="B156" s="260" t="s">
        <v>160</v>
      </c>
      <c r="C156" s="298">
        <v>8882</v>
      </c>
      <c r="D156" s="299">
        <v>0.19033333333333333</v>
      </c>
      <c r="E156" s="300">
        <v>0</v>
      </c>
      <c r="F156" s="301">
        <v>0</v>
      </c>
      <c r="G156" s="302">
        <v>0</v>
      </c>
      <c r="H156" s="103">
        <v>2466</v>
      </c>
      <c r="I156" s="11">
        <v>3363</v>
      </c>
      <c r="J156" s="303">
        <v>0.73327386262265837</v>
      </c>
      <c r="K156" s="304">
        <v>0.73343308820863884</v>
      </c>
      <c r="L156" s="305">
        <v>0.53484941883286596</v>
      </c>
      <c r="M156" s="11">
        <v>4750.5325380735158</v>
      </c>
      <c r="N156" s="304">
        <v>0.78118536676674666</v>
      </c>
      <c r="O156" s="306">
        <v>0</v>
      </c>
      <c r="P156" s="307">
        <v>105810.94032666666</v>
      </c>
      <c r="Q156" s="268">
        <v>0</v>
      </c>
      <c r="R156" s="268">
        <v>85338.020232045601</v>
      </c>
      <c r="S156" s="268">
        <v>133982.2115373855</v>
      </c>
      <c r="T156" s="268">
        <v>0</v>
      </c>
      <c r="U156" s="308">
        <v>325131.17209609773</v>
      </c>
    </row>
    <row r="157" spans="1:21" x14ac:dyDescent="0.25">
      <c r="A157" s="266">
        <v>495</v>
      </c>
      <c r="B157" s="260" t="s">
        <v>161</v>
      </c>
      <c r="C157" s="298">
        <v>1477</v>
      </c>
      <c r="D157" s="299">
        <v>0.85261666666666658</v>
      </c>
      <c r="E157" s="300">
        <v>0</v>
      </c>
      <c r="F157" s="301">
        <v>0</v>
      </c>
      <c r="G157" s="302">
        <v>0</v>
      </c>
      <c r="H157" s="103">
        <v>529</v>
      </c>
      <c r="I157" s="11">
        <v>489</v>
      </c>
      <c r="J157" s="303">
        <v>1.081799591002045</v>
      </c>
      <c r="K157" s="304">
        <v>1.0820344966526769</v>
      </c>
      <c r="L157" s="305">
        <v>0.60792452174392098</v>
      </c>
      <c r="M157" s="11">
        <v>897.90451861577128</v>
      </c>
      <c r="N157" s="304">
        <v>0.88791671779571479</v>
      </c>
      <c r="O157" s="306">
        <v>0</v>
      </c>
      <c r="P157" s="307">
        <v>78820.514375166662</v>
      </c>
      <c r="Q157" s="268">
        <v>0</v>
      </c>
      <c r="R157" s="268">
        <v>20935.960865383651</v>
      </c>
      <c r="S157" s="268">
        <v>25324.157279078267</v>
      </c>
      <c r="T157" s="268">
        <v>0</v>
      </c>
      <c r="U157" s="308">
        <v>125080.63251962858</v>
      </c>
    </row>
    <row r="158" spans="1:21" x14ac:dyDescent="0.25">
      <c r="A158" s="266">
        <v>498</v>
      </c>
      <c r="B158" s="260" t="s">
        <v>162</v>
      </c>
      <c r="C158" s="298">
        <v>2281</v>
      </c>
      <c r="D158" s="299">
        <v>1.8335333333333335</v>
      </c>
      <c r="E158" s="300">
        <v>0</v>
      </c>
      <c r="F158" s="301">
        <v>8</v>
      </c>
      <c r="G158" s="302">
        <v>3.5072336694432268E-3</v>
      </c>
      <c r="H158" s="103">
        <v>1003</v>
      </c>
      <c r="I158" s="11">
        <v>966</v>
      </c>
      <c r="J158" s="303">
        <v>1.0383022774327122</v>
      </c>
      <c r="K158" s="304">
        <v>1.0385277379284099</v>
      </c>
      <c r="L158" s="305">
        <v>0.69635553288052099</v>
      </c>
      <c r="M158" s="11">
        <v>1588.3869705004684</v>
      </c>
      <c r="N158" s="304">
        <v>1.017076457782057</v>
      </c>
      <c r="O158" s="306">
        <v>0</v>
      </c>
      <c r="P158" s="307">
        <v>785308.50567400001</v>
      </c>
      <c r="Q158" s="268">
        <v>0</v>
      </c>
      <c r="R158" s="268">
        <v>31032.351189812609</v>
      </c>
      <c r="S158" s="268">
        <v>44798.26153787884</v>
      </c>
      <c r="T158" s="268">
        <v>0</v>
      </c>
      <c r="U158" s="308">
        <v>861139.11840169155</v>
      </c>
    </row>
    <row r="159" spans="1:21" x14ac:dyDescent="0.25">
      <c r="A159" s="266">
        <v>499</v>
      </c>
      <c r="B159" s="260" t="s">
        <v>163</v>
      </c>
      <c r="C159" s="298">
        <v>19662</v>
      </c>
      <c r="D159" s="299">
        <v>0</v>
      </c>
      <c r="E159" s="300">
        <v>0</v>
      </c>
      <c r="F159" s="301">
        <v>0</v>
      </c>
      <c r="G159" s="302">
        <v>0</v>
      </c>
      <c r="H159" s="103">
        <v>5241</v>
      </c>
      <c r="I159" s="11">
        <v>9077</v>
      </c>
      <c r="J159" s="303">
        <v>0.57739341192023796</v>
      </c>
      <c r="K159" s="304">
        <v>0.57751878909381593</v>
      </c>
      <c r="L159" s="305">
        <v>0.68247225317506</v>
      </c>
      <c r="M159" s="11">
        <v>13418.769441928029</v>
      </c>
      <c r="N159" s="304">
        <v>0.99679894682896952</v>
      </c>
      <c r="O159" s="306">
        <v>0.36578071260457978</v>
      </c>
      <c r="P159" s="307">
        <v>0</v>
      </c>
      <c r="Q159" s="268">
        <v>0</v>
      </c>
      <c r="R159" s="268">
        <v>148752.78504823017</v>
      </c>
      <c r="S159" s="268">
        <v>378457.86583516363</v>
      </c>
      <c r="T159" s="268">
        <v>73645.879001407986</v>
      </c>
      <c r="U159" s="308">
        <v>600856.52988480183</v>
      </c>
    </row>
    <row r="160" spans="1:21" x14ac:dyDescent="0.25">
      <c r="A160" s="266">
        <v>500</v>
      </c>
      <c r="B160" s="260" t="s">
        <v>164</v>
      </c>
      <c r="C160" s="298">
        <v>10486</v>
      </c>
      <c r="D160" s="299">
        <v>0</v>
      </c>
      <c r="E160" s="300">
        <v>0</v>
      </c>
      <c r="F160" s="301">
        <v>0</v>
      </c>
      <c r="G160" s="302">
        <v>0</v>
      </c>
      <c r="H160" s="103">
        <v>2855</v>
      </c>
      <c r="I160" s="11">
        <v>4521</v>
      </c>
      <c r="J160" s="303">
        <v>0.63149745631497456</v>
      </c>
      <c r="K160" s="304">
        <v>0.63163458182517251</v>
      </c>
      <c r="L160" s="305">
        <v>0.54642764059999105</v>
      </c>
      <c r="M160" s="11">
        <v>5729.8402393315064</v>
      </c>
      <c r="N160" s="304">
        <v>0.79809617773368291</v>
      </c>
      <c r="O160" s="306">
        <v>1.0458386475557486</v>
      </c>
      <c r="P160" s="307">
        <v>0</v>
      </c>
      <c r="Q160" s="268">
        <v>0</v>
      </c>
      <c r="R160" s="268">
        <v>86765.494947745741</v>
      </c>
      <c r="S160" s="268">
        <v>161602.23319570435</v>
      </c>
      <c r="T160" s="268">
        <v>112298.6399566805</v>
      </c>
      <c r="U160" s="308">
        <v>360666.36810013058</v>
      </c>
    </row>
    <row r="161" spans="1:21" x14ac:dyDescent="0.25">
      <c r="A161" s="266">
        <v>503</v>
      </c>
      <c r="B161" s="260" t="s">
        <v>165</v>
      </c>
      <c r="C161" s="298">
        <v>7539</v>
      </c>
      <c r="D161" s="299">
        <v>0</v>
      </c>
      <c r="E161" s="300">
        <v>0</v>
      </c>
      <c r="F161" s="301">
        <v>0</v>
      </c>
      <c r="G161" s="302">
        <v>0</v>
      </c>
      <c r="H161" s="103">
        <v>1953</v>
      </c>
      <c r="I161" s="11">
        <v>3286</v>
      </c>
      <c r="J161" s="303">
        <v>0.59433962264150941</v>
      </c>
      <c r="K161" s="304">
        <v>0.59446867957304661</v>
      </c>
      <c r="L161" s="305">
        <v>0.69262229239625805</v>
      </c>
      <c r="M161" s="11">
        <v>5221.6794623753894</v>
      </c>
      <c r="N161" s="304">
        <v>1.0116237962772705</v>
      </c>
      <c r="O161" s="306">
        <v>0</v>
      </c>
      <c r="P161" s="307">
        <v>0</v>
      </c>
      <c r="Q161" s="268">
        <v>0</v>
      </c>
      <c r="R161" s="268">
        <v>58710.261816445694</v>
      </c>
      <c r="S161" s="268">
        <v>147270.26006059416</v>
      </c>
      <c r="T161" s="268">
        <v>0</v>
      </c>
      <c r="U161" s="308">
        <v>205980.52187703986</v>
      </c>
    </row>
    <row r="162" spans="1:21" x14ac:dyDescent="0.25">
      <c r="A162" s="266">
        <v>504</v>
      </c>
      <c r="B162" s="260" t="s">
        <v>166</v>
      </c>
      <c r="C162" s="298">
        <v>1764</v>
      </c>
      <c r="D162" s="299">
        <v>0</v>
      </c>
      <c r="E162" s="300">
        <v>0</v>
      </c>
      <c r="F162" s="301">
        <v>0</v>
      </c>
      <c r="G162" s="302">
        <v>0</v>
      </c>
      <c r="H162" s="103">
        <v>502</v>
      </c>
      <c r="I162" s="11">
        <v>732</v>
      </c>
      <c r="J162" s="303">
        <v>0.68579234972677594</v>
      </c>
      <c r="K162" s="304">
        <v>0.68594126501519981</v>
      </c>
      <c r="L162" s="305">
        <v>0.66091585559049904</v>
      </c>
      <c r="M162" s="11">
        <v>1165.8555692616403</v>
      </c>
      <c r="N162" s="304">
        <v>0.96531430505818505</v>
      </c>
      <c r="O162" s="306">
        <v>0</v>
      </c>
      <c r="P162" s="307">
        <v>0</v>
      </c>
      <c r="Q162" s="268">
        <v>0</v>
      </c>
      <c r="R162" s="268">
        <v>15851.005128477243</v>
      </c>
      <c r="S162" s="268">
        <v>32881.346722908143</v>
      </c>
      <c r="T162" s="268">
        <v>0</v>
      </c>
      <c r="U162" s="308">
        <v>48732.351851385385</v>
      </c>
    </row>
    <row r="163" spans="1:21" x14ac:dyDescent="0.25">
      <c r="A163" s="266">
        <v>505</v>
      </c>
      <c r="B163" s="260" t="s">
        <v>167</v>
      </c>
      <c r="C163" s="298">
        <v>20912</v>
      </c>
      <c r="D163" s="299">
        <v>0</v>
      </c>
      <c r="E163" s="300">
        <v>0</v>
      </c>
      <c r="F163" s="301">
        <v>6</v>
      </c>
      <c r="G163" s="302">
        <v>2.8691660290742159E-4</v>
      </c>
      <c r="H163" s="103">
        <v>6145</v>
      </c>
      <c r="I163" s="11">
        <v>9508</v>
      </c>
      <c r="J163" s="303">
        <v>0.64629785443836774</v>
      </c>
      <c r="K163" s="304">
        <v>0.64643819375746303</v>
      </c>
      <c r="L163" s="305">
        <v>0.67706358188835603</v>
      </c>
      <c r="M163" s="11">
        <v>14158.7536244493</v>
      </c>
      <c r="N163" s="304">
        <v>0.98889920025722478</v>
      </c>
      <c r="O163" s="306">
        <v>0.30632591780237473</v>
      </c>
      <c r="P163" s="307">
        <v>0</v>
      </c>
      <c r="Q163" s="268">
        <v>0</v>
      </c>
      <c r="R163" s="268">
        <v>177089.93315291445</v>
      </c>
      <c r="S163" s="268">
        <v>399328.09806329408</v>
      </c>
      <c r="T163" s="268">
        <v>65596.288953172581</v>
      </c>
      <c r="U163" s="308">
        <v>642014.32016938122</v>
      </c>
    </row>
    <row r="164" spans="1:21" x14ac:dyDescent="0.25">
      <c r="A164" s="266">
        <v>507</v>
      </c>
      <c r="B164" s="260" t="s">
        <v>168</v>
      </c>
      <c r="C164" s="298">
        <v>5564</v>
      </c>
      <c r="D164" s="299">
        <v>0.68535000000000001</v>
      </c>
      <c r="E164" s="300">
        <v>0</v>
      </c>
      <c r="F164" s="301">
        <v>0</v>
      </c>
      <c r="G164" s="302">
        <v>0</v>
      </c>
      <c r="H164" s="103">
        <v>1907</v>
      </c>
      <c r="I164" s="11">
        <v>1975</v>
      </c>
      <c r="J164" s="303">
        <v>0.96556962025316451</v>
      </c>
      <c r="K164" s="304">
        <v>0.96577928733176444</v>
      </c>
      <c r="L164" s="305">
        <v>0.70616618361824801</v>
      </c>
      <c r="M164" s="11">
        <v>3929.108645651932</v>
      </c>
      <c r="N164" s="304">
        <v>1.0314056063702628</v>
      </c>
      <c r="O164" s="306">
        <v>0</v>
      </c>
      <c r="P164" s="307">
        <v>238673.65836600002</v>
      </c>
      <c r="Q164" s="268">
        <v>0</v>
      </c>
      <c r="R164" s="268">
        <v>70394.107006752572</v>
      </c>
      <c r="S164" s="268">
        <v>110815.08472913038</v>
      </c>
      <c r="T164" s="268">
        <v>0</v>
      </c>
      <c r="U164" s="308">
        <v>419882.85010188294</v>
      </c>
    </row>
    <row r="165" spans="1:21" x14ac:dyDescent="0.25">
      <c r="A165" s="266">
        <v>508</v>
      </c>
      <c r="B165" s="260" t="s">
        <v>169</v>
      </c>
      <c r="C165" s="298">
        <v>9360</v>
      </c>
      <c r="D165" s="299">
        <v>0.56678333333333331</v>
      </c>
      <c r="E165" s="300">
        <v>0</v>
      </c>
      <c r="F165" s="301">
        <v>1</v>
      </c>
      <c r="G165" s="302">
        <v>1.0683760683760684E-4</v>
      </c>
      <c r="H165" s="103">
        <v>3692</v>
      </c>
      <c r="I165" s="11">
        <v>3408</v>
      </c>
      <c r="J165" s="303">
        <v>1.0833333333333333</v>
      </c>
      <c r="K165" s="304">
        <v>1.0835685720260029</v>
      </c>
      <c r="L165" s="305">
        <v>0.64677686220595898</v>
      </c>
      <c r="M165" s="11">
        <v>6053.8314302477756</v>
      </c>
      <c r="N165" s="304">
        <v>0.94466330620898176</v>
      </c>
      <c r="O165" s="306">
        <v>0</v>
      </c>
      <c r="P165" s="307">
        <v>332045.70828000002</v>
      </c>
      <c r="Q165" s="268">
        <v>0</v>
      </c>
      <c r="R165" s="268">
        <v>132862.84402754036</v>
      </c>
      <c r="S165" s="268">
        <v>170739.95742550128</v>
      </c>
      <c r="T165" s="268">
        <v>0</v>
      </c>
      <c r="U165" s="308">
        <v>635648.50973304163</v>
      </c>
    </row>
    <row r="166" spans="1:21" x14ac:dyDescent="0.25">
      <c r="A166" s="266">
        <v>529</v>
      </c>
      <c r="B166" s="260" t="s">
        <v>170</v>
      </c>
      <c r="C166" s="298">
        <v>19850</v>
      </c>
      <c r="D166" s="299">
        <v>0</v>
      </c>
      <c r="E166" s="300">
        <v>0</v>
      </c>
      <c r="F166" s="301">
        <v>1</v>
      </c>
      <c r="G166" s="302">
        <v>5.0377833753148616E-5</v>
      </c>
      <c r="H166" s="103">
        <v>5387</v>
      </c>
      <c r="I166" s="11">
        <v>8545</v>
      </c>
      <c r="J166" s="303">
        <v>0.63042715038033936</v>
      </c>
      <c r="K166" s="304">
        <v>0.63056404348065831</v>
      </c>
      <c r="L166" s="305">
        <v>0.74495281118328904</v>
      </c>
      <c r="M166" s="11">
        <v>14787.313301988288</v>
      </c>
      <c r="N166" s="304">
        <v>1.0880562164544256</v>
      </c>
      <c r="O166" s="306">
        <v>0.91720670514640423</v>
      </c>
      <c r="P166" s="307">
        <v>0</v>
      </c>
      <c r="Q166" s="268">
        <v>0</v>
      </c>
      <c r="R166" s="268">
        <v>163968.72104649298</v>
      </c>
      <c r="S166" s="268">
        <v>417055.75596373895</v>
      </c>
      <c r="T166" s="268">
        <v>186435.1037148787</v>
      </c>
      <c r="U166" s="308">
        <v>767459.5807251106</v>
      </c>
    </row>
    <row r="167" spans="1:21" x14ac:dyDescent="0.25">
      <c r="A167" s="266">
        <v>531</v>
      </c>
      <c r="B167" s="260" t="s">
        <v>171</v>
      </c>
      <c r="C167" s="298">
        <v>5072</v>
      </c>
      <c r="D167" s="299">
        <v>0</v>
      </c>
      <c r="E167" s="300">
        <v>0</v>
      </c>
      <c r="F167" s="301">
        <v>0</v>
      </c>
      <c r="G167" s="302">
        <v>0</v>
      </c>
      <c r="H167" s="103">
        <v>1465</v>
      </c>
      <c r="I167" s="11">
        <v>2042</v>
      </c>
      <c r="J167" s="303">
        <v>0.71743388834476007</v>
      </c>
      <c r="K167" s="304">
        <v>0.71758967438473342</v>
      </c>
      <c r="L167" s="305">
        <v>0.60521511276379403</v>
      </c>
      <c r="M167" s="11">
        <v>3069.6510519379635</v>
      </c>
      <c r="N167" s="304">
        <v>0.88395943454301862</v>
      </c>
      <c r="O167" s="306">
        <v>0</v>
      </c>
      <c r="P167" s="307">
        <v>0</v>
      </c>
      <c r="Q167" s="268">
        <v>0</v>
      </c>
      <c r="R167" s="268">
        <v>47678.954253079719</v>
      </c>
      <c r="S167" s="268">
        <v>86575.269886162292</v>
      </c>
      <c r="T167" s="268">
        <v>0</v>
      </c>
      <c r="U167" s="308">
        <v>134254.22413924203</v>
      </c>
    </row>
    <row r="168" spans="1:21" x14ac:dyDescent="0.25">
      <c r="A168" s="266">
        <v>535</v>
      </c>
      <c r="B168" s="260" t="s">
        <v>172</v>
      </c>
      <c r="C168" s="298">
        <v>10419</v>
      </c>
      <c r="D168" s="299">
        <v>8.7833333333333333E-2</v>
      </c>
      <c r="E168" s="300">
        <v>0</v>
      </c>
      <c r="F168" s="301">
        <v>0</v>
      </c>
      <c r="G168" s="302">
        <v>0</v>
      </c>
      <c r="H168" s="103">
        <v>3730</v>
      </c>
      <c r="I168" s="11">
        <v>3980</v>
      </c>
      <c r="J168" s="303">
        <v>0.93718592964824121</v>
      </c>
      <c r="K168" s="304">
        <v>0.93738943339551395</v>
      </c>
      <c r="L168" s="305">
        <v>0.67706110195504599</v>
      </c>
      <c r="M168" s="11">
        <v>7054.2996212696244</v>
      </c>
      <c r="N168" s="304">
        <v>0.9888955781394021</v>
      </c>
      <c r="O168" s="306">
        <v>0</v>
      </c>
      <c r="P168" s="307">
        <v>57278.330945000002</v>
      </c>
      <c r="Q168" s="268">
        <v>0</v>
      </c>
      <c r="R168" s="268">
        <v>127943.25263577695</v>
      </c>
      <c r="S168" s="268">
        <v>198956.78148293085</v>
      </c>
      <c r="T168" s="268">
        <v>0</v>
      </c>
      <c r="U168" s="308">
        <v>384178.36506370781</v>
      </c>
    </row>
    <row r="169" spans="1:21" x14ac:dyDescent="0.25">
      <c r="A169" s="266">
        <v>536</v>
      </c>
      <c r="B169" s="260" t="s">
        <v>173</v>
      </c>
      <c r="C169" s="298">
        <v>35346</v>
      </c>
      <c r="D169" s="299">
        <v>0</v>
      </c>
      <c r="E169" s="300">
        <v>0</v>
      </c>
      <c r="F169" s="301">
        <v>4</v>
      </c>
      <c r="G169" s="302">
        <v>1.1316697787585583E-4</v>
      </c>
      <c r="H169" s="103">
        <v>12111</v>
      </c>
      <c r="I169" s="11">
        <v>15541</v>
      </c>
      <c r="J169" s="303">
        <v>0.77929348175793067</v>
      </c>
      <c r="K169" s="304">
        <v>0.77946270020087349</v>
      </c>
      <c r="L169" s="305">
        <v>0.75051585731815995</v>
      </c>
      <c r="M169" s="11">
        <v>26527.733492767682</v>
      </c>
      <c r="N169" s="304">
        <v>1.096181438399497</v>
      </c>
      <c r="O169" s="306">
        <v>1.3733371731186568</v>
      </c>
      <c r="P169" s="307">
        <v>0</v>
      </c>
      <c r="Q169" s="268">
        <v>0</v>
      </c>
      <c r="R169" s="268">
        <v>360916.64067703095</v>
      </c>
      <c r="S169" s="268">
        <v>748178.09833942109</v>
      </c>
      <c r="T169" s="268">
        <v>497069.83138357289</v>
      </c>
      <c r="U169" s="308">
        <v>1606164.570400025</v>
      </c>
    </row>
    <row r="170" spans="1:21" x14ac:dyDescent="0.25">
      <c r="A170" s="266">
        <v>538</v>
      </c>
      <c r="B170" s="260" t="s">
        <v>174</v>
      </c>
      <c r="C170" s="298">
        <v>4644</v>
      </c>
      <c r="D170" s="299">
        <v>0</v>
      </c>
      <c r="E170" s="300">
        <v>0</v>
      </c>
      <c r="F170" s="301">
        <v>1</v>
      </c>
      <c r="G170" s="302">
        <v>2.1533161068044789E-4</v>
      </c>
      <c r="H170" s="103">
        <v>917</v>
      </c>
      <c r="I170" s="11">
        <v>2124</v>
      </c>
      <c r="J170" s="303">
        <v>0.43173258003766479</v>
      </c>
      <c r="K170" s="304">
        <v>0.43182632792170567</v>
      </c>
      <c r="L170" s="305">
        <v>0.54141914759431797</v>
      </c>
      <c r="M170" s="11">
        <v>2514.3505214280126</v>
      </c>
      <c r="N170" s="304">
        <v>0.79078091981656062</v>
      </c>
      <c r="O170" s="306">
        <v>0</v>
      </c>
      <c r="P170" s="307">
        <v>0</v>
      </c>
      <c r="Q170" s="268">
        <v>0</v>
      </c>
      <c r="R170" s="268">
        <v>26270.759215976053</v>
      </c>
      <c r="S170" s="268">
        <v>70913.785084338757</v>
      </c>
      <c r="T170" s="268">
        <v>0</v>
      </c>
      <c r="U170" s="308">
        <v>97184.54430031481</v>
      </c>
    </row>
    <row r="171" spans="1:21" x14ac:dyDescent="0.25">
      <c r="A171" s="266">
        <v>541</v>
      </c>
      <c r="B171" s="260" t="s">
        <v>175</v>
      </c>
      <c r="C171" s="298">
        <v>9243</v>
      </c>
      <c r="D171" s="299">
        <v>1.181</v>
      </c>
      <c r="E171" s="300">
        <v>0</v>
      </c>
      <c r="F171" s="301">
        <v>0</v>
      </c>
      <c r="G171" s="302">
        <v>0</v>
      </c>
      <c r="H171" s="103">
        <v>3215</v>
      </c>
      <c r="I171" s="11">
        <v>3227</v>
      </c>
      <c r="J171" s="303">
        <v>0.99628137589092036</v>
      </c>
      <c r="K171" s="304">
        <v>0.99649771182482405</v>
      </c>
      <c r="L171" s="305">
        <v>0.60105582998475204</v>
      </c>
      <c r="M171" s="11">
        <v>5555.5590365490634</v>
      </c>
      <c r="N171" s="304">
        <v>0.87788450816407115</v>
      </c>
      <c r="O171" s="306">
        <v>0</v>
      </c>
      <c r="P171" s="307">
        <v>1024847.0639550001</v>
      </c>
      <c r="Q171" s="268">
        <v>0</v>
      </c>
      <c r="R171" s="268">
        <v>120659.23139019871</v>
      </c>
      <c r="S171" s="268">
        <v>156686.87248802744</v>
      </c>
      <c r="T171" s="268">
        <v>0</v>
      </c>
      <c r="U171" s="308">
        <v>1302193.1678332263</v>
      </c>
    </row>
    <row r="172" spans="1:21" x14ac:dyDescent="0.25">
      <c r="A172" s="266">
        <v>543</v>
      </c>
      <c r="B172" s="260" t="s">
        <v>176</v>
      </c>
      <c r="C172" s="298">
        <v>44458</v>
      </c>
      <c r="D172" s="299">
        <v>0</v>
      </c>
      <c r="E172" s="300">
        <v>0</v>
      </c>
      <c r="F172" s="301">
        <v>1</v>
      </c>
      <c r="G172" s="302">
        <v>2.249313959242431E-5</v>
      </c>
      <c r="H172" s="103">
        <v>12389</v>
      </c>
      <c r="I172" s="11">
        <v>21040</v>
      </c>
      <c r="J172" s="303">
        <v>0.58883079847908748</v>
      </c>
      <c r="K172" s="304">
        <v>0.58895865920576851</v>
      </c>
      <c r="L172" s="305">
        <v>0.70044328653209498</v>
      </c>
      <c r="M172" s="11">
        <v>31140.307632643879</v>
      </c>
      <c r="N172" s="304">
        <v>1.0230469108163431</v>
      </c>
      <c r="O172" s="306">
        <v>1.1237285078534425</v>
      </c>
      <c r="P172" s="307">
        <v>0</v>
      </c>
      <c r="Q172" s="268">
        <v>0</v>
      </c>
      <c r="R172" s="268">
        <v>343009.40532970772</v>
      </c>
      <c r="S172" s="268">
        <v>878269.38372431928</v>
      </c>
      <c r="T172" s="268">
        <v>511577.31330199906</v>
      </c>
      <c r="U172" s="308">
        <v>1732856.1023560262</v>
      </c>
    </row>
    <row r="173" spans="1:21" x14ac:dyDescent="0.25">
      <c r="A173" s="266">
        <v>545</v>
      </c>
      <c r="B173" s="260" t="s">
        <v>177</v>
      </c>
      <c r="C173" s="298">
        <v>9584</v>
      </c>
      <c r="D173" s="299">
        <v>0.75511666666666666</v>
      </c>
      <c r="E173" s="300">
        <v>0</v>
      </c>
      <c r="F173" s="301">
        <v>0</v>
      </c>
      <c r="G173" s="302">
        <v>0</v>
      </c>
      <c r="H173" s="103">
        <v>4588</v>
      </c>
      <c r="I173" s="11">
        <v>4293</v>
      </c>
      <c r="J173" s="303">
        <v>1.0687165152573959</v>
      </c>
      <c r="K173" s="304">
        <v>1.0689485800043654</v>
      </c>
      <c r="L173" s="305">
        <v>0.54108440037222205</v>
      </c>
      <c r="M173" s="11">
        <v>5185.752893167376</v>
      </c>
      <c r="N173" s="304">
        <v>0.79029199784663906</v>
      </c>
      <c r="O173" s="306">
        <v>0.36844946533275785</v>
      </c>
      <c r="P173" s="307">
        <v>452966.21676533337</v>
      </c>
      <c r="Q173" s="268">
        <v>0</v>
      </c>
      <c r="R173" s="268">
        <v>134206.9217989801</v>
      </c>
      <c r="S173" s="268">
        <v>146257.00077716386</v>
      </c>
      <c r="T173" s="268">
        <v>36159.68947967131</v>
      </c>
      <c r="U173" s="308">
        <v>769589.82882114872</v>
      </c>
    </row>
    <row r="174" spans="1:21" x14ac:dyDescent="0.25">
      <c r="A174" s="266">
        <v>560</v>
      </c>
      <c r="B174" s="260" t="s">
        <v>178</v>
      </c>
      <c r="C174" s="298">
        <v>15735</v>
      </c>
      <c r="D174" s="299">
        <v>0</v>
      </c>
      <c r="E174" s="300">
        <v>0</v>
      </c>
      <c r="F174" s="301">
        <v>4</v>
      </c>
      <c r="G174" s="302">
        <v>2.5421035907213221E-4</v>
      </c>
      <c r="H174" s="103">
        <v>4603</v>
      </c>
      <c r="I174" s="11">
        <v>6411</v>
      </c>
      <c r="J174" s="303">
        <v>0.71798471377320228</v>
      </c>
      <c r="K174" s="304">
        <v>0.71814061942128671</v>
      </c>
      <c r="L174" s="305">
        <v>0.56639649410869397</v>
      </c>
      <c r="M174" s="11">
        <v>8912.2488348002989</v>
      </c>
      <c r="N174" s="304">
        <v>0.82726209921144778</v>
      </c>
      <c r="O174" s="306">
        <v>0</v>
      </c>
      <c r="P174" s="307">
        <v>0</v>
      </c>
      <c r="Q174" s="268">
        <v>0</v>
      </c>
      <c r="R174" s="268">
        <v>148029.24867038071</v>
      </c>
      <c r="S174" s="268">
        <v>251357.67392138904</v>
      </c>
      <c r="T174" s="268">
        <v>0</v>
      </c>
      <c r="U174" s="308">
        <v>399386.92259176972</v>
      </c>
    </row>
    <row r="175" spans="1:21" x14ac:dyDescent="0.25">
      <c r="A175" s="266">
        <v>561</v>
      </c>
      <c r="B175" s="260" t="s">
        <v>179</v>
      </c>
      <c r="C175" s="298">
        <v>1317</v>
      </c>
      <c r="D175" s="299">
        <v>0</v>
      </c>
      <c r="E175" s="300">
        <v>0</v>
      </c>
      <c r="F175" s="301">
        <v>0</v>
      </c>
      <c r="G175" s="302">
        <v>0</v>
      </c>
      <c r="H175" s="103">
        <v>462</v>
      </c>
      <c r="I175" s="11">
        <v>549</v>
      </c>
      <c r="J175" s="303">
        <v>0.84153005464480879</v>
      </c>
      <c r="K175" s="304">
        <v>0.84171278734932897</v>
      </c>
      <c r="L175" s="305">
        <v>0.458121230243074</v>
      </c>
      <c r="M175" s="11">
        <v>603.34566023012849</v>
      </c>
      <c r="N175" s="304">
        <v>0.66911842598991667</v>
      </c>
      <c r="O175" s="306">
        <v>0</v>
      </c>
      <c r="P175" s="307">
        <v>0</v>
      </c>
      <c r="Q175" s="268">
        <v>0</v>
      </c>
      <c r="R175" s="268">
        <v>14521.818206301768</v>
      </c>
      <c r="S175" s="268">
        <v>17016.531353324586</v>
      </c>
      <c r="T175" s="268">
        <v>0</v>
      </c>
      <c r="U175" s="308">
        <v>31538.349559626353</v>
      </c>
    </row>
    <row r="176" spans="1:21" x14ac:dyDescent="0.25">
      <c r="A176" s="266">
        <v>562</v>
      </c>
      <c r="B176" s="260" t="s">
        <v>180</v>
      </c>
      <c r="C176" s="298">
        <v>8935</v>
      </c>
      <c r="D176" s="299">
        <v>0.28939999999999999</v>
      </c>
      <c r="E176" s="300">
        <v>0</v>
      </c>
      <c r="F176" s="301">
        <v>0</v>
      </c>
      <c r="G176" s="302">
        <v>0</v>
      </c>
      <c r="H176" s="103">
        <v>2419</v>
      </c>
      <c r="I176" s="11">
        <v>3417</v>
      </c>
      <c r="J176" s="303">
        <v>0.70793093356745684</v>
      </c>
      <c r="K176" s="304">
        <v>0.70808465610343785</v>
      </c>
      <c r="L176" s="305">
        <v>0.66464407958516303</v>
      </c>
      <c r="M176" s="11">
        <v>5938.5948510934313</v>
      </c>
      <c r="N176" s="304">
        <v>0.97075963962546497</v>
      </c>
      <c r="O176" s="306">
        <v>0</v>
      </c>
      <c r="P176" s="307">
        <v>161844.53350999998</v>
      </c>
      <c r="Q176" s="268">
        <v>0</v>
      </c>
      <c r="R176" s="268">
        <v>82880.246869923241</v>
      </c>
      <c r="S176" s="268">
        <v>167489.86880883365</v>
      </c>
      <c r="T176" s="268">
        <v>0</v>
      </c>
      <c r="U176" s="308">
        <v>412214.64918875688</v>
      </c>
    </row>
    <row r="177" spans="1:21" x14ac:dyDescent="0.25">
      <c r="A177" s="266">
        <v>563</v>
      </c>
      <c r="B177" s="260" t="s">
        <v>181</v>
      </c>
      <c r="C177" s="298">
        <v>7025</v>
      </c>
      <c r="D177" s="299">
        <v>0.48</v>
      </c>
      <c r="E177" s="300">
        <v>0</v>
      </c>
      <c r="F177" s="301">
        <v>0</v>
      </c>
      <c r="G177" s="302">
        <v>0</v>
      </c>
      <c r="H177" s="103">
        <v>2848</v>
      </c>
      <c r="I177" s="11">
        <v>2642</v>
      </c>
      <c r="J177" s="303">
        <v>1.0779712339137018</v>
      </c>
      <c r="K177" s="304">
        <v>1.0782053082618261</v>
      </c>
      <c r="L177" s="305">
        <v>0.54918957672784796</v>
      </c>
      <c r="M177" s="11">
        <v>3858.0567765131318</v>
      </c>
      <c r="N177" s="304">
        <v>0.80213018059702057</v>
      </c>
      <c r="O177" s="306">
        <v>0</v>
      </c>
      <c r="P177" s="307">
        <v>211053.48</v>
      </c>
      <c r="Q177" s="268">
        <v>0</v>
      </c>
      <c r="R177" s="268">
        <v>99224.539006065199</v>
      </c>
      <c r="S177" s="268">
        <v>108811.16485598248</v>
      </c>
      <c r="T177" s="268">
        <v>0</v>
      </c>
      <c r="U177" s="308">
        <v>419089.18386204768</v>
      </c>
    </row>
    <row r="178" spans="1:21" x14ac:dyDescent="0.25">
      <c r="A178" s="266">
        <v>564</v>
      </c>
      <c r="B178" s="260" t="s">
        <v>182</v>
      </c>
      <c r="C178" s="298">
        <v>211848</v>
      </c>
      <c r="D178" s="299">
        <v>0</v>
      </c>
      <c r="E178" s="300">
        <v>0</v>
      </c>
      <c r="F178" s="301">
        <v>143</v>
      </c>
      <c r="G178" s="302">
        <v>6.7501227295041727E-4</v>
      </c>
      <c r="H178" s="103">
        <v>94664</v>
      </c>
      <c r="I178" s="11">
        <v>90795</v>
      </c>
      <c r="J178" s="303">
        <v>1.0426124786607192</v>
      </c>
      <c r="K178" s="304">
        <v>1.0428388750882034</v>
      </c>
      <c r="L178" s="305">
        <v>0.69617997244478202</v>
      </c>
      <c r="M178" s="11">
        <v>147484.33480248219</v>
      </c>
      <c r="N178" s="304">
        <v>1.016820039361183</v>
      </c>
      <c r="O178" s="306">
        <v>1.0211021841988781</v>
      </c>
      <c r="P178" s="307">
        <v>0</v>
      </c>
      <c r="Q178" s="268">
        <v>0</v>
      </c>
      <c r="R178" s="268">
        <v>2894095.6231268826</v>
      </c>
      <c r="S178" s="268">
        <v>4159592.0426997324</v>
      </c>
      <c r="T178" s="268">
        <v>2215100.9845059984</v>
      </c>
      <c r="U178" s="308">
        <v>9268788.6503326129</v>
      </c>
    </row>
    <row r="179" spans="1:21" x14ac:dyDescent="0.25">
      <c r="A179" s="266">
        <v>576</v>
      </c>
      <c r="B179" s="260" t="s">
        <v>183</v>
      </c>
      <c r="C179" s="298">
        <v>2750</v>
      </c>
      <c r="D179" s="299">
        <v>1.1095333333333333</v>
      </c>
      <c r="E179" s="300">
        <v>0</v>
      </c>
      <c r="F179" s="301">
        <v>0</v>
      </c>
      <c r="G179" s="302">
        <v>0</v>
      </c>
      <c r="H179" s="103">
        <v>726</v>
      </c>
      <c r="I179" s="11">
        <v>937</v>
      </c>
      <c r="J179" s="303">
        <v>0.77481323372465316</v>
      </c>
      <c r="K179" s="304">
        <v>0.7749814793112666</v>
      </c>
      <c r="L179" s="305">
        <v>0.62593491668676704</v>
      </c>
      <c r="M179" s="11">
        <v>1721.3210208886094</v>
      </c>
      <c r="N179" s="304">
        <v>0.91422217216031554</v>
      </c>
      <c r="O179" s="306">
        <v>0</v>
      </c>
      <c r="P179" s="307">
        <v>286463.47674999997</v>
      </c>
      <c r="Q179" s="268">
        <v>0</v>
      </c>
      <c r="R179" s="268">
        <v>27918.707792188379</v>
      </c>
      <c r="S179" s="268">
        <v>48547.482897143156</v>
      </c>
      <c r="T179" s="268">
        <v>0</v>
      </c>
      <c r="U179" s="308">
        <v>362929.66743933153</v>
      </c>
    </row>
    <row r="180" spans="1:21" x14ac:dyDescent="0.25">
      <c r="A180" s="266">
        <v>577</v>
      </c>
      <c r="B180" s="260" t="s">
        <v>184</v>
      </c>
      <c r="C180" s="298">
        <v>11138</v>
      </c>
      <c r="D180" s="299">
        <v>0</v>
      </c>
      <c r="E180" s="300">
        <v>0</v>
      </c>
      <c r="F180" s="301">
        <v>1</v>
      </c>
      <c r="G180" s="302">
        <v>8.9782725803555402E-5</v>
      </c>
      <c r="H180" s="103">
        <v>3180</v>
      </c>
      <c r="I180" s="11">
        <v>4889</v>
      </c>
      <c r="J180" s="303">
        <v>0.65043976273266513</v>
      </c>
      <c r="K180" s="304">
        <v>0.65058100143984565</v>
      </c>
      <c r="L180" s="305">
        <v>0.68392039939486104</v>
      </c>
      <c r="M180" s="11">
        <v>7617.5054084599624</v>
      </c>
      <c r="N180" s="304">
        <v>0.99891406670386029</v>
      </c>
      <c r="O180" s="306">
        <v>0.8772273732598368</v>
      </c>
      <c r="P180" s="307">
        <v>0</v>
      </c>
      <c r="Q180" s="268">
        <v>0</v>
      </c>
      <c r="R180" s="268">
        <v>94924.842641884708</v>
      </c>
      <c r="S180" s="268">
        <v>214841.22313523805</v>
      </c>
      <c r="T180" s="268">
        <v>100050.51886968897</v>
      </c>
      <c r="U180" s="308">
        <v>409816.58464681171</v>
      </c>
    </row>
    <row r="181" spans="1:21" x14ac:dyDescent="0.25">
      <c r="A181" s="266">
        <v>578</v>
      </c>
      <c r="B181" s="260" t="s">
        <v>185</v>
      </c>
      <c r="C181" s="298">
        <v>3100</v>
      </c>
      <c r="D181" s="299">
        <v>0.96758333333333335</v>
      </c>
      <c r="E181" s="300">
        <v>0</v>
      </c>
      <c r="F181" s="301">
        <v>0</v>
      </c>
      <c r="G181" s="302">
        <v>0</v>
      </c>
      <c r="H181" s="103">
        <v>929</v>
      </c>
      <c r="I181" s="11">
        <v>1100</v>
      </c>
      <c r="J181" s="303">
        <v>0.8445454545454546</v>
      </c>
      <c r="K181" s="304">
        <v>0.84472884202418752</v>
      </c>
      <c r="L181" s="305">
        <v>0.71936175369747202</v>
      </c>
      <c r="M181" s="11">
        <v>2230.0214364621634</v>
      </c>
      <c r="N181" s="304">
        <v>1.0506786688231102</v>
      </c>
      <c r="O181" s="306">
        <v>0</v>
      </c>
      <c r="P181" s="307">
        <v>187739.22658333334</v>
      </c>
      <c r="Q181" s="268">
        <v>0</v>
      </c>
      <c r="R181" s="268">
        <v>34304.438274602253</v>
      </c>
      <c r="S181" s="268">
        <v>62894.675794420196</v>
      </c>
      <c r="T181" s="268">
        <v>0</v>
      </c>
      <c r="U181" s="308">
        <v>284938.34065235581</v>
      </c>
    </row>
    <row r="182" spans="1:21" x14ac:dyDescent="0.25">
      <c r="A182" s="266">
        <v>580</v>
      </c>
      <c r="B182" s="260" t="s">
        <v>186</v>
      </c>
      <c r="C182" s="298">
        <v>4438</v>
      </c>
      <c r="D182" s="299">
        <v>1.3523166666666668</v>
      </c>
      <c r="E182" s="300">
        <v>0</v>
      </c>
      <c r="F182" s="301">
        <v>0</v>
      </c>
      <c r="G182" s="302">
        <v>0</v>
      </c>
      <c r="H182" s="103">
        <v>1222</v>
      </c>
      <c r="I182" s="11">
        <v>1517</v>
      </c>
      <c r="J182" s="303">
        <v>0.80553724456163478</v>
      </c>
      <c r="K182" s="304">
        <v>0.80571216166468773</v>
      </c>
      <c r="L182" s="305">
        <v>0.58509038273283998</v>
      </c>
      <c r="M182" s="11">
        <v>2596.6311185683439</v>
      </c>
      <c r="N182" s="304">
        <v>0.85456584439082428</v>
      </c>
      <c r="O182" s="306">
        <v>0</v>
      </c>
      <c r="P182" s="307">
        <v>563458.46660950012</v>
      </c>
      <c r="Q182" s="268">
        <v>0</v>
      </c>
      <c r="R182" s="268">
        <v>46842.332512429282</v>
      </c>
      <c r="S182" s="268">
        <v>73234.395728119081</v>
      </c>
      <c r="T182" s="268">
        <v>0</v>
      </c>
      <c r="U182" s="308">
        <v>683535.19485004852</v>
      </c>
    </row>
    <row r="183" spans="1:21" x14ac:dyDescent="0.25">
      <c r="A183" s="266">
        <v>581</v>
      </c>
      <c r="B183" s="260" t="s">
        <v>187</v>
      </c>
      <c r="C183" s="298">
        <v>6240</v>
      </c>
      <c r="D183" s="299">
        <v>0.81511666666666671</v>
      </c>
      <c r="E183" s="300">
        <v>0</v>
      </c>
      <c r="F183" s="301">
        <v>0</v>
      </c>
      <c r="G183" s="302">
        <v>0</v>
      </c>
      <c r="H183" s="103">
        <v>2417</v>
      </c>
      <c r="I183" s="11">
        <v>2241</v>
      </c>
      <c r="J183" s="303">
        <v>1.0785363676929942</v>
      </c>
      <c r="K183" s="304">
        <v>1.0787705647561936</v>
      </c>
      <c r="L183" s="305">
        <v>0.56678743792090003</v>
      </c>
      <c r="M183" s="11">
        <v>3536.7536126264163</v>
      </c>
      <c r="N183" s="304">
        <v>0.82783310027187673</v>
      </c>
      <c r="O183" s="306">
        <v>0</v>
      </c>
      <c r="P183" s="307">
        <v>318353.26952000003</v>
      </c>
      <c r="Q183" s="268">
        <v>0</v>
      </c>
      <c r="R183" s="268">
        <v>88183.021045430287</v>
      </c>
      <c r="S183" s="268">
        <v>99749.25271739962</v>
      </c>
      <c r="T183" s="268">
        <v>0</v>
      </c>
      <c r="U183" s="308">
        <v>506285.54328282992</v>
      </c>
    </row>
    <row r="184" spans="1:21" x14ac:dyDescent="0.25">
      <c r="A184" s="266">
        <v>583</v>
      </c>
      <c r="B184" s="260" t="s">
        <v>188</v>
      </c>
      <c r="C184" s="298">
        <v>947</v>
      </c>
      <c r="D184" s="299">
        <v>1.8659666666666666</v>
      </c>
      <c r="E184" s="300">
        <v>0</v>
      </c>
      <c r="F184" s="301">
        <v>0</v>
      </c>
      <c r="G184" s="302">
        <v>0</v>
      </c>
      <c r="H184" s="103">
        <v>392</v>
      </c>
      <c r="I184" s="11">
        <v>332</v>
      </c>
      <c r="J184" s="303">
        <v>1.1807228915662651</v>
      </c>
      <c r="K184" s="304">
        <v>1.1809792777595733</v>
      </c>
      <c r="L184" s="305">
        <v>0.61589962131451004</v>
      </c>
      <c r="M184" s="11">
        <v>583.25694138484096</v>
      </c>
      <c r="N184" s="304">
        <v>0.8995649142107861</v>
      </c>
      <c r="O184" s="306">
        <v>0.29510920296190363</v>
      </c>
      <c r="P184" s="307">
        <v>331802.815267</v>
      </c>
      <c r="Q184" s="268">
        <v>0</v>
      </c>
      <c r="R184" s="268">
        <v>14650.874626101939</v>
      </c>
      <c r="S184" s="268">
        <v>16449.956773259535</v>
      </c>
      <c r="T184" s="268">
        <v>2861.7565716984091</v>
      </c>
      <c r="U184" s="308">
        <v>365765.40323805989</v>
      </c>
    </row>
    <row r="185" spans="1:21" x14ac:dyDescent="0.25">
      <c r="A185" s="266">
        <v>584</v>
      </c>
      <c r="B185" s="260" t="s">
        <v>189</v>
      </c>
      <c r="C185" s="298">
        <v>2653</v>
      </c>
      <c r="D185" s="299">
        <v>1.371</v>
      </c>
      <c r="E185" s="300">
        <v>0</v>
      </c>
      <c r="F185" s="301">
        <v>0</v>
      </c>
      <c r="G185" s="302">
        <v>0</v>
      </c>
      <c r="H185" s="103">
        <v>867</v>
      </c>
      <c r="I185" s="11">
        <v>902</v>
      </c>
      <c r="J185" s="303">
        <v>0.96119733924611972</v>
      </c>
      <c r="K185" s="304">
        <v>0.9614060569127183</v>
      </c>
      <c r="L185" s="305">
        <v>0.48712054811320799</v>
      </c>
      <c r="M185" s="11">
        <v>1292.3308141443408</v>
      </c>
      <c r="N185" s="304">
        <v>0.71147397872810725</v>
      </c>
      <c r="O185" s="306">
        <v>0</v>
      </c>
      <c r="P185" s="307">
        <v>341484.43675500003</v>
      </c>
      <c r="Q185" s="268">
        <v>0</v>
      </c>
      <c r="R185" s="268">
        <v>33412.994523761685</v>
      </c>
      <c r="S185" s="268">
        <v>36448.406390073054</v>
      </c>
      <c r="T185" s="268">
        <v>0</v>
      </c>
      <c r="U185" s="308">
        <v>411345.83766883478</v>
      </c>
    </row>
    <row r="186" spans="1:21" x14ac:dyDescent="0.25">
      <c r="A186" s="266">
        <v>588</v>
      </c>
      <c r="B186" s="260" t="s">
        <v>190</v>
      </c>
      <c r="C186" s="298">
        <v>1600</v>
      </c>
      <c r="D186" s="299">
        <v>1.2120333333333333</v>
      </c>
      <c r="E186" s="300">
        <v>0</v>
      </c>
      <c r="F186" s="301">
        <v>0</v>
      </c>
      <c r="G186" s="302">
        <v>0</v>
      </c>
      <c r="H186" s="103">
        <v>519</v>
      </c>
      <c r="I186" s="11">
        <v>567</v>
      </c>
      <c r="J186" s="303">
        <v>0.91534391534391535</v>
      </c>
      <c r="K186" s="304">
        <v>0.91554267624175101</v>
      </c>
      <c r="L186" s="305">
        <v>0.49140164571006201</v>
      </c>
      <c r="M186" s="11">
        <v>786.24263313609924</v>
      </c>
      <c r="N186" s="304">
        <v>0.71772682425547185</v>
      </c>
      <c r="O186" s="306">
        <v>0</v>
      </c>
      <c r="P186" s="307">
        <v>182066.79920000001</v>
      </c>
      <c r="Q186" s="268">
        <v>0</v>
      </c>
      <c r="R186" s="268">
        <v>19189.7744940271</v>
      </c>
      <c r="S186" s="268">
        <v>22174.887962197059</v>
      </c>
      <c r="T186" s="268">
        <v>0</v>
      </c>
      <c r="U186" s="308">
        <v>223431.46165622419</v>
      </c>
    </row>
    <row r="187" spans="1:21" x14ac:dyDescent="0.25">
      <c r="A187" s="266">
        <v>592</v>
      </c>
      <c r="B187" s="260" t="s">
        <v>191</v>
      </c>
      <c r="C187" s="298">
        <v>3651</v>
      </c>
      <c r="D187" s="299">
        <v>0.49086666666666667</v>
      </c>
      <c r="E187" s="300">
        <v>0</v>
      </c>
      <c r="F187" s="301">
        <v>1</v>
      </c>
      <c r="G187" s="302">
        <v>2.7389756231169541E-4</v>
      </c>
      <c r="H187" s="103">
        <v>803</v>
      </c>
      <c r="I187" s="11">
        <v>1446</v>
      </c>
      <c r="J187" s="303">
        <v>0.55532503457814664</v>
      </c>
      <c r="K187" s="304">
        <v>0.55544561974904594</v>
      </c>
      <c r="L187" s="305">
        <v>0.51245052864265495</v>
      </c>
      <c r="M187" s="11">
        <v>1870.9568800743332</v>
      </c>
      <c r="N187" s="304">
        <v>0.74847020501787331</v>
      </c>
      <c r="O187" s="306">
        <v>0</v>
      </c>
      <c r="P187" s="307">
        <v>112170.93137800001</v>
      </c>
      <c r="Q187" s="268">
        <v>0</v>
      </c>
      <c r="R187" s="268">
        <v>26565.908645919346</v>
      </c>
      <c r="S187" s="268">
        <v>52767.755714626132</v>
      </c>
      <c r="T187" s="268">
        <v>0</v>
      </c>
      <c r="U187" s="308">
        <v>191504.5957385455</v>
      </c>
    </row>
    <row r="188" spans="1:21" x14ac:dyDescent="0.25">
      <c r="A188" s="266">
        <v>593</v>
      </c>
      <c r="B188" s="260" t="s">
        <v>192</v>
      </c>
      <c r="C188" s="298">
        <v>17077</v>
      </c>
      <c r="D188" s="299">
        <v>0</v>
      </c>
      <c r="E188" s="300">
        <v>0</v>
      </c>
      <c r="F188" s="301">
        <v>0</v>
      </c>
      <c r="G188" s="302">
        <v>0</v>
      </c>
      <c r="H188" s="103">
        <v>6483</v>
      </c>
      <c r="I188" s="11">
        <v>6289</v>
      </c>
      <c r="J188" s="303">
        <v>1.0308475115280649</v>
      </c>
      <c r="K188" s="304">
        <v>1.0310713532704836</v>
      </c>
      <c r="L188" s="305">
        <v>0.697264662907221</v>
      </c>
      <c r="M188" s="11">
        <v>11907.188648466614</v>
      </c>
      <c r="N188" s="304">
        <v>1.0184043064219528</v>
      </c>
      <c r="O188" s="306">
        <v>0</v>
      </c>
      <c r="P188" s="307">
        <v>0</v>
      </c>
      <c r="Q188" s="268">
        <v>0</v>
      </c>
      <c r="R188" s="268">
        <v>230659.63204738061</v>
      </c>
      <c r="S188" s="268">
        <v>335825.81648022408</v>
      </c>
      <c r="T188" s="268">
        <v>0</v>
      </c>
      <c r="U188" s="308">
        <v>566485.44852760469</v>
      </c>
    </row>
    <row r="189" spans="1:21" x14ac:dyDescent="0.25">
      <c r="A189" s="266">
        <v>595</v>
      </c>
      <c r="B189" s="260" t="s">
        <v>193</v>
      </c>
      <c r="C189" s="298">
        <v>4140</v>
      </c>
      <c r="D189" s="299">
        <v>1.3087</v>
      </c>
      <c r="E189" s="300">
        <v>0</v>
      </c>
      <c r="F189" s="301">
        <v>0</v>
      </c>
      <c r="G189" s="302">
        <v>0</v>
      </c>
      <c r="H189" s="103">
        <v>1172</v>
      </c>
      <c r="I189" s="11">
        <v>1402</v>
      </c>
      <c r="J189" s="303">
        <v>0.83594864479315267</v>
      </c>
      <c r="K189" s="304">
        <v>0.83613016553131281</v>
      </c>
      <c r="L189" s="305">
        <v>0.66076237991756903</v>
      </c>
      <c r="M189" s="11">
        <v>2735.5562528587357</v>
      </c>
      <c r="N189" s="304">
        <v>0.96509014299382445</v>
      </c>
      <c r="O189" s="306">
        <v>0</v>
      </c>
      <c r="P189" s="307">
        <v>508670.61993000004</v>
      </c>
      <c r="Q189" s="268">
        <v>0</v>
      </c>
      <c r="R189" s="268">
        <v>45346.683397425222</v>
      </c>
      <c r="S189" s="268">
        <v>77152.587337412508</v>
      </c>
      <c r="T189" s="268">
        <v>0</v>
      </c>
      <c r="U189" s="308">
        <v>631169.89066483779</v>
      </c>
    </row>
    <row r="190" spans="1:21" x14ac:dyDescent="0.25">
      <c r="A190" s="266">
        <v>598</v>
      </c>
      <c r="B190" s="260" t="s">
        <v>194</v>
      </c>
      <c r="C190" s="298">
        <v>19207</v>
      </c>
      <c r="D190" s="299">
        <v>0</v>
      </c>
      <c r="E190" s="300">
        <v>0</v>
      </c>
      <c r="F190" s="301">
        <v>2</v>
      </c>
      <c r="G190" s="302">
        <v>1.0412870307700318E-4</v>
      </c>
      <c r="H190" s="103">
        <v>10935</v>
      </c>
      <c r="I190" s="11">
        <v>8045</v>
      </c>
      <c r="J190" s="303">
        <v>1.3592293349906774</v>
      </c>
      <c r="K190" s="304">
        <v>1.3595244826815711</v>
      </c>
      <c r="L190" s="305">
        <v>0.50609876040636104</v>
      </c>
      <c r="M190" s="11">
        <v>9720.638891124976</v>
      </c>
      <c r="N190" s="304">
        <v>0.73919299871536981</v>
      </c>
      <c r="O190" s="306">
        <v>0</v>
      </c>
      <c r="P190" s="307">
        <v>0</v>
      </c>
      <c r="Q190" s="268">
        <v>0</v>
      </c>
      <c r="R190" s="268">
        <v>342072.26627913065</v>
      </c>
      <c r="S190" s="268">
        <v>274157.19937735709</v>
      </c>
      <c r="T190" s="268">
        <v>0</v>
      </c>
      <c r="U190" s="308">
        <v>616229.46565648774</v>
      </c>
    </row>
    <row r="191" spans="1:21" x14ac:dyDescent="0.25">
      <c r="A191" s="266">
        <v>599</v>
      </c>
      <c r="B191" s="260" t="s">
        <v>195</v>
      </c>
      <c r="C191" s="298">
        <v>11206</v>
      </c>
      <c r="D191" s="299">
        <v>0</v>
      </c>
      <c r="E191" s="300">
        <v>0</v>
      </c>
      <c r="F191" s="301">
        <v>0</v>
      </c>
      <c r="G191" s="302">
        <v>0</v>
      </c>
      <c r="H191" s="103">
        <v>4526</v>
      </c>
      <c r="I191" s="11">
        <v>5142</v>
      </c>
      <c r="J191" s="303">
        <v>0.88020225593154411</v>
      </c>
      <c r="K191" s="304">
        <v>0.88039338604967043</v>
      </c>
      <c r="L191" s="305">
        <v>0.67051311448406503</v>
      </c>
      <c r="M191" s="11">
        <v>7513.7699609084329</v>
      </c>
      <c r="N191" s="304">
        <v>0.97933177978048358</v>
      </c>
      <c r="O191" s="306">
        <v>0.37523599984649048</v>
      </c>
      <c r="P191" s="307">
        <v>0</v>
      </c>
      <c r="Q191" s="268">
        <v>0</v>
      </c>
      <c r="R191" s="268">
        <v>129240.51652135115</v>
      </c>
      <c r="S191" s="268">
        <v>211915.5080566901</v>
      </c>
      <c r="T191" s="268">
        <v>43058.12085022487</v>
      </c>
      <c r="U191" s="308">
        <v>384214.14542826614</v>
      </c>
    </row>
    <row r="192" spans="1:21" x14ac:dyDescent="0.25">
      <c r="A192" s="266">
        <v>601</v>
      </c>
      <c r="B192" s="260" t="s">
        <v>196</v>
      </c>
      <c r="C192" s="298">
        <v>3786</v>
      </c>
      <c r="D192" s="299">
        <v>1.4822833333333334</v>
      </c>
      <c r="E192" s="300">
        <v>0</v>
      </c>
      <c r="F192" s="301">
        <v>0</v>
      </c>
      <c r="G192" s="302">
        <v>0</v>
      </c>
      <c r="H192" s="103">
        <v>1304</v>
      </c>
      <c r="I192" s="11">
        <v>1402</v>
      </c>
      <c r="J192" s="303">
        <v>0.93009985734664768</v>
      </c>
      <c r="K192" s="304">
        <v>0.93030182240002712</v>
      </c>
      <c r="L192" s="305">
        <v>0.51355974858699505</v>
      </c>
      <c r="M192" s="11">
        <v>1944.3372081503633</v>
      </c>
      <c r="N192" s="304">
        <v>0.75009029912012581</v>
      </c>
      <c r="O192" s="306">
        <v>0</v>
      </c>
      <c r="P192" s="307">
        <v>526875.55045950005</v>
      </c>
      <c r="Q192" s="268">
        <v>0</v>
      </c>
      <c r="R192" s="268">
        <v>46139.807364845183</v>
      </c>
      <c r="S192" s="268">
        <v>54837.346557372453</v>
      </c>
      <c r="T192" s="268">
        <v>0</v>
      </c>
      <c r="U192" s="308">
        <v>627852.70438171772</v>
      </c>
    </row>
    <row r="193" spans="1:21" x14ac:dyDescent="0.25">
      <c r="A193" s="266">
        <v>604</v>
      </c>
      <c r="B193" s="260" t="s">
        <v>197</v>
      </c>
      <c r="C193" s="298">
        <v>20405</v>
      </c>
      <c r="D193" s="299">
        <v>0</v>
      </c>
      <c r="E193" s="300">
        <v>0</v>
      </c>
      <c r="F193" s="301">
        <v>1</v>
      </c>
      <c r="G193" s="302">
        <v>4.9007596177407497E-5</v>
      </c>
      <c r="H193" s="103">
        <v>9597</v>
      </c>
      <c r="I193" s="11">
        <v>9581</v>
      </c>
      <c r="J193" s="303">
        <v>1.0016699718192255</v>
      </c>
      <c r="K193" s="304">
        <v>1.0018874778512168</v>
      </c>
      <c r="L193" s="305">
        <v>0.78775190278584795</v>
      </c>
      <c r="M193" s="11">
        <v>16074.077576345227</v>
      </c>
      <c r="N193" s="304">
        <v>1.1505673137718491</v>
      </c>
      <c r="O193" s="306">
        <v>1.3123973708838887</v>
      </c>
      <c r="P193" s="307">
        <v>0</v>
      </c>
      <c r="Q193" s="268">
        <v>0</v>
      </c>
      <c r="R193" s="268">
        <v>267810.03321075847</v>
      </c>
      <c r="S193" s="268">
        <v>453347.16578440653</v>
      </c>
      <c r="T193" s="268">
        <v>274221.75593355007</v>
      </c>
      <c r="U193" s="308">
        <v>995378.95492871513</v>
      </c>
    </row>
    <row r="194" spans="1:21" x14ac:dyDescent="0.25">
      <c r="A194" s="266">
        <v>607</v>
      </c>
      <c r="B194" s="260" t="s">
        <v>198</v>
      </c>
      <c r="C194" s="298">
        <v>4084</v>
      </c>
      <c r="D194" s="299">
        <v>0.61786666666666668</v>
      </c>
      <c r="E194" s="300">
        <v>0</v>
      </c>
      <c r="F194" s="301">
        <v>0</v>
      </c>
      <c r="G194" s="302">
        <v>0</v>
      </c>
      <c r="H194" s="103">
        <v>1087</v>
      </c>
      <c r="I194" s="11">
        <v>1443</v>
      </c>
      <c r="J194" s="303">
        <v>0.75329175329175324</v>
      </c>
      <c r="K194" s="304">
        <v>0.75345532563074691</v>
      </c>
      <c r="L194" s="305">
        <v>0.67621112986320697</v>
      </c>
      <c r="M194" s="11">
        <v>2761.6462543613375</v>
      </c>
      <c r="N194" s="304">
        <v>0.98765413384326051</v>
      </c>
      <c r="O194" s="306">
        <v>0</v>
      </c>
      <c r="P194" s="307">
        <v>157937.56973866667</v>
      </c>
      <c r="Q194" s="268">
        <v>0</v>
      </c>
      <c r="R194" s="268">
        <v>40310.161303375215</v>
      </c>
      <c r="S194" s="268">
        <v>77888.41980931256</v>
      </c>
      <c r="T194" s="268">
        <v>0</v>
      </c>
      <c r="U194" s="308">
        <v>276136.15085135447</v>
      </c>
    </row>
    <row r="195" spans="1:21" x14ac:dyDescent="0.25">
      <c r="A195" s="266">
        <v>608</v>
      </c>
      <c r="B195" s="260" t="s">
        <v>199</v>
      </c>
      <c r="C195" s="298">
        <v>1980</v>
      </c>
      <c r="D195" s="299">
        <v>0.1082</v>
      </c>
      <c r="E195" s="300">
        <v>0</v>
      </c>
      <c r="F195" s="301">
        <v>0</v>
      </c>
      <c r="G195" s="302">
        <v>0</v>
      </c>
      <c r="H195" s="103">
        <v>547</v>
      </c>
      <c r="I195" s="11">
        <v>734</v>
      </c>
      <c r="J195" s="303">
        <v>0.74523160762942775</v>
      </c>
      <c r="K195" s="304">
        <v>0.74539342976091838</v>
      </c>
      <c r="L195" s="305">
        <v>0.54298846746095997</v>
      </c>
      <c r="M195" s="11">
        <v>1075.1171655727007</v>
      </c>
      <c r="N195" s="304">
        <v>0.79307302236436228</v>
      </c>
      <c r="O195" s="306">
        <v>0</v>
      </c>
      <c r="P195" s="307">
        <v>13409.031240000002</v>
      </c>
      <c r="Q195" s="268">
        <v>0</v>
      </c>
      <c r="R195" s="268">
        <v>19334.0147811387</v>
      </c>
      <c r="S195" s="268">
        <v>30322.195322474552</v>
      </c>
      <c r="T195" s="268">
        <v>0</v>
      </c>
      <c r="U195" s="308">
        <v>63065.241343613256</v>
      </c>
    </row>
    <row r="196" spans="1:21" x14ac:dyDescent="0.25">
      <c r="A196" s="266">
        <v>609</v>
      </c>
      <c r="B196" s="260" t="s">
        <v>200</v>
      </c>
      <c r="C196" s="298">
        <v>83205</v>
      </c>
      <c r="D196" s="299">
        <v>0</v>
      </c>
      <c r="E196" s="300">
        <v>0</v>
      </c>
      <c r="F196" s="301">
        <v>1</v>
      </c>
      <c r="G196" s="302">
        <v>1.2018508503094765E-5</v>
      </c>
      <c r="H196" s="103">
        <v>34382</v>
      </c>
      <c r="I196" s="11">
        <v>33504</v>
      </c>
      <c r="J196" s="303">
        <v>1.0262058261700095</v>
      </c>
      <c r="K196" s="304">
        <v>1.0264286600010479</v>
      </c>
      <c r="L196" s="305">
        <v>0.70323297430667098</v>
      </c>
      <c r="M196" s="11">
        <v>58512.49962718656</v>
      </c>
      <c r="N196" s="304">
        <v>1.027121446920547</v>
      </c>
      <c r="O196" s="306">
        <v>0</v>
      </c>
      <c r="P196" s="307">
        <v>0</v>
      </c>
      <c r="Q196" s="268">
        <v>0</v>
      </c>
      <c r="R196" s="268">
        <v>1118792.3561855722</v>
      </c>
      <c r="S196" s="268">
        <v>1650264.2682266757</v>
      </c>
      <c r="T196" s="268">
        <v>0</v>
      </c>
      <c r="U196" s="308">
        <v>2769056.6244122479</v>
      </c>
    </row>
    <row r="197" spans="1:21" x14ac:dyDescent="0.25">
      <c r="A197" s="266">
        <v>611</v>
      </c>
      <c r="B197" s="260" t="s">
        <v>201</v>
      </c>
      <c r="C197" s="298">
        <v>5011</v>
      </c>
      <c r="D197" s="299">
        <v>0</v>
      </c>
      <c r="E197" s="300">
        <v>0</v>
      </c>
      <c r="F197" s="301">
        <v>0</v>
      </c>
      <c r="G197" s="302">
        <v>0</v>
      </c>
      <c r="H197" s="103">
        <v>1051</v>
      </c>
      <c r="I197" s="11">
        <v>2467</v>
      </c>
      <c r="J197" s="303">
        <v>0.42602351033644104</v>
      </c>
      <c r="K197" s="304">
        <v>0.42611601853362696</v>
      </c>
      <c r="L197" s="305">
        <v>0.61921841247211395</v>
      </c>
      <c r="M197" s="11">
        <v>3102.9034648977631</v>
      </c>
      <c r="N197" s="304">
        <v>0.90441224319046887</v>
      </c>
      <c r="O197" s="306">
        <v>0</v>
      </c>
      <c r="P197" s="307">
        <v>0</v>
      </c>
      <c r="Q197" s="268">
        <v>0</v>
      </c>
      <c r="R197" s="268">
        <v>27972.002532223261</v>
      </c>
      <c r="S197" s="268">
        <v>87513.108284615853</v>
      </c>
      <c r="T197" s="268">
        <v>0</v>
      </c>
      <c r="U197" s="308">
        <v>115485.11081683912</v>
      </c>
    </row>
    <row r="198" spans="1:21" x14ac:dyDescent="0.25">
      <c r="A198" s="266">
        <v>614</v>
      </c>
      <c r="B198" s="260" t="s">
        <v>202</v>
      </c>
      <c r="C198" s="298">
        <v>2999</v>
      </c>
      <c r="D198" s="299">
        <v>1.8032166666666667</v>
      </c>
      <c r="E198" s="300">
        <v>0</v>
      </c>
      <c r="F198" s="301">
        <v>1</v>
      </c>
      <c r="G198" s="302">
        <v>3.3344448149383126E-4</v>
      </c>
      <c r="H198" s="103">
        <v>890</v>
      </c>
      <c r="I198" s="11">
        <v>1001</v>
      </c>
      <c r="J198" s="303">
        <v>0.88911088911088909</v>
      </c>
      <c r="K198" s="304">
        <v>0.88930395367999016</v>
      </c>
      <c r="L198" s="305">
        <v>0.69717594864030397</v>
      </c>
      <c r="M198" s="11">
        <v>2090.8306699722716</v>
      </c>
      <c r="N198" s="304">
        <v>1.0182747329668853</v>
      </c>
      <c r="O198" s="306">
        <v>0</v>
      </c>
      <c r="P198" s="307">
        <v>1015431.3905065001</v>
      </c>
      <c r="Q198" s="268">
        <v>0</v>
      </c>
      <c r="R198" s="268">
        <v>34937.995497830401</v>
      </c>
      <c r="S198" s="268">
        <v>58968.992395678077</v>
      </c>
      <c r="T198" s="268">
        <v>0</v>
      </c>
      <c r="U198" s="308">
        <v>1109338.3784000087</v>
      </c>
    </row>
    <row r="199" spans="1:21" x14ac:dyDescent="0.25">
      <c r="A199" s="266">
        <v>615</v>
      </c>
      <c r="B199" s="260" t="s">
        <v>203</v>
      </c>
      <c r="C199" s="298">
        <v>7603</v>
      </c>
      <c r="D199" s="299">
        <v>1.5287166666666667</v>
      </c>
      <c r="E199" s="300">
        <v>0</v>
      </c>
      <c r="F199" s="301">
        <v>1</v>
      </c>
      <c r="G199" s="302">
        <v>1.3152702880441932E-4</v>
      </c>
      <c r="H199" s="103">
        <v>2494</v>
      </c>
      <c r="I199" s="11">
        <v>2499</v>
      </c>
      <c r="J199" s="303">
        <v>0.99799919967987194</v>
      </c>
      <c r="K199" s="304">
        <v>0.99821590862788856</v>
      </c>
      <c r="L199" s="305">
        <v>0.51178845172128096</v>
      </c>
      <c r="M199" s="11">
        <v>3891.127598436899</v>
      </c>
      <c r="N199" s="304">
        <v>0.74750319489420158</v>
      </c>
      <c r="O199" s="306">
        <v>0</v>
      </c>
      <c r="P199" s="307">
        <v>2182419.3179855002</v>
      </c>
      <c r="Q199" s="268">
        <v>0</v>
      </c>
      <c r="R199" s="268">
        <v>99421.605748201662</v>
      </c>
      <c r="S199" s="268">
        <v>109743.88172997365</v>
      </c>
      <c r="T199" s="268">
        <v>0</v>
      </c>
      <c r="U199" s="308">
        <v>2391584.8054636754</v>
      </c>
    </row>
    <row r="200" spans="1:21" x14ac:dyDescent="0.25">
      <c r="A200" s="266">
        <v>616</v>
      </c>
      <c r="B200" s="260" t="s">
        <v>204</v>
      </c>
      <c r="C200" s="298">
        <v>1807</v>
      </c>
      <c r="D200" s="299">
        <v>0</v>
      </c>
      <c r="E200" s="300">
        <v>0</v>
      </c>
      <c r="F200" s="301">
        <v>0</v>
      </c>
      <c r="G200" s="302">
        <v>0</v>
      </c>
      <c r="H200" s="103">
        <v>495</v>
      </c>
      <c r="I200" s="11">
        <v>807</v>
      </c>
      <c r="J200" s="303">
        <v>0.61338289962825276</v>
      </c>
      <c r="K200" s="304">
        <v>0.61351609168186616</v>
      </c>
      <c r="L200" s="305">
        <v>0.60869692450262203</v>
      </c>
      <c r="M200" s="11">
        <v>1099.9153425762381</v>
      </c>
      <c r="N200" s="304">
        <v>0.88904486660003479</v>
      </c>
      <c r="O200" s="306">
        <v>0</v>
      </c>
      <c r="P200" s="307">
        <v>0</v>
      </c>
      <c r="Q200" s="268">
        <v>0</v>
      </c>
      <c r="R200" s="268">
        <v>14522.96886746563</v>
      </c>
      <c r="S200" s="268">
        <v>31021.593667902336</v>
      </c>
      <c r="T200" s="268">
        <v>0</v>
      </c>
      <c r="U200" s="308">
        <v>45544.562535367964</v>
      </c>
    </row>
    <row r="201" spans="1:21" x14ac:dyDescent="0.25">
      <c r="A201" s="266">
        <v>619</v>
      </c>
      <c r="B201" s="260" t="s">
        <v>205</v>
      </c>
      <c r="C201" s="298">
        <v>2675</v>
      </c>
      <c r="D201" s="299">
        <v>0.47946666666666665</v>
      </c>
      <c r="E201" s="300">
        <v>0</v>
      </c>
      <c r="F201" s="301">
        <v>0</v>
      </c>
      <c r="G201" s="302">
        <v>0</v>
      </c>
      <c r="H201" s="103">
        <v>769</v>
      </c>
      <c r="I201" s="11">
        <v>955</v>
      </c>
      <c r="J201" s="303">
        <v>0.80523560209424083</v>
      </c>
      <c r="K201" s="304">
        <v>0.80541045369762021</v>
      </c>
      <c r="L201" s="305">
        <v>0.62447093007722099</v>
      </c>
      <c r="M201" s="11">
        <v>1670.4597379565662</v>
      </c>
      <c r="N201" s="304">
        <v>0.91208391627697649</v>
      </c>
      <c r="O201" s="306">
        <v>0</v>
      </c>
      <c r="P201" s="307">
        <v>80276.264933333339</v>
      </c>
      <c r="Q201" s="268">
        <v>0</v>
      </c>
      <c r="R201" s="268">
        <v>28223.595823698852</v>
      </c>
      <c r="S201" s="268">
        <v>47113.010632350008</v>
      </c>
      <c r="T201" s="268">
        <v>0</v>
      </c>
      <c r="U201" s="308">
        <v>155612.8713893822</v>
      </c>
    </row>
    <row r="202" spans="1:21" x14ac:dyDescent="0.25">
      <c r="A202" s="266">
        <v>620</v>
      </c>
      <c r="B202" s="260" t="s">
        <v>206</v>
      </c>
      <c r="C202" s="298">
        <v>2380</v>
      </c>
      <c r="D202" s="299">
        <v>1.79895</v>
      </c>
      <c r="E202" s="300">
        <v>0</v>
      </c>
      <c r="F202" s="301">
        <v>1</v>
      </c>
      <c r="G202" s="302">
        <v>4.2016806722689078E-4</v>
      </c>
      <c r="H202" s="103">
        <v>629</v>
      </c>
      <c r="I202" s="11">
        <v>714</v>
      </c>
      <c r="J202" s="303">
        <v>0.88095238095238093</v>
      </c>
      <c r="K202" s="304">
        <v>0.8811436739552112</v>
      </c>
      <c r="L202" s="305">
        <v>0.47605261776462798</v>
      </c>
      <c r="M202" s="11">
        <v>1133.0052302798147</v>
      </c>
      <c r="N202" s="304">
        <v>0.69530848443333626</v>
      </c>
      <c r="O202" s="306">
        <v>0</v>
      </c>
      <c r="P202" s="307">
        <v>803937.44277000008</v>
      </c>
      <c r="Q202" s="268">
        <v>0</v>
      </c>
      <c r="R202" s="268">
        <v>27472.297466575576</v>
      </c>
      <c r="S202" s="268">
        <v>31954.848265890381</v>
      </c>
      <c r="T202" s="268">
        <v>0</v>
      </c>
      <c r="U202" s="308">
        <v>863364.5885024661</v>
      </c>
    </row>
    <row r="203" spans="1:21" x14ac:dyDescent="0.25">
      <c r="A203" s="266">
        <v>623</v>
      </c>
      <c r="B203" s="260" t="s">
        <v>207</v>
      </c>
      <c r="C203" s="298">
        <v>2107</v>
      </c>
      <c r="D203" s="299">
        <v>1.7429666666666668</v>
      </c>
      <c r="E203" s="300">
        <v>0</v>
      </c>
      <c r="F203" s="301">
        <v>0</v>
      </c>
      <c r="G203" s="302">
        <v>0</v>
      </c>
      <c r="H203" s="103">
        <v>593</v>
      </c>
      <c r="I203" s="11">
        <v>759</v>
      </c>
      <c r="J203" s="303">
        <v>0.78129117259552039</v>
      </c>
      <c r="K203" s="304">
        <v>0.78146082482386103</v>
      </c>
      <c r="L203" s="305">
        <v>0.54300699944754705</v>
      </c>
      <c r="M203" s="11">
        <v>1144.1157478359817</v>
      </c>
      <c r="N203" s="304">
        <v>0.79310008964017709</v>
      </c>
      <c r="O203" s="306">
        <v>0</v>
      </c>
      <c r="P203" s="307">
        <v>689572.32505700004</v>
      </c>
      <c r="Q203" s="268">
        <v>0</v>
      </c>
      <c r="R203" s="268">
        <v>21569.647248540765</v>
      </c>
      <c r="S203" s="268">
        <v>32268.205074115482</v>
      </c>
      <c r="T203" s="268">
        <v>0</v>
      </c>
      <c r="U203" s="308">
        <v>743410.17737965635</v>
      </c>
    </row>
    <row r="204" spans="1:21" x14ac:dyDescent="0.25">
      <c r="A204" s="266">
        <v>624</v>
      </c>
      <c r="B204" s="260" t="s">
        <v>208</v>
      </c>
      <c r="C204" s="298">
        <v>5117</v>
      </c>
      <c r="D204" s="299">
        <v>0</v>
      </c>
      <c r="E204" s="300">
        <v>0</v>
      </c>
      <c r="F204" s="301">
        <v>0</v>
      </c>
      <c r="G204" s="302">
        <v>0</v>
      </c>
      <c r="H204" s="103">
        <v>1094</v>
      </c>
      <c r="I204" s="11">
        <v>2093</v>
      </c>
      <c r="J204" s="303">
        <v>0.52269469660774004</v>
      </c>
      <c r="K204" s="304">
        <v>0.52280819631582809</v>
      </c>
      <c r="L204" s="305">
        <v>0.68228238905319005</v>
      </c>
      <c r="M204" s="11">
        <v>3491.2389847851737</v>
      </c>
      <c r="N204" s="304">
        <v>0.99652163686385353</v>
      </c>
      <c r="O204" s="306">
        <v>0</v>
      </c>
      <c r="P204" s="307">
        <v>0</v>
      </c>
      <c r="Q204" s="268">
        <v>0</v>
      </c>
      <c r="R204" s="268">
        <v>35045.244981180011</v>
      </c>
      <c r="S204" s="268">
        <v>98465.57547772245</v>
      </c>
      <c r="T204" s="268">
        <v>0</v>
      </c>
      <c r="U204" s="308">
        <v>133510.82045890245</v>
      </c>
    </row>
    <row r="205" spans="1:21" x14ac:dyDescent="0.25">
      <c r="A205" s="266">
        <v>625</v>
      </c>
      <c r="B205" s="260" t="s">
        <v>209</v>
      </c>
      <c r="C205" s="298">
        <v>2991</v>
      </c>
      <c r="D205" s="299">
        <v>0.87180000000000002</v>
      </c>
      <c r="E205" s="300">
        <v>0</v>
      </c>
      <c r="F205" s="301">
        <v>0</v>
      </c>
      <c r="G205" s="302">
        <v>0</v>
      </c>
      <c r="H205" s="103">
        <v>1036</v>
      </c>
      <c r="I205" s="11">
        <v>1159</v>
      </c>
      <c r="J205" s="303">
        <v>0.8938740293356342</v>
      </c>
      <c r="K205" s="304">
        <v>0.89406812818923931</v>
      </c>
      <c r="L205" s="305">
        <v>0.56964180831577904</v>
      </c>
      <c r="M205" s="11">
        <v>1703.7986486724951</v>
      </c>
      <c r="N205" s="304">
        <v>0.83200210991327728</v>
      </c>
      <c r="O205" s="306">
        <v>0</v>
      </c>
      <c r="P205" s="307">
        <v>163206.79234200003</v>
      </c>
      <c r="Q205" s="268">
        <v>0</v>
      </c>
      <c r="R205" s="268">
        <v>35031.466805523596</v>
      </c>
      <c r="S205" s="268">
        <v>48053.288580594322</v>
      </c>
      <c r="T205" s="268">
        <v>0</v>
      </c>
      <c r="U205" s="308">
        <v>246291.54772811793</v>
      </c>
    </row>
    <row r="206" spans="1:21" x14ac:dyDescent="0.25">
      <c r="A206" s="266">
        <v>626</v>
      </c>
      <c r="B206" s="260" t="s">
        <v>210</v>
      </c>
      <c r="C206" s="298">
        <v>4835</v>
      </c>
      <c r="D206" s="299">
        <v>1.2624333333333335</v>
      </c>
      <c r="E206" s="300">
        <v>0</v>
      </c>
      <c r="F206" s="301">
        <v>0</v>
      </c>
      <c r="G206" s="302">
        <v>0</v>
      </c>
      <c r="H206" s="103">
        <v>1505</v>
      </c>
      <c r="I206" s="11">
        <v>1609</v>
      </c>
      <c r="J206" s="303">
        <v>0.93536357986326912</v>
      </c>
      <c r="K206" s="304">
        <v>0.93556668789929787</v>
      </c>
      <c r="L206" s="305">
        <v>0.75331479547191105</v>
      </c>
      <c r="M206" s="11">
        <v>3642.27703610669</v>
      </c>
      <c r="N206" s="304">
        <v>1.1002694853360848</v>
      </c>
      <c r="O206" s="306">
        <v>0</v>
      </c>
      <c r="P206" s="307">
        <v>573061.38117250009</v>
      </c>
      <c r="Q206" s="268">
        <v>0</v>
      </c>
      <c r="R206" s="268">
        <v>59257.390661509678</v>
      </c>
      <c r="S206" s="268">
        <v>102725.39518849541</v>
      </c>
      <c r="T206" s="268">
        <v>0</v>
      </c>
      <c r="U206" s="308">
        <v>735044.16702250519</v>
      </c>
    </row>
    <row r="207" spans="1:21" x14ac:dyDescent="0.25">
      <c r="A207" s="266">
        <v>630</v>
      </c>
      <c r="B207" s="260" t="s">
        <v>211</v>
      </c>
      <c r="C207" s="298">
        <v>1635</v>
      </c>
      <c r="D207" s="299">
        <v>1.6342166666666667</v>
      </c>
      <c r="E207" s="300">
        <v>0</v>
      </c>
      <c r="F207" s="301">
        <v>0</v>
      </c>
      <c r="G207" s="302">
        <v>0</v>
      </c>
      <c r="H207" s="103">
        <v>830</v>
      </c>
      <c r="I207" s="11">
        <v>652</v>
      </c>
      <c r="J207" s="303">
        <v>1.2730061349693251</v>
      </c>
      <c r="K207" s="304">
        <v>1.2732825598606641</v>
      </c>
      <c r="L207" s="305">
        <v>0.61413370522573796</v>
      </c>
      <c r="M207" s="11">
        <v>1004.1086080440815</v>
      </c>
      <c r="N207" s="304">
        <v>0.89698566898977228</v>
      </c>
      <c r="O207" s="306">
        <v>1.1937516466215066</v>
      </c>
      <c r="P207" s="307">
        <v>501710.97182250005</v>
      </c>
      <c r="Q207" s="268">
        <v>0</v>
      </c>
      <c r="R207" s="268">
        <v>27271.802508375629</v>
      </c>
      <c r="S207" s="268">
        <v>28319.49699349474</v>
      </c>
      <c r="T207" s="268">
        <v>19986.26756839591</v>
      </c>
      <c r="U207" s="308">
        <v>577288.53889276634</v>
      </c>
    </row>
    <row r="208" spans="1:21" x14ac:dyDescent="0.25">
      <c r="A208" s="266">
        <v>631</v>
      </c>
      <c r="B208" s="260" t="s">
        <v>212</v>
      </c>
      <c r="C208" s="298">
        <v>1963</v>
      </c>
      <c r="D208" s="299">
        <v>0</v>
      </c>
      <c r="E208" s="300">
        <v>0</v>
      </c>
      <c r="F208" s="301">
        <v>0</v>
      </c>
      <c r="G208" s="302">
        <v>0</v>
      </c>
      <c r="H208" s="103">
        <v>376</v>
      </c>
      <c r="I208" s="11">
        <v>813</v>
      </c>
      <c r="J208" s="303">
        <v>0.46248462484624847</v>
      </c>
      <c r="K208" s="304">
        <v>0.46258505033412106</v>
      </c>
      <c r="L208" s="305">
        <v>0.46469345524554301</v>
      </c>
      <c r="M208" s="11">
        <v>912.19325264700092</v>
      </c>
      <c r="N208" s="304">
        <v>0.67871762497611143</v>
      </c>
      <c r="O208" s="306">
        <v>0</v>
      </c>
      <c r="P208" s="307">
        <v>0</v>
      </c>
      <c r="Q208" s="268">
        <v>0</v>
      </c>
      <c r="R208" s="268">
        <v>11895.513344857023</v>
      </c>
      <c r="S208" s="268">
        <v>25727.151295060739</v>
      </c>
      <c r="T208" s="268">
        <v>0</v>
      </c>
      <c r="U208" s="308">
        <v>37622.664639917763</v>
      </c>
    </row>
    <row r="209" spans="1:21" x14ac:dyDescent="0.25">
      <c r="A209" s="266">
        <v>635</v>
      </c>
      <c r="B209" s="260" t="s">
        <v>213</v>
      </c>
      <c r="C209" s="298">
        <v>6347</v>
      </c>
      <c r="D209" s="299">
        <v>0.39179999999999998</v>
      </c>
      <c r="E209" s="300">
        <v>0</v>
      </c>
      <c r="F209" s="301">
        <v>0</v>
      </c>
      <c r="G209" s="302">
        <v>0</v>
      </c>
      <c r="H209" s="103">
        <v>1851</v>
      </c>
      <c r="I209" s="11">
        <v>2580</v>
      </c>
      <c r="J209" s="303">
        <v>0.71744186046511627</v>
      </c>
      <c r="K209" s="304">
        <v>0.71759764823618299</v>
      </c>
      <c r="L209" s="305">
        <v>0.60679710767606798</v>
      </c>
      <c r="M209" s="11">
        <v>3851.3412424200033</v>
      </c>
      <c r="N209" s="304">
        <v>0.88627004989053959</v>
      </c>
      <c r="O209" s="306">
        <v>0</v>
      </c>
      <c r="P209" s="307">
        <v>155645.97041399998</v>
      </c>
      <c r="Q209" s="268">
        <v>0</v>
      </c>
      <c r="R209" s="268">
        <v>59665.158780951198</v>
      </c>
      <c r="S209" s="268">
        <v>108621.76248851296</v>
      </c>
      <c r="T209" s="268">
        <v>0</v>
      </c>
      <c r="U209" s="308">
        <v>323932.89168346417</v>
      </c>
    </row>
    <row r="210" spans="1:21" x14ac:dyDescent="0.25">
      <c r="A210" s="266">
        <v>636</v>
      </c>
      <c r="B210" s="260" t="s">
        <v>214</v>
      </c>
      <c r="C210" s="298">
        <v>8154</v>
      </c>
      <c r="D210" s="299">
        <v>0</v>
      </c>
      <c r="E210" s="300">
        <v>0</v>
      </c>
      <c r="F210" s="301">
        <v>3</v>
      </c>
      <c r="G210" s="302">
        <v>3.6791758646063282E-4</v>
      </c>
      <c r="H210" s="103">
        <v>2503</v>
      </c>
      <c r="I210" s="11">
        <v>3378</v>
      </c>
      <c r="J210" s="303">
        <v>0.74097098875074008</v>
      </c>
      <c r="K210" s="304">
        <v>0.74113188571692457</v>
      </c>
      <c r="L210" s="305">
        <v>0.67778768216044705</v>
      </c>
      <c r="M210" s="11">
        <v>5526.6807603362849</v>
      </c>
      <c r="N210" s="304">
        <v>0.9899567998669685</v>
      </c>
      <c r="O210" s="306">
        <v>0</v>
      </c>
      <c r="P210" s="307">
        <v>0</v>
      </c>
      <c r="Q210" s="268">
        <v>0</v>
      </c>
      <c r="R210" s="268">
        <v>79165.781089379016</v>
      </c>
      <c r="S210" s="268">
        <v>155872.40057748568</v>
      </c>
      <c r="T210" s="268">
        <v>0</v>
      </c>
      <c r="U210" s="308">
        <v>235038.18166686469</v>
      </c>
    </row>
    <row r="211" spans="1:21" x14ac:dyDescent="0.25">
      <c r="A211" s="266">
        <v>638</v>
      </c>
      <c r="B211" s="260" t="s">
        <v>215</v>
      </c>
      <c r="C211" s="298">
        <v>51232</v>
      </c>
      <c r="D211" s="299">
        <v>0</v>
      </c>
      <c r="E211" s="300">
        <v>0</v>
      </c>
      <c r="F211" s="301">
        <v>1</v>
      </c>
      <c r="G211" s="302">
        <v>1.9519050593379137E-5</v>
      </c>
      <c r="H211" s="103">
        <v>20904</v>
      </c>
      <c r="I211" s="11">
        <v>22682</v>
      </c>
      <c r="J211" s="303">
        <v>0.92161185080680719</v>
      </c>
      <c r="K211" s="304">
        <v>0.92181197274551419</v>
      </c>
      <c r="L211" s="305">
        <v>0.72915463757641297</v>
      </c>
      <c r="M211" s="11">
        <v>37356.050392314792</v>
      </c>
      <c r="N211" s="304">
        <v>1.0649818676587159</v>
      </c>
      <c r="O211" s="306">
        <v>0.56123442892465436</v>
      </c>
      <c r="P211" s="307">
        <v>0</v>
      </c>
      <c r="Q211" s="268">
        <v>0</v>
      </c>
      <c r="R211" s="268">
        <v>618664.14993884612</v>
      </c>
      <c r="S211" s="268">
        <v>1053575.8266575416</v>
      </c>
      <c r="T211" s="268">
        <v>294432.38156971923</v>
      </c>
      <c r="U211" s="308">
        <v>1966672.3581661067</v>
      </c>
    </row>
    <row r="212" spans="1:21" x14ac:dyDescent="0.25">
      <c r="A212" s="266">
        <v>678</v>
      </c>
      <c r="B212" s="260" t="s">
        <v>216</v>
      </c>
      <c r="C212" s="298">
        <v>24073</v>
      </c>
      <c r="D212" s="299">
        <v>0.41796666666666665</v>
      </c>
      <c r="E212" s="300">
        <v>0</v>
      </c>
      <c r="F212" s="301">
        <v>1</v>
      </c>
      <c r="G212" s="302">
        <v>4.1540314875586758E-5</v>
      </c>
      <c r="H212" s="103">
        <v>10260</v>
      </c>
      <c r="I212" s="11">
        <v>9003</v>
      </c>
      <c r="J212" s="303">
        <v>1.1396201266244586</v>
      </c>
      <c r="K212" s="304">
        <v>1.1398675876232836</v>
      </c>
      <c r="L212" s="305">
        <v>0.64690694178215402</v>
      </c>
      <c r="M212" s="11">
        <v>15572.990809521794</v>
      </c>
      <c r="N212" s="304">
        <v>0.94485329662097572</v>
      </c>
      <c r="O212" s="306">
        <v>0</v>
      </c>
      <c r="P212" s="307">
        <v>629762.52695766673</v>
      </c>
      <c r="Q212" s="268">
        <v>0</v>
      </c>
      <c r="R212" s="268">
        <v>359464.42492280446</v>
      </c>
      <c r="S212" s="268">
        <v>439214.70533854078</v>
      </c>
      <c r="T212" s="268">
        <v>0</v>
      </c>
      <c r="U212" s="308">
        <v>1428441.657219012</v>
      </c>
    </row>
    <row r="213" spans="1:21" x14ac:dyDescent="0.25">
      <c r="A213" s="266">
        <v>680</v>
      </c>
      <c r="B213" s="260" t="s">
        <v>217</v>
      </c>
      <c r="C213" s="298">
        <v>24942</v>
      </c>
      <c r="D213" s="299">
        <v>0</v>
      </c>
      <c r="E213" s="300">
        <v>0</v>
      </c>
      <c r="F213" s="301">
        <v>0</v>
      </c>
      <c r="G213" s="302">
        <v>0</v>
      </c>
      <c r="H213" s="103">
        <v>10845</v>
      </c>
      <c r="I213" s="11">
        <v>11078</v>
      </c>
      <c r="J213" s="303">
        <v>0.97896732262141184</v>
      </c>
      <c r="K213" s="304">
        <v>0.97917989892277157</v>
      </c>
      <c r="L213" s="305">
        <v>0.64946279898304404</v>
      </c>
      <c r="M213" s="11">
        <v>16198.901132235085</v>
      </c>
      <c r="N213" s="304">
        <v>0.94858630665067278</v>
      </c>
      <c r="O213" s="306">
        <v>1.2141015413324723</v>
      </c>
      <c r="P213" s="307">
        <v>0</v>
      </c>
      <c r="Q213" s="268">
        <v>0</v>
      </c>
      <c r="R213" s="268">
        <v>319937.43601000617</v>
      </c>
      <c r="S213" s="268">
        <v>456867.64184388961</v>
      </c>
      <c r="T213" s="268">
        <v>310088.91539368476</v>
      </c>
      <c r="U213" s="308">
        <v>1086893.9932475805</v>
      </c>
    </row>
    <row r="214" spans="1:21" x14ac:dyDescent="0.25">
      <c r="A214" s="266">
        <v>681</v>
      </c>
      <c r="B214" s="260" t="s">
        <v>218</v>
      </c>
      <c r="C214" s="298">
        <v>3308</v>
      </c>
      <c r="D214" s="299">
        <v>0.93268333333333331</v>
      </c>
      <c r="E214" s="300">
        <v>0</v>
      </c>
      <c r="F214" s="301">
        <v>0</v>
      </c>
      <c r="G214" s="302">
        <v>0</v>
      </c>
      <c r="H214" s="103">
        <v>1018</v>
      </c>
      <c r="I214" s="11">
        <v>1203</v>
      </c>
      <c r="J214" s="303">
        <v>0.84621778886118038</v>
      </c>
      <c r="K214" s="304">
        <v>0.84640153947628693</v>
      </c>
      <c r="L214" s="305">
        <v>0.60107680069001301</v>
      </c>
      <c r="M214" s="11">
        <v>1988.362056682563</v>
      </c>
      <c r="N214" s="304">
        <v>0.87791513736082039</v>
      </c>
      <c r="O214" s="306">
        <v>0</v>
      </c>
      <c r="P214" s="307">
        <v>193109.95764866666</v>
      </c>
      <c r="Q214" s="268">
        <v>0</v>
      </c>
      <c r="R214" s="268">
        <v>36678.641432896999</v>
      </c>
      <c r="S214" s="268">
        <v>56079.006628463052</v>
      </c>
      <c r="T214" s="268">
        <v>0</v>
      </c>
      <c r="U214" s="308">
        <v>285867.60571002669</v>
      </c>
    </row>
    <row r="215" spans="1:21" x14ac:dyDescent="0.25">
      <c r="A215" s="266">
        <v>683</v>
      </c>
      <c r="B215" s="260" t="s">
        <v>219</v>
      </c>
      <c r="C215" s="298">
        <v>3618</v>
      </c>
      <c r="D215" s="299">
        <v>1.7670166666666667</v>
      </c>
      <c r="E215" s="300">
        <v>0</v>
      </c>
      <c r="F215" s="301">
        <v>0</v>
      </c>
      <c r="G215" s="302">
        <v>0</v>
      </c>
      <c r="H215" s="103">
        <v>1188</v>
      </c>
      <c r="I215" s="11">
        <v>1201</v>
      </c>
      <c r="J215" s="303">
        <v>0.98917568692756042</v>
      </c>
      <c r="K215" s="304">
        <v>0.98939047990794204</v>
      </c>
      <c r="L215" s="305">
        <v>0.47951964600533098</v>
      </c>
      <c r="M215" s="11">
        <v>1734.9020792472875</v>
      </c>
      <c r="N215" s="304">
        <v>0.7003723241467914</v>
      </c>
      <c r="O215" s="306">
        <v>0</v>
      </c>
      <c r="P215" s="307">
        <v>1200426.0591510003</v>
      </c>
      <c r="Q215" s="268">
        <v>0</v>
      </c>
      <c r="R215" s="268">
        <v>46892.953307620839</v>
      </c>
      <c r="S215" s="268">
        <v>48930.517897815291</v>
      </c>
      <c r="T215" s="268">
        <v>0</v>
      </c>
      <c r="U215" s="308">
        <v>1296249.5303564365</v>
      </c>
    </row>
    <row r="216" spans="1:21" x14ac:dyDescent="0.25">
      <c r="A216" s="266">
        <v>684</v>
      </c>
      <c r="B216" s="260" t="s">
        <v>220</v>
      </c>
      <c r="C216" s="298">
        <v>38667</v>
      </c>
      <c r="D216" s="299">
        <v>0</v>
      </c>
      <c r="E216" s="300">
        <v>0</v>
      </c>
      <c r="F216" s="301">
        <v>3</v>
      </c>
      <c r="G216" s="302">
        <v>7.7585538055706418E-5</v>
      </c>
      <c r="H216" s="103">
        <v>16820</v>
      </c>
      <c r="I216" s="11">
        <v>16420</v>
      </c>
      <c r="J216" s="303">
        <v>1.0243605359317904</v>
      </c>
      <c r="K216" s="304">
        <v>1.0245829690702166</v>
      </c>
      <c r="L216" s="305">
        <v>0.66935527243067505</v>
      </c>
      <c r="M216" s="11">
        <v>25881.960319076912</v>
      </c>
      <c r="N216" s="304">
        <v>0.97764066965249807</v>
      </c>
      <c r="O216" s="306">
        <v>0</v>
      </c>
      <c r="P216" s="307">
        <v>0</v>
      </c>
      <c r="Q216" s="268">
        <v>0</v>
      </c>
      <c r="R216" s="268">
        <v>518989.90061199863</v>
      </c>
      <c r="S216" s="268">
        <v>729964.95754538011</v>
      </c>
      <c r="T216" s="268">
        <v>0</v>
      </c>
      <c r="U216" s="308">
        <v>1248954.8581573786</v>
      </c>
    </row>
    <row r="217" spans="1:21" x14ac:dyDescent="0.25">
      <c r="A217" s="266">
        <v>686</v>
      </c>
      <c r="B217" s="260" t="s">
        <v>221</v>
      </c>
      <c r="C217" s="298">
        <v>2964</v>
      </c>
      <c r="D217" s="299">
        <v>1.22455</v>
      </c>
      <c r="E217" s="300">
        <v>0</v>
      </c>
      <c r="F217" s="301">
        <v>0</v>
      </c>
      <c r="G217" s="302">
        <v>0</v>
      </c>
      <c r="H217" s="103">
        <v>868</v>
      </c>
      <c r="I217" s="11">
        <v>1032</v>
      </c>
      <c r="J217" s="303">
        <v>0.84108527131782951</v>
      </c>
      <c r="K217" s="304">
        <v>0.841267907440582</v>
      </c>
      <c r="L217" s="305">
        <v>0.66547007373647105</v>
      </c>
      <c r="M217" s="11">
        <v>1972.4532985549001</v>
      </c>
      <c r="N217" s="304">
        <v>0.97196606244526496</v>
      </c>
      <c r="O217" s="306">
        <v>0</v>
      </c>
      <c r="P217" s="307">
        <v>340761.82268700004</v>
      </c>
      <c r="Q217" s="268">
        <v>0</v>
      </c>
      <c r="R217" s="268">
        <v>32665.086817265892</v>
      </c>
      <c r="S217" s="268">
        <v>55630.32206948474</v>
      </c>
      <c r="T217" s="268">
        <v>0</v>
      </c>
      <c r="U217" s="308">
        <v>429057.23157375067</v>
      </c>
    </row>
    <row r="218" spans="1:21" x14ac:dyDescent="0.25">
      <c r="A218" s="266">
        <v>687</v>
      </c>
      <c r="B218" s="260" t="s">
        <v>222</v>
      </c>
      <c r="C218" s="298">
        <v>1477</v>
      </c>
      <c r="D218" s="299">
        <v>1.7679666666666667</v>
      </c>
      <c r="E218" s="300">
        <v>0</v>
      </c>
      <c r="F218" s="301">
        <v>0</v>
      </c>
      <c r="G218" s="302">
        <v>0</v>
      </c>
      <c r="H218" s="103">
        <v>407</v>
      </c>
      <c r="I218" s="11">
        <v>449</v>
      </c>
      <c r="J218" s="303">
        <v>0.90645879732739421</v>
      </c>
      <c r="K218" s="304">
        <v>0.90665562888041773</v>
      </c>
      <c r="L218" s="305">
        <v>0.441752683243119</v>
      </c>
      <c r="M218" s="11">
        <v>652.46871315008673</v>
      </c>
      <c r="N218" s="304">
        <v>0.64521100655305574</v>
      </c>
      <c r="O218" s="306">
        <v>0</v>
      </c>
      <c r="P218" s="307">
        <v>490321.316177</v>
      </c>
      <c r="Q218" s="268">
        <v>0</v>
      </c>
      <c r="R218" s="268">
        <v>17542.607766518537</v>
      </c>
      <c r="S218" s="268">
        <v>18401.979240468852</v>
      </c>
      <c r="T218" s="268">
        <v>0</v>
      </c>
      <c r="U218" s="308">
        <v>526265.90318398736</v>
      </c>
    </row>
    <row r="219" spans="1:21" x14ac:dyDescent="0.25">
      <c r="A219" s="266">
        <v>689</v>
      </c>
      <c r="B219" s="260" t="s">
        <v>223</v>
      </c>
      <c r="C219" s="298">
        <v>3093</v>
      </c>
      <c r="D219" s="299">
        <v>1.0862000000000001</v>
      </c>
      <c r="E219" s="300">
        <v>0</v>
      </c>
      <c r="F219" s="301">
        <v>0</v>
      </c>
      <c r="G219" s="302">
        <v>0</v>
      </c>
      <c r="H219" s="103">
        <v>894</v>
      </c>
      <c r="I219" s="11">
        <v>963</v>
      </c>
      <c r="J219" s="303">
        <v>0.92834890965732086</v>
      </c>
      <c r="K219" s="304">
        <v>0.92855049450395077</v>
      </c>
      <c r="L219" s="305">
        <v>0.60035673452594596</v>
      </c>
      <c r="M219" s="11">
        <v>1856.9033798887508</v>
      </c>
      <c r="N219" s="304">
        <v>0.87686342985088139</v>
      </c>
      <c r="O219" s="306">
        <v>0</v>
      </c>
      <c r="P219" s="307">
        <v>315417.60449100006</v>
      </c>
      <c r="Q219" s="268">
        <v>0</v>
      </c>
      <c r="R219" s="268">
        <v>37623.287501459425</v>
      </c>
      <c r="S219" s="268">
        <v>52371.39614449066</v>
      </c>
      <c r="T219" s="268">
        <v>0</v>
      </c>
      <c r="U219" s="308">
        <v>405412.28813695011</v>
      </c>
    </row>
    <row r="220" spans="1:21" x14ac:dyDescent="0.25">
      <c r="A220" s="266">
        <v>691</v>
      </c>
      <c r="B220" s="260" t="s">
        <v>224</v>
      </c>
      <c r="C220" s="298">
        <v>2636</v>
      </c>
      <c r="D220" s="299">
        <v>1.246</v>
      </c>
      <c r="E220" s="300">
        <v>0</v>
      </c>
      <c r="F220" s="301">
        <v>0</v>
      </c>
      <c r="G220" s="302">
        <v>0</v>
      </c>
      <c r="H220" s="103">
        <v>904</v>
      </c>
      <c r="I220" s="11">
        <v>980</v>
      </c>
      <c r="J220" s="303">
        <v>0.92244897959183669</v>
      </c>
      <c r="K220" s="304">
        <v>0.92264928330754159</v>
      </c>
      <c r="L220" s="305">
        <v>0.58156177990236801</v>
      </c>
      <c r="M220" s="11">
        <v>1532.9968518226422</v>
      </c>
      <c r="N220" s="304">
        <v>0.84941207063836976</v>
      </c>
      <c r="O220" s="306">
        <v>0</v>
      </c>
      <c r="P220" s="307">
        <v>308361.15156000003</v>
      </c>
      <c r="Q220" s="268">
        <v>0</v>
      </c>
      <c r="R220" s="268">
        <v>31860.555991462701</v>
      </c>
      <c r="S220" s="268">
        <v>43236.059713494957</v>
      </c>
      <c r="T220" s="268">
        <v>0</v>
      </c>
      <c r="U220" s="308">
        <v>383457.76726495771</v>
      </c>
    </row>
    <row r="221" spans="1:21" x14ac:dyDescent="0.25">
      <c r="A221" s="266">
        <v>694</v>
      </c>
      <c r="B221" s="260" t="s">
        <v>225</v>
      </c>
      <c r="C221" s="298">
        <v>28349</v>
      </c>
      <c r="D221" s="299">
        <v>0</v>
      </c>
      <c r="E221" s="300">
        <v>0</v>
      </c>
      <c r="F221" s="301">
        <v>2</v>
      </c>
      <c r="G221" s="302">
        <v>7.0549225722247702E-5</v>
      </c>
      <c r="H221" s="103">
        <v>11711</v>
      </c>
      <c r="I221" s="11">
        <v>12233</v>
      </c>
      <c r="J221" s="303">
        <v>0.95732853756233138</v>
      </c>
      <c r="K221" s="304">
        <v>0.95753641514414511</v>
      </c>
      <c r="L221" s="305">
        <v>0.763497474255041</v>
      </c>
      <c r="M221" s="11">
        <v>21644.389897656158</v>
      </c>
      <c r="N221" s="304">
        <v>1.1151420071707829</v>
      </c>
      <c r="O221" s="306">
        <v>0</v>
      </c>
      <c r="P221" s="307">
        <v>0</v>
      </c>
      <c r="Q221" s="268">
        <v>0</v>
      </c>
      <c r="R221" s="268">
        <v>355602.11781126994</v>
      </c>
      <c r="S221" s="268">
        <v>610450.13430040411</v>
      </c>
      <c r="T221" s="268">
        <v>0</v>
      </c>
      <c r="U221" s="308">
        <v>966052.25211167405</v>
      </c>
    </row>
    <row r="222" spans="1:21" x14ac:dyDescent="0.25">
      <c r="A222" s="266">
        <v>697</v>
      </c>
      <c r="B222" s="260" t="s">
        <v>226</v>
      </c>
      <c r="C222" s="298">
        <v>1174</v>
      </c>
      <c r="D222" s="299">
        <v>1.0741833333333333</v>
      </c>
      <c r="E222" s="300">
        <v>0</v>
      </c>
      <c r="F222" s="301">
        <v>0</v>
      </c>
      <c r="G222" s="302">
        <v>0</v>
      </c>
      <c r="H222" s="103">
        <v>280</v>
      </c>
      <c r="I222" s="11">
        <v>433</v>
      </c>
      <c r="J222" s="303">
        <v>0.64665127020785218</v>
      </c>
      <c r="K222" s="304">
        <v>0.64679168626885231</v>
      </c>
      <c r="L222" s="305">
        <v>0.80262870956693899</v>
      </c>
      <c r="M222" s="11">
        <v>942.28610503158643</v>
      </c>
      <c r="N222" s="304">
        <v>1.1722959412179905</v>
      </c>
      <c r="O222" s="306">
        <v>0</v>
      </c>
      <c r="P222" s="307">
        <v>118397.5504415</v>
      </c>
      <c r="Q222" s="268">
        <v>0</v>
      </c>
      <c r="R222" s="268">
        <v>9947.2680598031875</v>
      </c>
      <c r="S222" s="268">
        <v>26575.878649655369</v>
      </c>
      <c r="T222" s="268">
        <v>0</v>
      </c>
      <c r="U222" s="308">
        <v>154920.69715095856</v>
      </c>
    </row>
    <row r="223" spans="1:21" x14ac:dyDescent="0.25">
      <c r="A223" s="266">
        <v>698</v>
      </c>
      <c r="B223" s="260" t="s">
        <v>227</v>
      </c>
      <c r="C223" s="298">
        <v>64535</v>
      </c>
      <c r="D223" s="299">
        <v>0</v>
      </c>
      <c r="E223" s="300">
        <v>0</v>
      </c>
      <c r="F223" s="301">
        <v>197</v>
      </c>
      <c r="G223" s="302">
        <v>3.0526071124196172E-3</v>
      </c>
      <c r="H223" s="103">
        <v>27213</v>
      </c>
      <c r="I223" s="11">
        <v>27798</v>
      </c>
      <c r="J223" s="303">
        <v>0.97895532052665657</v>
      </c>
      <c r="K223" s="304">
        <v>0.97916789422184058</v>
      </c>
      <c r="L223" s="305">
        <v>0.66041850043985495</v>
      </c>
      <c r="M223" s="11">
        <v>42620.107925886041</v>
      </c>
      <c r="N223" s="304">
        <v>0.96458788271931983</v>
      </c>
      <c r="O223" s="306">
        <v>0.78345518283194548</v>
      </c>
      <c r="P223" s="307">
        <v>0</v>
      </c>
      <c r="Q223" s="268">
        <v>0</v>
      </c>
      <c r="R223" s="268">
        <v>827796.86070224491</v>
      </c>
      <c r="S223" s="268">
        <v>1202041.3017080352</v>
      </c>
      <c r="T223" s="268">
        <v>517737.26949437032</v>
      </c>
      <c r="U223" s="308">
        <v>2547575.4319046503</v>
      </c>
    </row>
    <row r="224" spans="1:21" x14ac:dyDescent="0.25">
      <c r="A224" s="266">
        <v>700</v>
      </c>
      <c r="B224" s="260" t="s">
        <v>228</v>
      </c>
      <c r="C224" s="298">
        <v>4842</v>
      </c>
      <c r="D224" s="299">
        <v>7.9149999999999998E-2</v>
      </c>
      <c r="E224" s="300">
        <v>0</v>
      </c>
      <c r="F224" s="301">
        <v>0</v>
      </c>
      <c r="G224" s="302">
        <v>0</v>
      </c>
      <c r="H224" s="103">
        <v>1006</v>
      </c>
      <c r="I224" s="11">
        <v>1726</v>
      </c>
      <c r="J224" s="303">
        <v>0.58285052143684823</v>
      </c>
      <c r="K224" s="304">
        <v>0.58297708358578793</v>
      </c>
      <c r="L224" s="305">
        <v>0.703165131478385</v>
      </c>
      <c r="M224" s="11">
        <v>3404.7255666183401</v>
      </c>
      <c r="N224" s="304">
        <v>1.0270223576763018</v>
      </c>
      <c r="O224" s="306">
        <v>0</v>
      </c>
      <c r="P224" s="307">
        <v>23987.260737000001</v>
      </c>
      <c r="Q224" s="268">
        <v>0</v>
      </c>
      <c r="R224" s="268">
        <v>36978.353007263242</v>
      </c>
      <c r="S224" s="268">
        <v>96025.583960823686</v>
      </c>
      <c r="T224" s="268">
        <v>0</v>
      </c>
      <c r="U224" s="308">
        <v>156991.19770508693</v>
      </c>
    </row>
    <row r="225" spans="1:21" x14ac:dyDescent="0.25">
      <c r="A225" s="266">
        <v>702</v>
      </c>
      <c r="B225" s="260" t="s">
        <v>229</v>
      </c>
      <c r="C225" s="298">
        <v>4114</v>
      </c>
      <c r="D225" s="299">
        <v>1.0883333333333334</v>
      </c>
      <c r="E225" s="300">
        <v>0</v>
      </c>
      <c r="F225" s="301">
        <v>0</v>
      </c>
      <c r="G225" s="302">
        <v>0</v>
      </c>
      <c r="H225" s="103">
        <v>1400</v>
      </c>
      <c r="I225" s="11">
        <v>1463</v>
      </c>
      <c r="J225" s="303">
        <v>0.9569377990430622</v>
      </c>
      <c r="K225" s="304">
        <v>0.95714559177858194</v>
      </c>
      <c r="L225" s="305">
        <v>0.64147035020989396</v>
      </c>
      <c r="M225" s="11">
        <v>2639.0090207635039</v>
      </c>
      <c r="N225" s="304">
        <v>0.936912770499428</v>
      </c>
      <c r="O225" s="306">
        <v>0</v>
      </c>
      <c r="P225" s="307">
        <v>420361.01195000001</v>
      </c>
      <c r="Q225" s="268">
        <v>0</v>
      </c>
      <c r="R225" s="268">
        <v>51583.830235959824</v>
      </c>
      <c r="S225" s="268">
        <v>74429.605951587029</v>
      </c>
      <c r="T225" s="268">
        <v>0</v>
      </c>
      <c r="U225" s="308">
        <v>546374.44813754689</v>
      </c>
    </row>
    <row r="226" spans="1:21" x14ac:dyDescent="0.25">
      <c r="A226" s="266">
        <v>704</v>
      </c>
      <c r="B226" s="260" t="s">
        <v>230</v>
      </c>
      <c r="C226" s="298">
        <v>6428</v>
      </c>
      <c r="D226" s="299">
        <v>0</v>
      </c>
      <c r="E226" s="300">
        <v>0</v>
      </c>
      <c r="F226" s="301">
        <v>0</v>
      </c>
      <c r="G226" s="302">
        <v>0</v>
      </c>
      <c r="H226" s="103">
        <v>2008</v>
      </c>
      <c r="I226" s="11">
        <v>2986</v>
      </c>
      <c r="J226" s="303">
        <v>0.67247153382451441</v>
      </c>
      <c r="K226" s="304">
        <v>0.67261755658556777</v>
      </c>
      <c r="L226" s="305">
        <v>0.81464276330241003</v>
      </c>
      <c r="M226" s="11">
        <v>5236.5236825078919</v>
      </c>
      <c r="N226" s="304">
        <v>1.1898433155690358</v>
      </c>
      <c r="O226" s="306">
        <v>0.52944698412708358</v>
      </c>
      <c r="P226" s="307">
        <v>0</v>
      </c>
      <c r="Q226" s="268">
        <v>0</v>
      </c>
      <c r="R226" s="268">
        <v>56638.972063889589</v>
      </c>
      <c r="S226" s="268">
        <v>147688.92079514556</v>
      </c>
      <c r="T226" s="268">
        <v>34849.640591041461</v>
      </c>
      <c r="U226" s="308">
        <v>239177.53345007659</v>
      </c>
    </row>
    <row r="227" spans="1:21" x14ac:dyDescent="0.25">
      <c r="A227" s="266">
        <v>707</v>
      </c>
      <c r="B227" s="260" t="s">
        <v>231</v>
      </c>
      <c r="C227" s="298">
        <v>1960</v>
      </c>
      <c r="D227" s="299">
        <v>1.4392333333333334</v>
      </c>
      <c r="E227" s="300">
        <v>0</v>
      </c>
      <c r="F227" s="301">
        <v>0</v>
      </c>
      <c r="G227" s="302">
        <v>0</v>
      </c>
      <c r="H227" s="103">
        <v>491</v>
      </c>
      <c r="I227" s="11">
        <v>614</v>
      </c>
      <c r="J227" s="303">
        <v>0.79967426710097722</v>
      </c>
      <c r="K227" s="304">
        <v>0.79984791109711972</v>
      </c>
      <c r="L227" s="305">
        <v>0.69707981096372695</v>
      </c>
      <c r="M227" s="11">
        <v>1366.2764294889048</v>
      </c>
      <c r="N227" s="304">
        <v>1.0181343170974975</v>
      </c>
      <c r="O227" s="306">
        <v>0</v>
      </c>
      <c r="P227" s="307">
        <v>264839.94614000001</v>
      </c>
      <c r="Q227" s="268">
        <v>0</v>
      </c>
      <c r="R227" s="268">
        <v>20536.894965329644</v>
      </c>
      <c r="S227" s="268">
        <v>38533.940379779247</v>
      </c>
      <c r="T227" s="268">
        <v>0</v>
      </c>
      <c r="U227" s="308">
        <v>323910.78148510895</v>
      </c>
    </row>
    <row r="228" spans="1:21" x14ac:dyDescent="0.25">
      <c r="A228" s="266">
        <v>710</v>
      </c>
      <c r="B228" s="260" t="s">
        <v>232</v>
      </c>
      <c r="C228" s="298">
        <v>27306</v>
      </c>
      <c r="D228" s="299">
        <v>0</v>
      </c>
      <c r="E228" s="300">
        <v>0</v>
      </c>
      <c r="F228" s="301">
        <v>1</v>
      </c>
      <c r="G228" s="302">
        <v>3.6621987841500034E-5</v>
      </c>
      <c r="H228" s="103">
        <v>9758</v>
      </c>
      <c r="I228" s="11">
        <v>11304</v>
      </c>
      <c r="J228" s="303">
        <v>0.86323425336164195</v>
      </c>
      <c r="K228" s="304">
        <v>0.86342169898985277</v>
      </c>
      <c r="L228" s="305">
        <v>0.48874187543994502</v>
      </c>
      <c r="M228" s="11">
        <v>13345.585650763138</v>
      </c>
      <c r="N228" s="304">
        <v>0.71384204184604028</v>
      </c>
      <c r="O228" s="306">
        <v>0</v>
      </c>
      <c r="P228" s="307">
        <v>0</v>
      </c>
      <c r="Q228" s="268">
        <v>0</v>
      </c>
      <c r="R228" s="268">
        <v>308853.36715528165</v>
      </c>
      <c r="S228" s="268">
        <v>376393.81804465241</v>
      </c>
      <c r="T228" s="268">
        <v>0</v>
      </c>
      <c r="U228" s="308">
        <v>685247.18519993406</v>
      </c>
    </row>
    <row r="229" spans="1:21" x14ac:dyDescent="0.25">
      <c r="A229" s="266">
        <v>729</v>
      </c>
      <c r="B229" s="260" t="s">
        <v>233</v>
      </c>
      <c r="C229" s="298">
        <v>8975</v>
      </c>
      <c r="D229" s="299">
        <v>0.7809166666666667</v>
      </c>
      <c r="E229" s="300">
        <v>0</v>
      </c>
      <c r="F229" s="301">
        <v>0</v>
      </c>
      <c r="G229" s="302">
        <v>0</v>
      </c>
      <c r="H229" s="103">
        <v>2873</v>
      </c>
      <c r="I229" s="11">
        <v>3070</v>
      </c>
      <c r="J229" s="303">
        <v>0.93583061889250818</v>
      </c>
      <c r="K229" s="304">
        <v>0.93603382834298376</v>
      </c>
      <c r="L229" s="305">
        <v>0.64043894185166195</v>
      </c>
      <c r="M229" s="11">
        <v>5747.9395031186659</v>
      </c>
      <c r="N229" s="304">
        <v>0.93540632571657689</v>
      </c>
      <c r="O229" s="306">
        <v>0</v>
      </c>
      <c r="P229" s="307">
        <v>438676.22814583336</v>
      </c>
      <c r="Q229" s="268">
        <v>0</v>
      </c>
      <c r="R229" s="268">
        <v>110051.83728285546</v>
      </c>
      <c r="S229" s="268">
        <v>162112.69794254421</v>
      </c>
      <c r="T229" s="268">
        <v>0</v>
      </c>
      <c r="U229" s="308">
        <v>710840.76337123301</v>
      </c>
    </row>
    <row r="230" spans="1:21" x14ac:dyDescent="0.25">
      <c r="A230" s="266">
        <v>732</v>
      </c>
      <c r="B230" s="260" t="s">
        <v>234</v>
      </c>
      <c r="C230" s="298">
        <v>3336</v>
      </c>
      <c r="D230" s="299">
        <v>1.7943166666666666</v>
      </c>
      <c r="E230" s="300">
        <v>0</v>
      </c>
      <c r="F230" s="301">
        <v>2</v>
      </c>
      <c r="G230" s="302">
        <v>5.9952038369304552E-4</v>
      </c>
      <c r="H230" s="103">
        <v>1072</v>
      </c>
      <c r="I230" s="11">
        <v>1151</v>
      </c>
      <c r="J230" s="303">
        <v>0.93136403127715028</v>
      </c>
      <c r="K230" s="304">
        <v>0.93156627083756616</v>
      </c>
      <c r="L230" s="305">
        <v>0.68756954455394703</v>
      </c>
      <c r="M230" s="11">
        <v>2293.7320006319674</v>
      </c>
      <c r="N230" s="304">
        <v>1.0042439010443487</v>
      </c>
      <c r="O230" s="306">
        <v>0</v>
      </c>
      <c r="P230" s="307">
        <v>1123961.2519080001</v>
      </c>
      <c r="Q230" s="268">
        <v>0</v>
      </c>
      <c r="R230" s="268">
        <v>40710.936541634983</v>
      </c>
      <c r="S230" s="268">
        <v>64691.544296499014</v>
      </c>
      <c r="T230" s="268">
        <v>0</v>
      </c>
      <c r="U230" s="308">
        <v>1229363.7327461343</v>
      </c>
    </row>
    <row r="231" spans="1:21" x14ac:dyDescent="0.25">
      <c r="A231" s="266">
        <v>734</v>
      </c>
      <c r="B231" s="260" t="s">
        <v>235</v>
      </c>
      <c r="C231" s="298">
        <v>50933</v>
      </c>
      <c r="D231" s="299">
        <v>0</v>
      </c>
      <c r="E231" s="300">
        <v>0</v>
      </c>
      <c r="F231" s="301">
        <v>0</v>
      </c>
      <c r="G231" s="302">
        <v>0</v>
      </c>
      <c r="H231" s="103">
        <v>18226</v>
      </c>
      <c r="I231" s="11">
        <v>20802</v>
      </c>
      <c r="J231" s="303">
        <v>0.87616575329295265</v>
      </c>
      <c r="K231" s="304">
        <v>0.87635600691113713</v>
      </c>
      <c r="L231" s="305">
        <v>0.632436347978233</v>
      </c>
      <c r="M231" s="11">
        <v>32211.880511575342</v>
      </c>
      <c r="N231" s="304">
        <v>0.92371797192955807</v>
      </c>
      <c r="O231" s="306">
        <v>0</v>
      </c>
      <c r="P231" s="307">
        <v>0</v>
      </c>
      <c r="Q231" s="268">
        <v>0</v>
      </c>
      <c r="R231" s="268">
        <v>584724.27055006474</v>
      </c>
      <c r="S231" s="268">
        <v>908491.61733540474</v>
      </c>
      <c r="T231" s="268">
        <v>0</v>
      </c>
      <c r="U231" s="308">
        <v>1493215.8878854695</v>
      </c>
    </row>
    <row r="232" spans="1:21" x14ac:dyDescent="0.25">
      <c r="A232" s="266">
        <v>738</v>
      </c>
      <c r="B232" s="260" t="s">
        <v>236</v>
      </c>
      <c r="C232" s="298">
        <v>2917</v>
      </c>
      <c r="D232" s="299">
        <v>0</v>
      </c>
      <c r="E232" s="300">
        <v>0</v>
      </c>
      <c r="F232" s="301">
        <v>0</v>
      </c>
      <c r="G232" s="302">
        <v>0</v>
      </c>
      <c r="H232" s="103">
        <v>730</v>
      </c>
      <c r="I232" s="11">
        <v>1272</v>
      </c>
      <c r="J232" s="303">
        <v>0.57389937106918243</v>
      </c>
      <c r="K232" s="304">
        <v>0.57402398953482014</v>
      </c>
      <c r="L232" s="305">
        <v>0.38461521416004801</v>
      </c>
      <c r="M232" s="11">
        <v>1121.92257970486</v>
      </c>
      <c r="N232" s="304">
        <v>0.56175769582648971</v>
      </c>
      <c r="O232" s="306">
        <v>0</v>
      </c>
      <c r="P232" s="307">
        <v>0</v>
      </c>
      <c r="Q232" s="268">
        <v>0</v>
      </c>
      <c r="R232" s="268">
        <v>21935.006504897221</v>
      </c>
      <c r="S232" s="268">
        <v>31642.277407396559</v>
      </c>
      <c r="T232" s="268">
        <v>0</v>
      </c>
      <c r="U232" s="308">
        <v>53577.28391229378</v>
      </c>
    </row>
    <row r="233" spans="1:21" x14ac:dyDescent="0.25">
      <c r="A233" s="266">
        <v>739</v>
      </c>
      <c r="B233" s="260" t="s">
        <v>237</v>
      </c>
      <c r="C233" s="298">
        <v>3256</v>
      </c>
      <c r="D233" s="299">
        <v>0.60026666666666662</v>
      </c>
      <c r="E233" s="300">
        <v>0</v>
      </c>
      <c r="F233" s="301">
        <v>0</v>
      </c>
      <c r="G233" s="302">
        <v>0</v>
      </c>
      <c r="H233" s="103">
        <v>940</v>
      </c>
      <c r="I233" s="11">
        <v>1148</v>
      </c>
      <c r="J233" s="303">
        <v>0.81881533101045301</v>
      </c>
      <c r="K233" s="304">
        <v>0.81899313136245744</v>
      </c>
      <c r="L233" s="305">
        <v>0.73120088604151701</v>
      </c>
      <c r="M233" s="11">
        <v>2380.7900849511793</v>
      </c>
      <c r="N233" s="304">
        <v>1.0679705581226533</v>
      </c>
      <c r="O233" s="306">
        <v>0</v>
      </c>
      <c r="P233" s="307">
        <v>122330.16881066667</v>
      </c>
      <c r="Q233" s="268">
        <v>0</v>
      </c>
      <c r="R233" s="268">
        <v>34933.005427881719</v>
      </c>
      <c r="S233" s="268">
        <v>67146.897370246501</v>
      </c>
      <c r="T233" s="268">
        <v>0</v>
      </c>
      <c r="U233" s="308">
        <v>224410.07160879488</v>
      </c>
    </row>
    <row r="234" spans="1:21" x14ac:dyDescent="0.25">
      <c r="A234" s="266">
        <v>740</v>
      </c>
      <c r="B234" s="260" t="s">
        <v>238</v>
      </c>
      <c r="C234" s="298">
        <v>32085</v>
      </c>
      <c r="D234" s="299">
        <v>0.3679</v>
      </c>
      <c r="E234" s="300">
        <v>0</v>
      </c>
      <c r="F234" s="301">
        <v>1</v>
      </c>
      <c r="G234" s="302">
        <v>3.1167212092878289E-5</v>
      </c>
      <c r="H234" s="103">
        <v>12009</v>
      </c>
      <c r="I234" s="11">
        <v>11836</v>
      </c>
      <c r="J234" s="303">
        <v>1.0146164244677256</v>
      </c>
      <c r="K234" s="304">
        <v>1.0148367417365745</v>
      </c>
      <c r="L234" s="305">
        <v>0.60412745937041401</v>
      </c>
      <c r="M234" s="11">
        <v>19383.429533899733</v>
      </c>
      <c r="N234" s="304">
        <v>0.88237083991225929</v>
      </c>
      <c r="O234" s="306">
        <v>0</v>
      </c>
      <c r="P234" s="307">
        <v>738816.83518500009</v>
      </c>
      <c r="Q234" s="268">
        <v>0</v>
      </c>
      <c r="R234" s="268">
        <v>426549.58284789568</v>
      </c>
      <c r="S234" s="268">
        <v>546682.86877667322</v>
      </c>
      <c r="T234" s="268">
        <v>0</v>
      </c>
      <c r="U234" s="308">
        <v>1712049.286809569</v>
      </c>
    </row>
    <row r="235" spans="1:21" x14ac:dyDescent="0.25">
      <c r="A235" s="266">
        <v>742</v>
      </c>
      <c r="B235" s="260" t="s">
        <v>239</v>
      </c>
      <c r="C235" s="298">
        <v>988</v>
      </c>
      <c r="D235" s="299">
        <v>1.9433833333333332</v>
      </c>
      <c r="E235" s="300">
        <v>0</v>
      </c>
      <c r="F235" s="301">
        <v>4</v>
      </c>
      <c r="G235" s="302">
        <v>4.048582995951417E-3</v>
      </c>
      <c r="H235" s="103">
        <v>332</v>
      </c>
      <c r="I235" s="11">
        <v>382</v>
      </c>
      <c r="J235" s="303">
        <v>0.86910994764397909</v>
      </c>
      <c r="K235" s="304">
        <v>0.86929866914047438</v>
      </c>
      <c r="L235" s="305">
        <v>0.48151611700187402</v>
      </c>
      <c r="M235" s="11">
        <v>475.73792359785153</v>
      </c>
      <c r="N235" s="304">
        <v>0.70328831110079615</v>
      </c>
      <c r="O235" s="306">
        <v>0</v>
      </c>
      <c r="P235" s="307">
        <v>360530.17943799996</v>
      </c>
      <c r="Q235" s="268">
        <v>0</v>
      </c>
      <c r="R235" s="268">
        <v>11251.158814951332</v>
      </c>
      <c r="S235" s="268">
        <v>13417.531319908096</v>
      </c>
      <c r="T235" s="268">
        <v>0</v>
      </c>
      <c r="U235" s="308">
        <v>385198.86957285937</v>
      </c>
    </row>
    <row r="236" spans="1:21" x14ac:dyDescent="0.25">
      <c r="A236" s="266">
        <v>743</v>
      </c>
      <c r="B236" s="260" t="s">
        <v>240</v>
      </c>
      <c r="C236" s="298">
        <v>65323</v>
      </c>
      <c r="D236" s="299">
        <v>0</v>
      </c>
      <c r="E236" s="300">
        <v>0</v>
      </c>
      <c r="F236" s="301">
        <v>3</v>
      </c>
      <c r="G236" s="302">
        <v>4.5925631094713961E-5</v>
      </c>
      <c r="H236" s="103">
        <v>32683</v>
      </c>
      <c r="I236" s="11">
        <v>29257</v>
      </c>
      <c r="J236" s="303">
        <v>1.1171001811532282</v>
      </c>
      <c r="K236" s="304">
        <v>1.1173427520943318</v>
      </c>
      <c r="L236" s="305">
        <v>0.70175791293588596</v>
      </c>
      <c r="M236" s="11">
        <v>45840.932146710882</v>
      </c>
      <c r="N236" s="304">
        <v>1.024967015565915</v>
      </c>
      <c r="O236" s="306">
        <v>0.79963340669110627</v>
      </c>
      <c r="P236" s="307">
        <v>0</v>
      </c>
      <c r="Q236" s="268">
        <v>0</v>
      </c>
      <c r="R236" s="268">
        <v>956145.16579526023</v>
      </c>
      <c r="S236" s="268">
        <v>1292880.2021093548</v>
      </c>
      <c r="T236" s="268">
        <v>534880.79897889926</v>
      </c>
      <c r="U236" s="308">
        <v>2783906.1668835143</v>
      </c>
    </row>
    <row r="237" spans="1:21" x14ac:dyDescent="0.25">
      <c r="A237" s="266">
        <v>746</v>
      </c>
      <c r="B237" s="260" t="s">
        <v>241</v>
      </c>
      <c r="C237" s="298">
        <v>4735</v>
      </c>
      <c r="D237" s="299">
        <v>0.17035</v>
      </c>
      <c r="E237" s="300">
        <v>0</v>
      </c>
      <c r="F237" s="301">
        <v>0</v>
      </c>
      <c r="G237" s="302">
        <v>0</v>
      </c>
      <c r="H237" s="103">
        <v>2198</v>
      </c>
      <c r="I237" s="11">
        <v>1800</v>
      </c>
      <c r="J237" s="303">
        <v>1.221111111111111</v>
      </c>
      <c r="K237" s="304">
        <v>1.2213762673400792</v>
      </c>
      <c r="L237" s="305">
        <v>0.67079652209921103</v>
      </c>
      <c r="M237" s="11">
        <v>3176.2215321397643</v>
      </c>
      <c r="N237" s="304">
        <v>0.9797457166269804</v>
      </c>
      <c r="O237" s="306">
        <v>0</v>
      </c>
      <c r="P237" s="307">
        <v>50485.547777500004</v>
      </c>
      <c r="Q237" s="268">
        <v>0</v>
      </c>
      <c r="R237" s="268">
        <v>75760.137798704105</v>
      </c>
      <c r="S237" s="268">
        <v>89580.9431464972</v>
      </c>
      <c r="T237" s="268">
        <v>0</v>
      </c>
      <c r="U237" s="308">
        <v>215826.62872270131</v>
      </c>
    </row>
    <row r="238" spans="1:21" x14ac:dyDescent="0.25">
      <c r="A238" s="266">
        <v>747</v>
      </c>
      <c r="B238" s="260" t="s">
        <v>242</v>
      </c>
      <c r="C238" s="298">
        <v>1308</v>
      </c>
      <c r="D238" s="299">
        <v>1.2231166666666669</v>
      </c>
      <c r="E238" s="300">
        <v>0</v>
      </c>
      <c r="F238" s="301">
        <v>0</v>
      </c>
      <c r="G238" s="302">
        <v>0</v>
      </c>
      <c r="H238" s="103">
        <v>379</v>
      </c>
      <c r="I238" s="11">
        <v>458</v>
      </c>
      <c r="J238" s="303">
        <v>0.82751091703056767</v>
      </c>
      <c r="K238" s="304">
        <v>0.82769060557176044</v>
      </c>
      <c r="L238" s="305">
        <v>0.35876010082824999</v>
      </c>
      <c r="M238" s="11">
        <v>469.25821188335101</v>
      </c>
      <c r="N238" s="304">
        <v>0.52399447597487014</v>
      </c>
      <c r="O238" s="306">
        <v>0</v>
      </c>
      <c r="P238" s="307">
        <v>150200.65919100004</v>
      </c>
      <c r="Q238" s="268">
        <v>0</v>
      </c>
      <c r="R238" s="268">
        <v>14182.312988351001</v>
      </c>
      <c r="S238" s="268">
        <v>13234.779997045762</v>
      </c>
      <c r="T238" s="268">
        <v>0</v>
      </c>
      <c r="U238" s="308">
        <v>177617.75217639681</v>
      </c>
    </row>
    <row r="239" spans="1:21" x14ac:dyDescent="0.25">
      <c r="A239" s="266">
        <v>748</v>
      </c>
      <c r="B239" s="260" t="s">
        <v>243</v>
      </c>
      <c r="C239" s="298">
        <v>4897</v>
      </c>
      <c r="D239" s="299">
        <v>0.54026666666666667</v>
      </c>
      <c r="E239" s="300">
        <v>0</v>
      </c>
      <c r="F239" s="301">
        <v>0</v>
      </c>
      <c r="G239" s="302">
        <v>0</v>
      </c>
      <c r="H239" s="103">
        <v>1604</v>
      </c>
      <c r="I239" s="11">
        <v>1803</v>
      </c>
      <c r="J239" s="303">
        <v>0.8896283971159179</v>
      </c>
      <c r="K239" s="304">
        <v>0.88982157405847118</v>
      </c>
      <c r="L239" s="305">
        <v>0.62160294758256396</v>
      </c>
      <c r="M239" s="11">
        <v>3043.9896343118157</v>
      </c>
      <c r="N239" s="304">
        <v>0.90789502520206755</v>
      </c>
      <c r="O239" s="306">
        <v>0</v>
      </c>
      <c r="P239" s="307">
        <v>165593.47839466669</v>
      </c>
      <c r="Q239" s="268">
        <v>0</v>
      </c>
      <c r="R239" s="268">
        <v>57082.676850952768</v>
      </c>
      <c r="S239" s="268">
        <v>85851.525030784454</v>
      </c>
      <c r="T239" s="268">
        <v>0</v>
      </c>
      <c r="U239" s="308">
        <v>308527.6802764039</v>
      </c>
    </row>
    <row r="240" spans="1:21" x14ac:dyDescent="0.25">
      <c r="A240" s="266">
        <v>749</v>
      </c>
      <c r="B240" s="260" t="s">
        <v>244</v>
      </c>
      <c r="C240" s="298">
        <v>21232</v>
      </c>
      <c r="D240" s="299">
        <v>0</v>
      </c>
      <c r="E240" s="300">
        <v>0</v>
      </c>
      <c r="F240" s="301">
        <v>1</v>
      </c>
      <c r="G240" s="302">
        <v>4.7098718914845517E-5</v>
      </c>
      <c r="H240" s="103">
        <v>7103</v>
      </c>
      <c r="I240" s="11">
        <v>9238</v>
      </c>
      <c r="J240" s="303">
        <v>0.7688893699935051</v>
      </c>
      <c r="K240" s="304">
        <v>0.76905632925215572</v>
      </c>
      <c r="L240" s="305">
        <v>0.70314792490836098</v>
      </c>
      <c r="M240" s="11">
        <v>14929.23674165432</v>
      </c>
      <c r="N240" s="304">
        <v>1.0269972262650264</v>
      </c>
      <c r="O240" s="306">
        <v>0</v>
      </c>
      <c r="P240" s="307">
        <v>0</v>
      </c>
      <c r="Q240" s="268">
        <v>0</v>
      </c>
      <c r="R240" s="268">
        <v>213904.71217313118</v>
      </c>
      <c r="S240" s="268">
        <v>421058.51063662011</v>
      </c>
      <c r="T240" s="268">
        <v>0</v>
      </c>
      <c r="U240" s="308">
        <v>634963.22280975129</v>
      </c>
    </row>
    <row r="241" spans="1:21" x14ac:dyDescent="0.25">
      <c r="A241" s="266">
        <v>751</v>
      </c>
      <c r="B241" s="260" t="s">
        <v>245</v>
      </c>
      <c r="C241" s="298">
        <v>2877</v>
      </c>
      <c r="D241" s="299">
        <v>0.79239999999999999</v>
      </c>
      <c r="E241" s="300">
        <v>0</v>
      </c>
      <c r="F241" s="301">
        <v>0</v>
      </c>
      <c r="G241" s="302">
        <v>0</v>
      </c>
      <c r="H241" s="103">
        <v>604</v>
      </c>
      <c r="I241" s="11">
        <v>1036</v>
      </c>
      <c r="J241" s="303">
        <v>0.58301158301158296</v>
      </c>
      <c r="K241" s="304">
        <v>0.583138180133982</v>
      </c>
      <c r="L241" s="305">
        <v>0.66667946798557598</v>
      </c>
      <c r="M241" s="11">
        <v>1918.0368293945021</v>
      </c>
      <c r="N241" s="304">
        <v>0.9737324681975873</v>
      </c>
      <c r="O241" s="306">
        <v>0</v>
      </c>
      <c r="P241" s="307">
        <v>142688.60113200001</v>
      </c>
      <c r="Q241" s="268">
        <v>0</v>
      </c>
      <c r="R241" s="268">
        <v>21977.719929615607</v>
      </c>
      <c r="S241" s="268">
        <v>54095.58068549609</v>
      </c>
      <c r="T241" s="268">
        <v>0</v>
      </c>
      <c r="U241" s="308">
        <v>218761.90174711173</v>
      </c>
    </row>
    <row r="242" spans="1:21" x14ac:dyDescent="0.25">
      <c r="A242" s="266">
        <v>753</v>
      </c>
      <c r="B242" s="260" t="s">
        <v>246</v>
      </c>
      <c r="C242" s="298">
        <v>22320</v>
      </c>
      <c r="D242" s="299">
        <v>0</v>
      </c>
      <c r="E242" s="300">
        <v>0</v>
      </c>
      <c r="F242" s="301">
        <v>3</v>
      </c>
      <c r="G242" s="302">
        <v>1.3440860215053763E-4</v>
      </c>
      <c r="H242" s="103">
        <v>7071</v>
      </c>
      <c r="I242" s="11">
        <v>10860</v>
      </c>
      <c r="J242" s="303">
        <v>0.65110497237569065</v>
      </c>
      <c r="K242" s="304">
        <v>0.65124635552876053</v>
      </c>
      <c r="L242" s="305">
        <v>0.59203357593911199</v>
      </c>
      <c r="M242" s="11">
        <v>13214.18941496098</v>
      </c>
      <c r="N242" s="304">
        <v>0.86470686864996982</v>
      </c>
      <c r="O242" s="306">
        <v>1.78244880275041</v>
      </c>
      <c r="P242" s="307">
        <v>0</v>
      </c>
      <c r="Q242" s="268">
        <v>0</v>
      </c>
      <c r="R242" s="268">
        <v>190419.22438576535</v>
      </c>
      <c r="S242" s="268">
        <v>372687.96862264205</v>
      </c>
      <c r="T242" s="268">
        <v>407390.7945204649</v>
      </c>
      <c r="U242" s="308">
        <v>970497.98752887221</v>
      </c>
    </row>
    <row r="243" spans="1:21" x14ac:dyDescent="0.25">
      <c r="A243" s="266">
        <v>755</v>
      </c>
      <c r="B243" s="260" t="s">
        <v>247</v>
      </c>
      <c r="C243" s="298">
        <v>6217</v>
      </c>
      <c r="D243" s="299">
        <v>0</v>
      </c>
      <c r="E243" s="300">
        <v>0</v>
      </c>
      <c r="F243" s="301">
        <v>0</v>
      </c>
      <c r="G243" s="302">
        <v>0</v>
      </c>
      <c r="H243" s="103">
        <v>1366</v>
      </c>
      <c r="I243" s="11">
        <v>2957</v>
      </c>
      <c r="J243" s="303">
        <v>0.46195468380114979</v>
      </c>
      <c r="K243" s="304">
        <v>0.46205499421581747</v>
      </c>
      <c r="L243" s="305">
        <v>0.712059355249967</v>
      </c>
      <c r="M243" s="11">
        <v>4426.8730115890448</v>
      </c>
      <c r="N243" s="304">
        <v>1.0400129999289767</v>
      </c>
      <c r="O243" s="306">
        <v>0.38950720441156922</v>
      </c>
      <c r="P243" s="307">
        <v>0</v>
      </c>
      <c r="Q243" s="268">
        <v>0</v>
      </c>
      <c r="R243" s="268">
        <v>37631.006277420558</v>
      </c>
      <c r="S243" s="268">
        <v>124853.84144498363</v>
      </c>
      <c r="T243" s="268">
        <v>24796.838807825676</v>
      </c>
      <c r="U243" s="308">
        <v>187281.68653022984</v>
      </c>
    </row>
    <row r="244" spans="1:21" x14ac:dyDescent="0.25">
      <c r="A244" s="266">
        <v>758</v>
      </c>
      <c r="B244" s="260" t="s">
        <v>248</v>
      </c>
      <c r="C244" s="298">
        <v>8134</v>
      </c>
      <c r="D244" s="299">
        <v>1.4546833333333333</v>
      </c>
      <c r="E244" s="300">
        <v>1</v>
      </c>
      <c r="F244" s="301">
        <v>131</v>
      </c>
      <c r="G244" s="302">
        <v>1.6105237275633146E-2</v>
      </c>
      <c r="H244" s="103">
        <v>3723</v>
      </c>
      <c r="I244" s="11">
        <v>3555</v>
      </c>
      <c r="J244" s="303">
        <v>1.0472573839662447</v>
      </c>
      <c r="K244" s="304">
        <v>1.0474847890042995</v>
      </c>
      <c r="L244" s="305">
        <v>0.65542344743818004</v>
      </c>
      <c r="M244" s="11">
        <v>5331.2143214621565</v>
      </c>
      <c r="N244" s="304">
        <v>0.95729225487765979</v>
      </c>
      <c r="O244" s="306">
        <v>0</v>
      </c>
      <c r="P244" s="307">
        <v>1110884.3325964999</v>
      </c>
      <c r="Q244" s="268">
        <v>119882.03</v>
      </c>
      <c r="R244" s="268">
        <v>111615.16068626873</v>
      </c>
      <c r="S244" s="268">
        <v>150359.53953468701</v>
      </c>
      <c r="T244" s="268">
        <v>0</v>
      </c>
      <c r="U244" s="308">
        <v>1492741.0628174557</v>
      </c>
    </row>
    <row r="245" spans="1:21" x14ac:dyDescent="0.25">
      <c r="A245" s="266">
        <v>759</v>
      </c>
      <c r="B245" s="260" t="s">
        <v>249</v>
      </c>
      <c r="C245" s="298">
        <v>1942</v>
      </c>
      <c r="D245" s="299">
        <v>1.1890000000000001</v>
      </c>
      <c r="E245" s="300">
        <v>0</v>
      </c>
      <c r="F245" s="301">
        <v>0</v>
      </c>
      <c r="G245" s="302">
        <v>0</v>
      </c>
      <c r="H245" s="103">
        <v>699</v>
      </c>
      <c r="I245" s="11">
        <v>703</v>
      </c>
      <c r="J245" s="303">
        <v>0.99431009957325744</v>
      </c>
      <c r="K245" s="304">
        <v>0.99452600745750219</v>
      </c>
      <c r="L245" s="305">
        <v>0.53562903921115701</v>
      </c>
      <c r="M245" s="11">
        <v>1040.191594148067</v>
      </c>
      <c r="N245" s="304">
        <v>0.78232405741444921</v>
      </c>
      <c r="O245" s="306">
        <v>0</v>
      </c>
      <c r="P245" s="307">
        <v>216784.03263000003</v>
      </c>
      <c r="Q245" s="268">
        <v>0</v>
      </c>
      <c r="R245" s="268">
        <v>25300.940534920344</v>
      </c>
      <c r="S245" s="268">
        <v>29337.167799522995</v>
      </c>
      <c r="T245" s="268">
        <v>0</v>
      </c>
      <c r="U245" s="308">
        <v>271422.14096444339</v>
      </c>
    </row>
    <row r="246" spans="1:21" x14ac:dyDescent="0.25">
      <c r="A246" s="266">
        <v>761</v>
      </c>
      <c r="B246" s="260" t="s">
        <v>250</v>
      </c>
      <c r="C246" s="298">
        <v>8426</v>
      </c>
      <c r="D246" s="299">
        <v>0</v>
      </c>
      <c r="E246" s="300">
        <v>0</v>
      </c>
      <c r="F246" s="301">
        <v>0</v>
      </c>
      <c r="G246" s="302">
        <v>0</v>
      </c>
      <c r="H246" s="103">
        <v>2685</v>
      </c>
      <c r="I246" s="11">
        <v>3255</v>
      </c>
      <c r="J246" s="303">
        <v>0.82488479262672809</v>
      </c>
      <c r="K246" s="304">
        <v>0.82506391092231635</v>
      </c>
      <c r="L246" s="305">
        <v>0.59198859290176797</v>
      </c>
      <c r="M246" s="11">
        <v>4988.0958837902972</v>
      </c>
      <c r="N246" s="304">
        <v>0.86464116774558719</v>
      </c>
      <c r="O246" s="306">
        <v>0</v>
      </c>
      <c r="P246" s="307">
        <v>0</v>
      </c>
      <c r="Q246" s="268">
        <v>0</v>
      </c>
      <c r="R246" s="268">
        <v>91071.049525951821</v>
      </c>
      <c r="S246" s="268">
        <v>140682.35771768357</v>
      </c>
      <c r="T246" s="268">
        <v>0</v>
      </c>
      <c r="U246" s="308">
        <v>231753.40724363539</v>
      </c>
    </row>
    <row r="247" spans="1:21" x14ac:dyDescent="0.25">
      <c r="A247" s="266">
        <v>762</v>
      </c>
      <c r="B247" s="260" t="s">
        <v>251</v>
      </c>
      <c r="C247" s="298">
        <v>3672</v>
      </c>
      <c r="D247" s="299">
        <v>1.0705166666666668</v>
      </c>
      <c r="E247" s="300">
        <v>0</v>
      </c>
      <c r="F247" s="301">
        <v>0</v>
      </c>
      <c r="G247" s="302">
        <v>0</v>
      </c>
      <c r="H247" s="103">
        <v>1082</v>
      </c>
      <c r="I247" s="11">
        <v>1303</v>
      </c>
      <c r="J247" s="303">
        <v>0.83039140445126636</v>
      </c>
      <c r="K247" s="304">
        <v>0.83057171847131606</v>
      </c>
      <c r="L247" s="305">
        <v>0.64602603797469704</v>
      </c>
      <c r="M247" s="11">
        <v>2372.2076114430874</v>
      </c>
      <c r="N247" s="304">
        <v>0.94356667436864883</v>
      </c>
      <c r="O247" s="306">
        <v>0</v>
      </c>
      <c r="P247" s="307">
        <v>369056.03902200004</v>
      </c>
      <c r="Q247" s="268">
        <v>0</v>
      </c>
      <c r="R247" s="268">
        <v>39953.157487969409</v>
      </c>
      <c r="S247" s="268">
        <v>66904.840554119219</v>
      </c>
      <c r="T247" s="268">
        <v>0</v>
      </c>
      <c r="U247" s="308">
        <v>475914.03706408862</v>
      </c>
    </row>
    <row r="248" spans="1:21" x14ac:dyDescent="0.25">
      <c r="A248" s="266">
        <v>765</v>
      </c>
      <c r="B248" s="260" t="s">
        <v>252</v>
      </c>
      <c r="C248" s="298">
        <v>10354</v>
      </c>
      <c r="D248" s="299">
        <v>0.59563333333333335</v>
      </c>
      <c r="E248" s="300">
        <v>0</v>
      </c>
      <c r="F248" s="301">
        <v>0</v>
      </c>
      <c r="G248" s="302">
        <v>0</v>
      </c>
      <c r="H248" s="103">
        <v>4595</v>
      </c>
      <c r="I248" s="11">
        <v>4399</v>
      </c>
      <c r="J248" s="303">
        <v>1.0445555808138214</v>
      </c>
      <c r="K248" s="304">
        <v>1.0447823991731304</v>
      </c>
      <c r="L248" s="305">
        <v>0.67034034494155803</v>
      </c>
      <c r="M248" s="11">
        <v>6940.7039315248921</v>
      </c>
      <c r="N248" s="304">
        <v>0.97907943765636951</v>
      </c>
      <c r="O248" s="306">
        <v>5.8542103223080399E-2</v>
      </c>
      <c r="P248" s="307">
        <v>386004.26771133341</v>
      </c>
      <c r="Q248" s="268">
        <v>0</v>
      </c>
      <c r="R248" s="268">
        <v>141711.56818960555</v>
      </c>
      <c r="S248" s="268">
        <v>195752.97188661009</v>
      </c>
      <c r="T248" s="268">
        <v>6206.9241525429707</v>
      </c>
      <c r="U248" s="308">
        <v>729675.73194009194</v>
      </c>
    </row>
    <row r="249" spans="1:21" x14ac:dyDescent="0.25">
      <c r="A249" s="266">
        <v>768</v>
      </c>
      <c r="B249" s="260" t="s">
        <v>253</v>
      </c>
      <c r="C249" s="298">
        <v>2375</v>
      </c>
      <c r="D249" s="299">
        <v>1.2305166666666667</v>
      </c>
      <c r="E249" s="300">
        <v>0</v>
      </c>
      <c r="F249" s="301">
        <v>0</v>
      </c>
      <c r="G249" s="302">
        <v>0</v>
      </c>
      <c r="H249" s="103">
        <v>758</v>
      </c>
      <c r="I249" s="11">
        <v>806</v>
      </c>
      <c r="J249" s="303">
        <v>0.94044665012406947</v>
      </c>
      <c r="K249" s="304">
        <v>0.9406508619153009</v>
      </c>
      <c r="L249" s="305">
        <v>0.46442383898991202</v>
      </c>
      <c r="M249" s="11">
        <v>1103.0066176010409</v>
      </c>
      <c r="N249" s="304">
        <v>0.67832383138463481</v>
      </c>
      <c r="O249" s="306">
        <v>0</v>
      </c>
      <c r="P249" s="307">
        <v>274376.76096874999</v>
      </c>
      <c r="Q249" s="268">
        <v>0</v>
      </c>
      <c r="R249" s="268">
        <v>29265.9999413398</v>
      </c>
      <c r="S249" s="268">
        <v>31108.778812088578</v>
      </c>
      <c r="T249" s="268">
        <v>0</v>
      </c>
      <c r="U249" s="308">
        <v>334751.53972217836</v>
      </c>
    </row>
    <row r="250" spans="1:21" x14ac:dyDescent="0.25">
      <c r="A250" s="266">
        <v>777</v>
      </c>
      <c r="B250" s="260" t="s">
        <v>254</v>
      </c>
      <c r="C250" s="298">
        <v>7367</v>
      </c>
      <c r="D250" s="299">
        <v>1.4814499999999999</v>
      </c>
      <c r="E250" s="300">
        <v>0</v>
      </c>
      <c r="F250" s="301">
        <v>0</v>
      </c>
      <c r="G250" s="302">
        <v>0</v>
      </c>
      <c r="H250" s="103">
        <v>2221</v>
      </c>
      <c r="I250" s="11">
        <v>2474</v>
      </c>
      <c r="J250" s="303">
        <v>0.89773645917542444</v>
      </c>
      <c r="K250" s="304">
        <v>0.89793139673021061</v>
      </c>
      <c r="L250" s="305">
        <v>0.62552269563903995</v>
      </c>
      <c r="M250" s="11">
        <v>4608.2256987728069</v>
      </c>
      <c r="N250" s="304">
        <v>0.91362009419403423</v>
      </c>
      <c r="O250" s="306">
        <v>0</v>
      </c>
      <c r="P250" s="307">
        <v>1024646.0702527501</v>
      </c>
      <c r="Q250" s="268">
        <v>0</v>
      </c>
      <c r="R250" s="268">
        <v>86657.293856220145</v>
      </c>
      <c r="S250" s="268">
        <v>129968.64360713905</v>
      </c>
      <c r="T250" s="268">
        <v>0</v>
      </c>
      <c r="U250" s="308">
        <v>1241272.0077161093</v>
      </c>
    </row>
    <row r="251" spans="1:21" x14ac:dyDescent="0.25">
      <c r="A251" s="266">
        <v>778</v>
      </c>
      <c r="B251" s="260" t="s">
        <v>255</v>
      </c>
      <c r="C251" s="298">
        <v>6763</v>
      </c>
      <c r="D251" s="299">
        <v>0.39226666666666665</v>
      </c>
      <c r="E251" s="300">
        <v>0</v>
      </c>
      <c r="F251" s="301">
        <v>0</v>
      </c>
      <c r="G251" s="302">
        <v>0</v>
      </c>
      <c r="H251" s="103">
        <v>2402</v>
      </c>
      <c r="I251" s="11">
        <v>2591</v>
      </c>
      <c r="J251" s="303">
        <v>0.92705519104592826</v>
      </c>
      <c r="K251" s="304">
        <v>0.92725649497008911</v>
      </c>
      <c r="L251" s="305">
        <v>0.62947061771590895</v>
      </c>
      <c r="M251" s="11">
        <v>4257.1097876126923</v>
      </c>
      <c r="N251" s="304">
        <v>0.9193863133334611</v>
      </c>
      <c r="O251" s="306">
        <v>0</v>
      </c>
      <c r="P251" s="307">
        <v>166044.97761866669</v>
      </c>
      <c r="Q251" s="268">
        <v>0</v>
      </c>
      <c r="R251" s="268">
        <v>82150.567348823533</v>
      </c>
      <c r="S251" s="268">
        <v>120065.90409190275</v>
      </c>
      <c r="T251" s="268">
        <v>0</v>
      </c>
      <c r="U251" s="308">
        <v>368261.44905939297</v>
      </c>
    </row>
    <row r="252" spans="1:21" x14ac:dyDescent="0.25">
      <c r="A252" s="266">
        <v>781</v>
      </c>
      <c r="B252" s="260" t="s">
        <v>256</v>
      </c>
      <c r="C252" s="298">
        <v>3504</v>
      </c>
      <c r="D252" s="299">
        <v>1.0842833333333333</v>
      </c>
      <c r="E252" s="300">
        <v>0</v>
      </c>
      <c r="F252" s="301">
        <v>1</v>
      </c>
      <c r="G252" s="302">
        <v>2.8538812785388126E-4</v>
      </c>
      <c r="H252" s="103">
        <v>981</v>
      </c>
      <c r="I252" s="11">
        <v>1129</v>
      </c>
      <c r="J252" s="303">
        <v>0.86891054030115145</v>
      </c>
      <c r="K252" s="304">
        <v>0.8690992184976567</v>
      </c>
      <c r="L252" s="305">
        <v>0.62885407420803197</v>
      </c>
      <c r="M252" s="11">
        <v>2203.5046760249438</v>
      </c>
      <c r="N252" s="304">
        <v>0.91848580797743107</v>
      </c>
      <c r="O252" s="306">
        <v>0</v>
      </c>
      <c r="P252" s="307">
        <v>356699.98438799998</v>
      </c>
      <c r="Q252" s="268">
        <v>0</v>
      </c>
      <c r="R252" s="268">
        <v>39893.739967166839</v>
      </c>
      <c r="S252" s="268">
        <v>62146.807175962851</v>
      </c>
      <c r="T252" s="268">
        <v>0</v>
      </c>
      <c r="U252" s="308">
        <v>458740.53153112967</v>
      </c>
    </row>
    <row r="253" spans="1:21" x14ac:dyDescent="0.25">
      <c r="A253" s="266">
        <v>783</v>
      </c>
      <c r="B253" s="260" t="s">
        <v>257</v>
      </c>
      <c r="C253" s="298">
        <v>6419</v>
      </c>
      <c r="D253" s="299">
        <v>0</v>
      </c>
      <c r="E253" s="300">
        <v>0</v>
      </c>
      <c r="F253" s="301">
        <v>0</v>
      </c>
      <c r="G253" s="302">
        <v>0</v>
      </c>
      <c r="H253" s="103">
        <v>3091</v>
      </c>
      <c r="I253" s="11">
        <v>2653</v>
      </c>
      <c r="J253" s="303">
        <v>1.1650961176027139</v>
      </c>
      <c r="K253" s="304">
        <v>1.165349110545058</v>
      </c>
      <c r="L253" s="305">
        <v>0.54340556281545205</v>
      </c>
      <c r="M253" s="11">
        <v>3488.1203077123869</v>
      </c>
      <c r="N253" s="304">
        <v>0.79368221960007512</v>
      </c>
      <c r="O253" s="306">
        <v>0</v>
      </c>
      <c r="P253" s="307">
        <v>0</v>
      </c>
      <c r="Q253" s="268">
        <v>0</v>
      </c>
      <c r="R253" s="268">
        <v>97992.924821712324</v>
      </c>
      <c r="S253" s="268">
        <v>98377.61749660474</v>
      </c>
      <c r="T253" s="268">
        <v>0</v>
      </c>
      <c r="U253" s="308">
        <v>196370.54231831705</v>
      </c>
    </row>
    <row r="254" spans="1:21" s="260" customFormat="1" x14ac:dyDescent="0.25">
      <c r="A254" s="260">
        <v>785</v>
      </c>
      <c r="B254" s="260" t="s">
        <v>258</v>
      </c>
      <c r="C254" s="298">
        <v>2626</v>
      </c>
      <c r="D254" s="299">
        <v>1.7081500000000001</v>
      </c>
      <c r="E254" s="300">
        <v>0</v>
      </c>
      <c r="F254" s="301">
        <v>0</v>
      </c>
      <c r="G254" s="302">
        <v>0</v>
      </c>
      <c r="H254" s="103">
        <v>838</v>
      </c>
      <c r="I254" s="11">
        <v>857</v>
      </c>
      <c r="J254" s="303">
        <v>0.97782963827304548</v>
      </c>
      <c r="K254" s="304">
        <v>0.97804196753374795</v>
      </c>
      <c r="L254" s="305">
        <v>0.54178833521959702</v>
      </c>
      <c r="M254" s="11">
        <v>1422.7361682866617</v>
      </c>
      <c r="N254" s="304">
        <v>0.79132014442876775</v>
      </c>
      <c r="O254" s="295">
        <v>0</v>
      </c>
      <c r="P254" s="307">
        <v>842261.46876300022</v>
      </c>
      <c r="Q254" s="268">
        <v>0</v>
      </c>
      <c r="R254" s="268">
        <v>33645.230508341454</v>
      </c>
      <c r="S254" s="268">
        <v>40126.309362902619</v>
      </c>
      <c r="T254" s="268">
        <v>0</v>
      </c>
      <c r="U254" s="308">
        <v>916033.00863424432</v>
      </c>
    </row>
    <row r="255" spans="1:21" x14ac:dyDescent="0.25">
      <c r="A255" s="266">
        <v>790</v>
      </c>
      <c r="B255" s="260" t="s">
        <v>259</v>
      </c>
      <c r="C255" s="298">
        <v>23734</v>
      </c>
      <c r="D255" s="299">
        <v>0</v>
      </c>
      <c r="E255" s="300">
        <v>0</v>
      </c>
      <c r="F255" s="301">
        <v>0</v>
      </c>
      <c r="G255" s="302">
        <v>0</v>
      </c>
      <c r="H255" s="103">
        <v>8206</v>
      </c>
      <c r="I255" s="11">
        <v>9288</v>
      </c>
      <c r="J255" s="303">
        <v>0.88350559862187772</v>
      </c>
      <c r="K255" s="304">
        <v>0.88369744603909572</v>
      </c>
      <c r="L255" s="305">
        <v>0.69526442541804101</v>
      </c>
      <c r="M255" s="11">
        <v>16501.405872871786</v>
      </c>
      <c r="N255" s="304">
        <v>1.0154828182393247</v>
      </c>
      <c r="O255" s="306">
        <v>0</v>
      </c>
      <c r="P255" s="307">
        <v>0</v>
      </c>
      <c r="Q255" s="268">
        <v>0</v>
      </c>
      <c r="R255" s="268">
        <v>274755.14491422381</v>
      </c>
      <c r="S255" s="268">
        <v>465399.3704082591</v>
      </c>
      <c r="T255" s="268">
        <v>0</v>
      </c>
      <c r="U255" s="308">
        <v>740154.51532248291</v>
      </c>
    </row>
    <row r="256" spans="1:21" x14ac:dyDescent="0.25">
      <c r="A256" s="266">
        <v>791</v>
      </c>
      <c r="B256" s="260" t="s">
        <v>260</v>
      </c>
      <c r="C256" s="298">
        <v>5029</v>
      </c>
      <c r="D256" s="299">
        <v>1.4546666666666668</v>
      </c>
      <c r="E256" s="300">
        <v>0</v>
      </c>
      <c r="F256" s="301">
        <v>0</v>
      </c>
      <c r="G256" s="302">
        <v>0</v>
      </c>
      <c r="H256" s="103">
        <v>1787</v>
      </c>
      <c r="I256" s="11">
        <v>1913</v>
      </c>
      <c r="J256" s="303">
        <v>0.93413486670151591</v>
      </c>
      <c r="K256" s="304">
        <v>0.93433770793058046</v>
      </c>
      <c r="L256" s="305">
        <v>0.530932377396793</v>
      </c>
      <c r="M256" s="11">
        <v>2670.058925928472</v>
      </c>
      <c r="N256" s="304">
        <v>0.77546425098511873</v>
      </c>
      <c r="O256" s="306">
        <v>0</v>
      </c>
      <c r="P256" s="307">
        <v>686817.47002000001</v>
      </c>
      <c r="Q256" s="268">
        <v>0</v>
      </c>
      <c r="R256" s="268">
        <v>61554.074764695841</v>
      </c>
      <c r="S256" s="268">
        <v>75305.325658522357</v>
      </c>
      <c r="T256" s="268">
        <v>0</v>
      </c>
      <c r="U256" s="308">
        <v>823676.87044321815</v>
      </c>
    </row>
    <row r="257" spans="1:21" x14ac:dyDescent="0.25">
      <c r="A257" s="266">
        <v>831</v>
      </c>
      <c r="B257" s="260" t="s">
        <v>261</v>
      </c>
      <c r="C257" s="298">
        <v>4559</v>
      </c>
      <c r="D257" s="299">
        <v>0</v>
      </c>
      <c r="E257" s="300">
        <v>0</v>
      </c>
      <c r="F257" s="301">
        <v>0</v>
      </c>
      <c r="G257" s="302">
        <v>0</v>
      </c>
      <c r="H257" s="103">
        <v>809</v>
      </c>
      <c r="I257" s="11">
        <v>1866</v>
      </c>
      <c r="J257" s="303">
        <v>0.43354769560557344</v>
      </c>
      <c r="K257" s="304">
        <v>0.43364183762999575</v>
      </c>
      <c r="L257" s="305">
        <v>0.60780213748029999</v>
      </c>
      <c r="M257" s="11">
        <v>2770.9699447726875</v>
      </c>
      <c r="N257" s="304">
        <v>0.88773796693145879</v>
      </c>
      <c r="O257" s="306">
        <v>0</v>
      </c>
      <c r="P257" s="307">
        <v>0</v>
      </c>
      <c r="Q257" s="268">
        <v>0</v>
      </c>
      <c r="R257" s="268">
        <v>25898.348104592475</v>
      </c>
      <c r="S257" s="268">
        <v>78151.381624854446</v>
      </c>
      <c r="T257" s="268">
        <v>0</v>
      </c>
      <c r="U257" s="308">
        <v>104049.72972944692</v>
      </c>
    </row>
    <row r="258" spans="1:21" x14ac:dyDescent="0.25">
      <c r="A258" s="266">
        <v>832</v>
      </c>
      <c r="B258" s="260" t="s">
        <v>262</v>
      </c>
      <c r="C258" s="298">
        <v>3825</v>
      </c>
      <c r="D258" s="299">
        <v>1.7243499999999998</v>
      </c>
      <c r="E258" s="300">
        <v>0</v>
      </c>
      <c r="F258" s="301">
        <v>0</v>
      </c>
      <c r="G258" s="302">
        <v>0</v>
      </c>
      <c r="H258" s="103">
        <v>1294</v>
      </c>
      <c r="I258" s="11">
        <v>1391</v>
      </c>
      <c r="J258" s="303">
        <v>0.93026599568655644</v>
      </c>
      <c r="K258" s="304">
        <v>0.93046799681578141</v>
      </c>
      <c r="L258" s="305">
        <v>0.56485597112809405</v>
      </c>
      <c r="M258" s="11">
        <v>2160.5740895649596</v>
      </c>
      <c r="N258" s="304">
        <v>0.82501205655039622</v>
      </c>
      <c r="O258" s="306">
        <v>0</v>
      </c>
      <c r="P258" s="307">
        <v>1238463.0880874998</v>
      </c>
      <c r="Q258" s="268">
        <v>0</v>
      </c>
      <c r="R258" s="268">
        <v>46623.425150446768</v>
      </c>
      <c r="S258" s="268">
        <v>60936.009255854675</v>
      </c>
      <c r="T258" s="268">
        <v>0</v>
      </c>
      <c r="U258" s="308">
        <v>1346022.5224938013</v>
      </c>
    </row>
    <row r="259" spans="1:21" x14ac:dyDescent="0.25">
      <c r="A259" s="266">
        <v>833</v>
      </c>
      <c r="B259" s="260" t="s">
        <v>263</v>
      </c>
      <c r="C259" s="298">
        <v>1691</v>
      </c>
      <c r="D259" s="299">
        <v>0.48993333333333333</v>
      </c>
      <c r="E259" s="300">
        <v>0</v>
      </c>
      <c r="F259" s="301">
        <v>0</v>
      </c>
      <c r="G259" s="302">
        <v>0</v>
      </c>
      <c r="H259" s="103">
        <v>459</v>
      </c>
      <c r="I259" s="11">
        <v>636</v>
      </c>
      <c r="J259" s="303">
        <v>0.72169811320754718</v>
      </c>
      <c r="K259" s="304">
        <v>0.72185482519584232</v>
      </c>
      <c r="L259" s="305">
        <v>0.416707487770894</v>
      </c>
      <c r="M259" s="11">
        <v>704.65236182058175</v>
      </c>
      <c r="N259" s="304">
        <v>0.60863072896126358</v>
      </c>
      <c r="O259" s="306">
        <v>1.0466904342866752</v>
      </c>
      <c r="P259" s="307">
        <v>51854.392120666671</v>
      </c>
      <c r="Q259" s="268">
        <v>0</v>
      </c>
      <c r="R259" s="268">
        <v>15990.600273220818</v>
      </c>
      <c r="S259" s="268">
        <v>19873.747005225217</v>
      </c>
      <c r="T259" s="268">
        <v>18124.324089638583</v>
      </c>
      <c r="U259" s="308">
        <v>105843.06348875129</v>
      </c>
    </row>
    <row r="260" spans="1:21" x14ac:dyDescent="0.25">
      <c r="A260" s="266">
        <v>834</v>
      </c>
      <c r="B260" s="260" t="s">
        <v>264</v>
      </c>
      <c r="C260" s="298">
        <v>5879</v>
      </c>
      <c r="D260" s="299">
        <v>0</v>
      </c>
      <c r="E260" s="300">
        <v>0</v>
      </c>
      <c r="F260" s="301">
        <v>0</v>
      </c>
      <c r="G260" s="302">
        <v>0</v>
      </c>
      <c r="H260" s="103">
        <v>1641</v>
      </c>
      <c r="I260" s="11">
        <v>2509</v>
      </c>
      <c r="J260" s="303">
        <v>0.65404543642885615</v>
      </c>
      <c r="K260" s="304">
        <v>0.65418745808431344</v>
      </c>
      <c r="L260" s="305">
        <v>0.57081944564234399</v>
      </c>
      <c r="M260" s="11">
        <v>3355.8475209313401</v>
      </c>
      <c r="N260" s="304">
        <v>0.83372213243639859</v>
      </c>
      <c r="O260" s="306">
        <v>0</v>
      </c>
      <c r="P260" s="307">
        <v>0</v>
      </c>
      <c r="Q260" s="268">
        <v>0</v>
      </c>
      <c r="R260" s="268">
        <v>50382.181665617594</v>
      </c>
      <c r="S260" s="268">
        <v>94647.046164422165</v>
      </c>
      <c r="T260" s="268">
        <v>0</v>
      </c>
      <c r="U260" s="308">
        <v>145029.22783003974</v>
      </c>
    </row>
    <row r="261" spans="1:21" x14ac:dyDescent="0.25">
      <c r="A261" s="266">
        <v>837</v>
      </c>
      <c r="B261" s="260" t="s">
        <v>265</v>
      </c>
      <c r="C261" s="298">
        <v>249009</v>
      </c>
      <c r="D261" s="299">
        <v>0</v>
      </c>
      <c r="E261" s="300">
        <v>0</v>
      </c>
      <c r="F261" s="301">
        <v>19</v>
      </c>
      <c r="G261" s="302">
        <v>7.6302462963186073E-5</v>
      </c>
      <c r="H261" s="103">
        <v>131385</v>
      </c>
      <c r="I261" s="11">
        <v>110431</v>
      </c>
      <c r="J261" s="303">
        <v>1.189747444105369</v>
      </c>
      <c r="K261" s="304">
        <v>1.1900057899207768</v>
      </c>
      <c r="L261" s="305">
        <v>0.77140307137916297</v>
      </c>
      <c r="M261" s="11">
        <v>192086.30740105399</v>
      </c>
      <c r="N261" s="304">
        <v>1.1266886903519928</v>
      </c>
      <c r="O261" s="306">
        <v>1.4993326835519127</v>
      </c>
      <c r="P261" s="307">
        <v>0</v>
      </c>
      <c r="Q261" s="268">
        <v>0</v>
      </c>
      <c r="R261" s="268">
        <v>3881820.1878252127</v>
      </c>
      <c r="S261" s="268">
        <v>5417529.1012910437</v>
      </c>
      <c r="T261" s="268">
        <v>3823076.6817134409</v>
      </c>
      <c r="U261" s="308">
        <v>13122425.970829697</v>
      </c>
    </row>
    <row r="262" spans="1:21" x14ac:dyDescent="0.25">
      <c r="A262" s="266">
        <v>844</v>
      </c>
      <c r="B262" s="260" t="s">
        <v>266</v>
      </c>
      <c r="C262" s="298">
        <v>1441</v>
      </c>
      <c r="D262" s="299">
        <v>1.4789666666666665</v>
      </c>
      <c r="E262" s="300">
        <v>0</v>
      </c>
      <c r="F262" s="301">
        <v>0</v>
      </c>
      <c r="G262" s="302">
        <v>0</v>
      </c>
      <c r="H262" s="103">
        <v>375</v>
      </c>
      <c r="I262" s="11">
        <v>520</v>
      </c>
      <c r="J262" s="303">
        <v>0.72115384615384615</v>
      </c>
      <c r="K262" s="304">
        <v>0.72131043995813804</v>
      </c>
      <c r="L262" s="305">
        <v>0.47563161771725898</v>
      </c>
      <c r="M262" s="11">
        <v>685.38516113057017</v>
      </c>
      <c r="N262" s="304">
        <v>0.69469358411778492</v>
      </c>
      <c r="O262" s="306">
        <v>0</v>
      </c>
      <c r="P262" s="307">
        <v>200086.86390550001</v>
      </c>
      <c r="Q262" s="268">
        <v>0</v>
      </c>
      <c r="R262" s="268">
        <v>13616.249306133766</v>
      </c>
      <c r="S262" s="268">
        <v>19330.342210522089</v>
      </c>
      <c r="T262" s="268">
        <v>0</v>
      </c>
      <c r="U262" s="308">
        <v>233033.45542215588</v>
      </c>
    </row>
    <row r="263" spans="1:21" x14ac:dyDescent="0.25">
      <c r="A263" s="266">
        <v>845</v>
      </c>
      <c r="B263" s="260" t="s">
        <v>267</v>
      </c>
      <c r="C263" s="298">
        <v>2863</v>
      </c>
      <c r="D263" s="299">
        <v>1.3779666666666666</v>
      </c>
      <c r="E263" s="300">
        <v>0</v>
      </c>
      <c r="F263" s="301">
        <v>1</v>
      </c>
      <c r="G263" s="302">
        <v>3.4928396786587494E-4</v>
      </c>
      <c r="H263" s="103">
        <v>1004</v>
      </c>
      <c r="I263" s="11">
        <v>1082</v>
      </c>
      <c r="J263" s="303">
        <v>0.92791127541589646</v>
      </c>
      <c r="K263" s="304">
        <v>0.92811276523313546</v>
      </c>
      <c r="L263" s="305">
        <v>0.491546809042122</v>
      </c>
      <c r="M263" s="11">
        <v>1407.2985142875953</v>
      </c>
      <c r="N263" s="304">
        <v>0.71793884555867127</v>
      </c>
      <c r="O263" s="306">
        <v>0</v>
      </c>
      <c r="P263" s="307">
        <v>370387.45663149998</v>
      </c>
      <c r="Q263" s="268">
        <v>0</v>
      </c>
      <c r="R263" s="268">
        <v>34809.147693898311</v>
      </c>
      <c r="S263" s="268">
        <v>39690.911645453722</v>
      </c>
      <c r="T263" s="268">
        <v>0</v>
      </c>
      <c r="U263" s="308">
        <v>444887.51597085199</v>
      </c>
    </row>
    <row r="264" spans="1:21" x14ac:dyDescent="0.25">
      <c r="A264" s="266">
        <v>846</v>
      </c>
      <c r="B264" s="260" t="s">
        <v>268</v>
      </c>
      <c r="C264" s="298">
        <v>4862</v>
      </c>
      <c r="D264" s="299">
        <v>0.17711666666666667</v>
      </c>
      <c r="E264" s="300">
        <v>0</v>
      </c>
      <c r="F264" s="301">
        <v>0</v>
      </c>
      <c r="G264" s="302">
        <v>0</v>
      </c>
      <c r="H264" s="103">
        <v>1622</v>
      </c>
      <c r="I264" s="11">
        <v>1805</v>
      </c>
      <c r="J264" s="303">
        <v>0.8986149584487535</v>
      </c>
      <c r="K264" s="304">
        <v>0.89881008676386631</v>
      </c>
      <c r="L264" s="305">
        <v>0.71872283936499604</v>
      </c>
      <c r="M264" s="11">
        <v>3494.4304449926108</v>
      </c>
      <c r="N264" s="304">
        <v>1.0497454892971103</v>
      </c>
      <c r="O264" s="306">
        <v>0</v>
      </c>
      <c r="P264" s="307">
        <v>53898.829794333338</v>
      </c>
      <c r="Q264" s="268">
        <v>0</v>
      </c>
      <c r="R264" s="268">
        <v>57247.191808181524</v>
      </c>
      <c r="S264" s="268">
        <v>98555.586206666849</v>
      </c>
      <c r="T264" s="268">
        <v>0</v>
      </c>
      <c r="U264" s="308">
        <v>209701.60780918173</v>
      </c>
    </row>
    <row r="265" spans="1:21" x14ac:dyDescent="0.25">
      <c r="A265" s="266">
        <v>848</v>
      </c>
      <c r="B265" s="260" t="s">
        <v>269</v>
      </c>
      <c r="C265" s="298">
        <v>4160</v>
      </c>
      <c r="D265" s="299">
        <v>0.92721666666666658</v>
      </c>
      <c r="E265" s="300">
        <v>0</v>
      </c>
      <c r="F265" s="301">
        <v>1</v>
      </c>
      <c r="G265" s="302">
        <v>2.403846153846154E-4</v>
      </c>
      <c r="H265" s="103">
        <v>1212</v>
      </c>
      <c r="I265" s="11">
        <v>1453</v>
      </c>
      <c r="J265" s="303">
        <v>0.83413626978664834</v>
      </c>
      <c r="K265" s="304">
        <v>0.83431739697952179</v>
      </c>
      <c r="L265" s="305">
        <v>0.48883301438703902</v>
      </c>
      <c r="M265" s="11">
        <v>2033.5453398500824</v>
      </c>
      <c r="N265" s="304">
        <v>0.71397515671782563</v>
      </c>
      <c r="O265" s="306">
        <v>0</v>
      </c>
      <c r="P265" s="307">
        <v>241423.48325333331</v>
      </c>
      <c r="Q265" s="268">
        <v>0</v>
      </c>
      <c r="R265" s="268">
        <v>45466.96086579602</v>
      </c>
      <c r="S265" s="268">
        <v>57353.338749080242</v>
      </c>
      <c r="T265" s="268">
        <v>0</v>
      </c>
      <c r="U265" s="308">
        <v>344243.78286820959</v>
      </c>
    </row>
    <row r="266" spans="1:21" x14ac:dyDescent="0.25">
      <c r="A266" s="266">
        <v>849</v>
      </c>
      <c r="B266" s="260" t="s">
        <v>270</v>
      </c>
      <c r="C266" s="298">
        <v>2903</v>
      </c>
      <c r="D266" s="299">
        <v>0.86536666666666673</v>
      </c>
      <c r="E266" s="300">
        <v>0</v>
      </c>
      <c r="F266" s="301">
        <v>0</v>
      </c>
      <c r="G266" s="302">
        <v>0</v>
      </c>
      <c r="H266" s="103">
        <v>1010</v>
      </c>
      <c r="I266" s="11">
        <v>1068</v>
      </c>
      <c r="J266" s="303">
        <v>0.94569288389513106</v>
      </c>
      <c r="K266" s="304">
        <v>0.94589823487144598</v>
      </c>
      <c r="L266" s="305">
        <v>0.57929769633889805</v>
      </c>
      <c r="M266" s="11">
        <v>1681.701212471821</v>
      </c>
      <c r="N266" s="304">
        <v>0.84610521662181415</v>
      </c>
      <c r="O266" s="306">
        <v>0</v>
      </c>
      <c r="P266" s="307">
        <v>157236.05893233337</v>
      </c>
      <c r="Q266" s="268">
        <v>0</v>
      </c>
      <c r="R266" s="268">
        <v>35971.847743396676</v>
      </c>
      <c r="S266" s="268">
        <v>47430.060900803866</v>
      </c>
      <c r="T266" s="268">
        <v>0</v>
      </c>
      <c r="U266" s="308">
        <v>240637.96757653391</v>
      </c>
    </row>
    <row r="267" spans="1:21" x14ac:dyDescent="0.25">
      <c r="A267" s="266">
        <v>850</v>
      </c>
      <c r="B267" s="260" t="s">
        <v>271</v>
      </c>
      <c r="C267" s="298">
        <v>2407</v>
      </c>
      <c r="D267" s="299">
        <v>0.21193333333333333</v>
      </c>
      <c r="E267" s="300">
        <v>0</v>
      </c>
      <c r="F267" s="301">
        <v>0</v>
      </c>
      <c r="G267" s="302">
        <v>0</v>
      </c>
      <c r="H267" s="103">
        <v>550</v>
      </c>
      <c r="I267" s="11">
        <v>901</v>
      </c>
      <c r="J267" s="303">
        <v>0.61043285238623757</v>
      </c>
      <c r="K267" s="304">
        <v>0.61056540385653724</v>
      </c>
      <c r="L267" s="305">
        <v>0.44483412156871999</v>
      </c>
      <c r="M267" s="11">
        <v>1070.715730615909</v>
      </c>
      <c r="N267" s="304">
        <v>0.64971166495108978</v>
      </c>
      <c r="O267" s="306">
        <v>0.26639001210674679</v>
      </c>
      <c r="P267" s="307">
        <v>31928.631951333336</v>
      </c>
      <c r="Q267" s="268">
        <v>0</v>
      </c>
      <c r="R267" s="268">
        <v>19252.165144783172</v>
      </c>
      <c r="S267" s="268">
        <v>30198.058926244739</v>
      </c>
      <c r="T267" s="268">
        <v>6565.8957736032216</v>
      </c>
      <c r="U267" s="308">
        <v>87944.751795964476</v>
      </c>
    </row>
    <row r="268" spans="1:21" x14ac:dyDescent="0.25">
      <c r="A268" s="266">
        <v>851</v>
      </c>
      <c r="B268" s="260" t="s">
        <v>272</v>
      </c>
      <c r="C268" s="298">
        <v>21227</v>
      </c>
      <c r="D268" s="299">
        <v>0.14405000000000001</v>
      </c>
      <c r="E268" s="300">
        <v>0</v>
      </c>
      <c r="F268" s="301">
        <v>13</v>
      </c>
      <c r="G268" s="302">
        <v>6.124275686625524E-4</v>
      </c>
      <c r="H268" s="103">
        <v>8704</v>
      </c>
      <c r="I268" s="11">
        <v>8563</v>
      </c>
      <c r="J268" s="303">
        <v>1.016466191755226</v>
      </c>
      <c r="K268" s="304">
        <v>1.0166869106888488</v>
      </c>
      <c r="L268" s="305">
        <v>0.55654170020824101</v>
      </c>
      <c r="M268" s="11">
        <v>11813.710670320332</v>
      </c>
      <c r="N268" s="304">
        <v>0.81286847641508142</v>
      </c>
      <c r="O268" s="306">
        <v>0</v>
      </c>
      <c r="P268" s="307">
        <v>191384.53181650001</v>
      </c>
      <c r="Q268" s="268">
        <v>0</v>
      </c>
      <c r="R268" s="268">
        <v>282713.89099681773</v>
      </c>
      <c r="S268" s="268">
        <v>333189.3991645432</v>
      </c>
      <c r="T268" s="268">
        <v>0</v>
      </c>
      <c r="U268" s="308">
        <v>807287.82197786099</v>
      </c>
    </row>
    <row r="269" spans="1:21" x14ac:dyDescent="0.25">
      <c r="A269" s="266">
        <v>853</v>
      </c>
      <c r="B269" s="260" t="s">
        <v>273</v>
      </c>
      <c r="C269" s="298">
        <v>197900</v>
      </c>
      <c r="D269" s="299">
        <v>0</v>
      </c>
      <c r="E269" s="300">
        <v>0</v>
      </c>
      <c r="F269" s="301">
        <v>13</v>
      </c>
      <c r="G269" s="302">
        <v>6.5689742294087919E-5</v>
      </c>
      <c r="H269" s="103">
        <v>104982</v>
      </c>
      <c r="I269" s="11">
        <v>85122</v>
      </c>
      <c r="J269" s="303">
        <v>1.2333121872136463</v>
      </c>
      <c r="K269" s="304">
        <v>1.2335799928258682</v>
      </c>
      <c r="L269" s="305">
        <v>0.69678972448326304</v>
      </c>
      <c r="M269" s="11">
        <v>137894.68647523774</v>
      </c>
      <c r="N269" s="304">
        <v>1.0177106252962991</v>
      </c>
      <c r="O269" s="306">
        <v>0.84675041228692294</v>
      </c>
      <c r="P269" s="307">
        <v>0</v>
      </c>
      <c r="Q269" s="268">
        <v>0</v>
      </c>
      <c r="R269" s="268">
        <v>3198043.7956011351</v>
      </c>
      <c r="S269" s="268">
        <v>3889129.2513279165</v>
      </c>
      <c r="T269" s="268">
        <v>1715936.3234978002</v>
      </c>
      <c r="U269" s="308">
        <v>8803109.3704268523</v>
      </c>
    </row>
    <row r="270" spans="1:21" x14ac:dyDescent="0.25">
      <c r="A270" s="266">
        <v>854</v>
      </c>
      <c r="B270" s="260" t="s">
        <v>274</v>
      </c>
      <c r="C270" s="298">
        <v>3262</v>
      </c>
      <c r="D270" s="299">
        <v>1.7608999999999999</v>
      </c>
      <c r="E270" s="300">
        <v>0</v>
      </c>
      <c r="F270" s="301">
        <v>3</v>
      </c>
      <c r="G270" s="302">
        <v>9.1968117719190676E-4</v>
      </c>
      <c r="H270" s="103">
        <v>1082</v>
      </c>
      <c r="I270" s="11">
        <v>1084</v>
      </c>
      <c r="J270" s="303">
        <v>0.99815498154981552</v>
      </c>
      <c r="K270" s="304">
        <v>0.99837172432483845</v>
      </c>
      <c r="L270" s="305">
        <v>0.477516702103854</v>
      </c>
      <c r="M270" s="11">
        <v>1557.6594822627717</v>
      </c>
      <c r="N270" s="304">
        <v>0.69744688305777813</v>
      </c>
      <c r="O270" s="306">
        <v>0</v>
      </c>
      <c r="P270" s="307">
        <v>1078561.357566</v>
      </c>
      <c r="Q270" s="268">
        <v>0</v>
      </c>
      <c r="R270" s="268">
        <v>42662.620198193858</v>
      </c>
      <c r="S270" s="268">
        <v>43931.635155240656</v>
      </c>
      <c r="T270" s="268">
        <v>0</v>
      </c>
      <c r="U270" s="308">
        <v>1165155.6129194344</v>
      </c>
    </row>
    <row r="271" spans="1:21" x14ac:dyDescent="0.25">
      <c r="A271" s="266">
        <v>857</v>
      </c>
      <c r="B271" s="260" t="s">
        <v>275</v>
      </c>
      <c r="C271" s="298">
        <v>2394</v>
      </c>
      <c r="D271" s="299">
        <v>1.1848333333333332</v>
      </c>
      <c r="E271" s="300">
        <v>0</v>
      </c>
      <c r="F271" s="301">
        <v>1</v>
      </c>
      <c r="G271" s="302">
        <v>4.1771094402673348E-4</v>
      </c>
      <c r="H271" s="103">
        <v>606</v>
      </c>
      <c r="I271" s="11">
        <v>758</v>
      </c>
      <c r="J271" s="303">
        <v>0.79947229551451182</v>
      </c>
      <c r="K271" s="304">
        <v>0.79964589565385558</v>
      </c>
      <c r="L271" s="305">
        <v>0.58740974101969801</v>
      </c>
      <c r="M271" s="11">
        <v>1406.2589200011571</v>
      </c>
      <c r="N271" s="304">
        <v>0.85795343104640387</v>
      </c>
      <c r="O271" s="306">
        <v>0</v>
      </c>
      <c r="P271" s="307">
        <v>266303.95753499994</v>
      </c>
      <c r="Q271" s="268">
        <v>0</v>
      </c>
      <c r="R271" s="268">
        <v>25078.014791958823</v>
      </c>
      <c r="S271" s="268">
        <v>39661.591323893503</v>
      </c>
      <c r="T271" s="268">
        <v>0</v>
      </c>
      <c r="U271" s="308">
        <v>331043.5636508523</v>
      </c>
    </row>
    <row r="272" spans="1:21" x14ac:dyDescent="0.25">
      <c r="A272" s="266">
        <v>858</v>
      </c>
      <c r="B272" s="260" t="s">
        <v>276</v>
      </c>
      <c r="C272" s="298">
        <v>40384</v>
      </c>
      <c r="D272" s="299">
        <v>0</v>
      </c>
      <c r="E272" s="300">
        <v>0</v>
      </c>
      <c r="F272" s="301">
        <v>2</v>
      </c>
      <c r="G272" s="302">
        <v>4.9524564183835184E-5</v>
      </c>
      <c r="H272" s="103">
        <v>14429</v>
      </c>
      <c r="I272" s="11">
        <v>18998</v>
      </c>
      <c r="J272" s="303">
        <v>0.75950100010527422</v>
      </c>
      <c r="K272" s="304">
        <v>0.75966592074128592</v>
      </c>
      <c r="L272" s="305">
        <v>0.72887848029684799</v>
      </c>
      <c r="M272" s="11">
        <v>29435.02854830791</v>
      </c>
      <c r="N272" s="304">
        <v>1.0645785204396181</v>
      </c>
      <c r="O272" s="306">
        <v>1.5214559981449272</v>
      </c>
      <c r="P272" s="307">
        <v>0</v>
      </c>
      <c r="Q272" s="268">
        <v>0</v>
      </c>
      <c r="R272" s="268">
        <v>401886.36591613077</v>
      </c>
      <c r="S272" s="268">
        <v>830174.34149976156</v>
      </c>
      <c r="T272" s="268">
        <v>629170.98525782768</v>
      </c>
      <c r="U272" s="308">
        <v>1861231.69267372</v>
      </c>
    </row>
    <row r="273" spans="1:21" x14ac:dyDescent="0.25">
      <c r="A273" s="266">
        <v>859</v>
      </c>
      <c r="B273" s="260" t="s">
        <v>277</v>
      </c>
      <c r="C273" s="298">
        <v>6562</v>
      </c>
      <c r="D273" s="299">
        <v>0</v>
      </c>
      <c r="E273" s="300">
        <v>0</v>
      </c>
      <c r="F273" s="301">
        <v>0</v>
      </c>
      <c r="G273" s="302">
        <v>0</v>
      </c>
      <c r="H273" s="103">
        <v>1441</v>
      </c>
      <c r="I273" s="11">
        <v>2585</v>
      </c>
      <c r="J273" s="303">
        <v>0.55744680851063833</v>
      </c>
      <c r="K273" s="304">
        <v>0.55756785441076162</v>
      </c>
      <c r="L273" s="305">
        <v>0.61361056395839497</v>
      </c>
      <c r="M273" s="11">
        <v>4026.5125206949879</v>
      </c>
      <c r="N273" s="304">
        <v>0.8962215842055129</v>
      </c>
      <c r="O273" s="306">
        <v>0</v>
      </c>
      <c r="P273" s="307">
        <v>0</v>
      </c>
      <c r="Q273" s="268">
        <v>0</v>
      </c>
      <c r="R273" s="268">
        <v>47929.759414428772</v>
      </c>
      <c r="S273" s="268">
        <v>113562.22654659746</v>
      </c>
      <c r="T273" s="268">
        <v>0</v>
      </c>
      <c r="U273" s="308">
        <v>161491.98596102622</v>
      </c>
    </row>
    <row r="274" spans="1:21" x14ac:dyDescent="0.25">
      <c r="A274" s="266">
        <v>886</v>
      </c>
      <c r="B274" s="260" t="s">
        <v>278</v>
      </c>
      <c r="C274" s="298">
        <v>12599</v>
      </c>
      <c r="D274" s="299">
        <v>0</v>
      </c>
      <c r="E274" s="300">
        <v>0</v>
      </c>
      <c r="F274" s="301">
        <v>1</v>
      </c>
      <c r="G274" s="302">
        <v>7.9371378680847689E-5</v>
      </c>
      <c r="H274" s="103">
        <v>3889</v>
      </c>
      <c r="I274" s="11">
        <v>5224</v>
      </c>
      <c r="J274" s="303">
        <v>0.74444869831546712</v>
      </c>
      <c r="K274" s="304">
        <v>0.74461035044336066</v>
      </c>
      <c r="L274" s="305">
        <v>0.65716953506020204</v>
      </c>
      <c r="M274" s="11">
        <v>8279.6789722234862</v>
      </c>
      <c r="N274" s="304">
        <v>0.95984253922197615</v>
      </c>
      <c r="O274" s="306">
        <v>0</v>
      </c>
      <c r="P274" s="307">
        <v>0</v>
      </c>
      <c r="Q274" s="268">
        <v>0</v>
      </c>
      <c r="R274" s="268">
        <v>122895.63004859029</v>
      </c>
      <c r="S274" s="268">
        <v>233516.91428850975</v>
      </c>
      <c r="T274" s="268">
        <v>0</v>
      </c>
      <c r="U274" s="308">
        <v>356412.54433710006</v>
      </c>
    </row>
    <row r="275" spans="1:21" x14ac:dyDescent="0.25">
      <c r="A275" s="266">
        <v>887</v>
      </c>
      <c r="B275" s="260" t="s">
        <v>279</v>
      </c>
      <c r="C275" s="298">
        <v>4569</v>
      </c>
      <c r="D275" s="299">
        <v>0</v>
      </c>
      <c r="E275" s="300">
        <v>0</v>
      </c>
      <c r="F275" s="301">
        <v>0</v>
      </c>
      <c r="G275" s="302">
        <v>0</v>
      </c>
      <c r="H275" s="103">
        <v>1336</v>
      </c>
      <c r="I275" s="11">
        <v>1698</v>
      </c>
      <c r="J275" s="303">
        <v>0.78680800942285045</v>
      </c>
      <c r="K275" s="304">
        <v>0.7869788595959446</v>
      </c>
      <c r="L275" s="305">
        <v>0.59933862629938295</v>
      </c>
      <c r="M275" s="11">
        <v>2738.3781835618806</v>
      </c>
      <c r="N275" s="304">
        <v>0.87537641085007289</v>
      </c>
      <c r="O275" s="306">
        <v>0</v>
      </c>
      <c r="P275" s="307">
        <v>0</v>
      </c>
      <c r="Q275" s="268">
        <v>0</v>
      </c>
      <c r="R275" s="268">
        <v>47103.753964369709</v>
      </c>
      <c r="S275" s="268">
        <v>77232.175996869599</v>
      </c>
      <c r="T275" s="268">
        <v>0</v>
      </c>
      <c r="U275" s="308">
        <v>124335.92996123931</v>
      </c>
    </row>
    <row r="276" spans="1:21" x14ac:dyDescent="0.25">
      <c r="A276" s="266">
        <v>889</v>
      </c>
      <c r="B276" s="260" t="s">
        <v>280</v>
      </c>
      <c r="C276" s="298">
        <v>2523</v>
      </c>
      <c r="D276" s="299">
        <v>1.3616333333333333</v>
      </c>
      <c r="E276" s="300">
        <v>0</v>
      </c>
      <c r="F276" s="301">
        <v>0</v>
      </c>
      <c r="G276" s="302">
        <v>0</v>
      </c>
      <c r="H276" s="103">
        <v>797</v>
      </c>
      <c r="I276" s="11">
        <v>872</v>
      </c>
      <c r="J276" s="303">
        <v>0.91399082568807344</v>
      </c>
      <c r="K276" s="304">
        <v>0.91418929277140903</v>
      </c>
      <c r="L276" s="305">
        <v>0.64547033138546495</v>
      </c>
      <c r="M276" s="11">
        <v>1628.5216460855281</v>
      </c>
      <c r="N276" s="304">
        <v>0.94275502563082036</v>
      </c>
      <c r="O276" s="306">
        <v>0</v>
      </c>
      <c r="P276" s="307">
        <v>322532.61349649995</v>
      </c>
      <c r="Q276" s="268">
        <v>0</v>
      </c>
      <c r="R276" s="268">
        <v>30215.144572175672</v>
      </c>
      <c r="S276" s="268">
        <v>45930.20465186127</v>
      </c>
      <c r="T276" s="268">
        <v>0</v>
      </c>
      <c r="U276" s="308">
        <v>398677.96272053692</v>
      </c>
    </row>
    <row r="277" spans="1:21" x14ac:dyDescent="0.25">
      <c r="A277" s="266">
        <v>890</v>
      </c>
      <c r="B277" s="260" t="s">
        <v>281</v>
      </c>
      <c r="C277" s="298">
        <v>1180</v>
      </c>
      <c r="D277" s="299">
        <v>1.9536666666666667</v>
      </c>
      <c r="E277" s="300">
        <v>1</v>
      </c>
      <c r="F277" s="301">
        <v>491</v>
      </c>
      <c r="G277" s="302">
        <v>0.41610169491525423</v>
      </c>
      <c r="H277" s="103">
        <v>462</v>
      </c>
      <c r="I277" s="11">
        <v>487</v>
      </c>
      <c r="J277" s="303">
        <v>0.94866529774127306</v>
      </c>
      <c r="K277" s="304">
        <v>0.94887129415766236</v>
      </c>
      <c r="L277" s="305">
        <v>0.46776722882722999</v>
      </c>
      <c r="M277" s="11">
        <v>551.96533001613136</v>
      </c>
      <c r="N277" s="304">
        <v>0.68320708847409539</v>
      </c>
      <c r="O277" s="306">
        <v>0</v>
      </c>
      <c r="P277" s="307">
        <v>432871.18820000009</v>
      </c>
      <c r="Q277" s="268">
        <v>449328.83</v>
      </c>
      <c r="R277" s="268">
        <v>14667.652465089144</v>
      </c>
      <c r="S277" s="268">
        <v>15567.42007655304</v>
      </c>
      <c r="T277" s="268">
        <v>0</v>
      </c>
      <c r="U277" s="308">
        <v>912435.09074164217</v>
      </c>
    </row>
    <row r="278" spans="1:21" x14ac:dyDescent="0.25">
      <c r="A278" s="266">
        <v>892</v>
      </c>
      <c r="B278" s="260" t="s">
        <v>282</v>
      </c>
      <c r="C278" s="298">
        <v>3592</v>
      </c>
      <c r="D278" s="299">
        <v>0</v>
      </c>
      <c r="E278" s="300">
        <v>0</v>
      </c>
      <c r="F278" s="301">
        <v>0</v>
      </c>
      <c r="G278" s="302">
        <v>0</v>
      </c>
      <c r="H278" s="103">
        <v>831</v>
      </c>
      <c r="I278" s="11">
        <v>1407</v>
      </c>
      <c r="J278" s="303">
        <v>0.59061833688699361</v>
      </c>
      <c r="K278" s="304">
        <v>0.59074658576585759</v>
      </c>
      <c r="L278" s="305">
        <v>0.73437248843730596</v>
      </c>
      <c r="M278" s="11">
        <v>2637.865978466803</v>
      </c>
      <c r="N278" s="304">
        <v>1.0726029075158698</v>
      </c>
      <c r="O278" s="306">
        <v>0</v>
      </c>
      <c r="P278" s="307">
        <v>0</v>
      </c>
      <c r="Q278" s="268">
        <v>0</v>
      </c>
      <c r="R278" s="268">
        <v>27797.698742529581</v>
      </c>
      <c r="S278" s="268">
        <v>74397.368021720147</v>
      </c>
      <c r="T278" s="268">
        <v>0</v>
      </c>
      <c r="U278" s="308">
        <v>102195.06676424973</v>
      </c>
    </row>
    <row r="279" spans="1:21" x14ac:dyDescent="0.25">
      <c r="A279" s="266">
        <v>893</v>
      </c>
      <c r="B279" s="260" t="s">
        <v>283</v>
      </c>
      <c r="C279" s="298">
        <v>7434</v>
      </c>
      <c r="D279" s="299">
        <v>1.1783333333333333E-2</v>
      </c>
      <c r="E279" s="300">
        <v>0</v>
      </c>
      <c r="F279" s="301">
        <v>0</v>
      </c>
      <c r="G279" s="302">
        <v>0</v>
      </c>
      <c r="H279" s="103">
        <v>3254</v>
      </c>
      <c r="I279" s="11">
        <v>3295</v>
      </c>
      <c r="J279" s="303">
        <v>0.98755690440060695</v>
      </c>
      <c r="K279" s="304">
        <v>0.98777134587303284</v>
      </c>
      <c r="L279" s="305">
        <v>0.586615916956163</v>
      </c>
      <c r="M279" s="11">
        <v>4360.9027266521161</v>
      </c>
      <c r="N279" s="304">
        <v>0.85679399491282049</v>
      </c>
      <c r="O279" s="306">
        <v>0</v>
      </c>
      <c r="P279" s="307">
        <v>5482.7150070000007</v>
      </c>
      <c r="Q279" s="268">
        <v>0</v>
      </c>
      <c r="R279" s="268">
        <v>96194.507626383653</v>
      </c>
      <c r="S279" s="268">
        <v>122993.24063849263</v>
      </c>
      <c r="T279" s="268">
        <v>0</v>
      </c>
      <c r="U279" s="308">
        <v>224670.46327187627</v>
      </c>
    </row>
    <row r="280" spans="1:21" x14ac:dyDescent="0.25">
      <c r="A280" s="266">
        <v>895</v>
      </c>
      <c r="B280" s="260" t="s">
        <v>284</v>
      </c>
      <c r="C280" s="298">
        <v>15092</v>
      </c>
      <c r="D280" s="299">
        <v>0</v>
      </c>
      <c r="E280" s="300">
        <v>0</v>
      </c>
      <c r="F280" s="301">
        <v>1</v>
      </c>
      <c r="G280" s="302">
        <v>6.626027034190299E-5</v>
      </c>
      <c r="H280" s="103">
        <v>8407</v>
      </c>
      <c r="I280" s="11">
        <v>6616</v>
      </c>
      <c r="J280" s="303">
        <v>1.2707073760580412</v>
      </c>
      <c r="K280" s="304">
        <v>1.2709833017890346</v>
      </c>
      <c r="L280" s="305">
        <v>0.66391352680757498</v>
      </c>
      <c r="M280" s="11">
        <v>10019.782946579922</v>
      </c>
      <c r="N280" s="304">
        <v>0.96969261567553156</v>
      </c>
      <c r="O280" s="306">
        <v>0</v>
      </c>
      <c r="P280" s="307">
        <v>0</v>
      </c>
      <c r="Q280" s="268">
        <v>0</v>
      </c>
      <c r="R280" s="268">
        <v>251280.00787686143</v>
      </c>
      <c r="S280" s="268">
        <v>282594.14445601759</v>
      </c>
      <c r="T280" s="268">
        <v>0</v>
      </c>
      <c r="U280" s="308">
        <v>533874.15233287902</v>
      </c>
    </row>
    <row r="281" spans="1:21" x14ac:dyDescent="0.25">
      <c r="A281" s="266">
        <v>905</v>
      </c>
      <c r="B281" s="260" t="s">
        <v>285</v>
      </c>
      <c r="C281" s="298">
        <v>67988</v>
      </c>
      <c r="D281" s="299">
        <v>0</v>
      </c>
      <c r="E281" s="300">
        <v>0</v>
      </c>
      <c r="F281" s="301">
        <v>4</v>
      </c>
      <c r="G281" s="302">
        <v>5.8833911866800022E-5</v>
      </c>
      <c r="H281" s="103">
        <v>37474</v>
      </c>
      <c r="I281" s="11">
        <v>30144</v>
      </c>
      <c r="J281" s="303">
        <v>1.2431661358811041</v>
      </c>
      <c r="K281" s="304">
        <v>1.243436081213328</v>
      </c>
      <c r="L281" s="305">
        <v>0.82645871953806604</v>
      </c>
      <c r="M281" s="11">
        <v>56189.275423954037</v>
      </c>
      <c r="N281" s="304">
        <v>1.2071013545247351</v>
      </c>
      <c r="O281" s="306">
        <v>0.17357441738213852</v>
      </c>
      <c r="P281" s="307">
        <v>0</v>
      </c>
      <c r="Q281" s="268">
        <v>0</v>
      </c>
      <c r="R281" s="268">
        <v>1107457.3929928658</v>
      </c>
      <c r="S281" s="268">
        <v>1584740.9370734685</v>
      </c>
      <c r="T281" s="268">
        <v>120842.00948712278</v>
      </c>
      <c r="U281" s="308">
        <v>2813040.3395534572</v>
      </c>
    </row>
    <row r="282" spans="1:21" x14ac:dyDescent="0.25">
      <c r="A282" s="266">
        <v>908</v>
      </c>
      <c r="B282" s="260" t="s">
        <v>286</v>
      </c>
      <c r="C282" s="298">
        <v>20703</v>
      </c>
      <c r="D282" s="299">
        <v>0</v>
      </c>
      <c r="E282" s="300">
        <v>0</v>
      </c>
      <c r="F282" s="301">
        <v>1</v>
      </c>
      <c r="G282" s="302">
        <v>4.8302178428247112E-5</v>
      </c>
      <c r="H282" s="103">
        <v>6632</v>
      </c>
      <c r="I282" s="11">
        <v>8132</v>
      </c>
      <c r="J282" s="303">
        <v>0.81554353172651251</v>
      </c>
      <c r="K282" s="304">
        <v>0.81572062162886805</v>
      </c>
      <c r="L282" s="305">
        <v>0.67647312956702699</v>
      </c>
      <c r="M282" s="11">
        <v>14005.02320142616</v>
      </c>
      <c r="N282" s="304">
        <v>0.98803680292265861</v>
      </c>
      <c r="O282" s="306">
        <v>0</v>
      </c>
      <c r="P282" s="307">
        <v>0</v>
      </c>
      <c r="Q282" s="268">
        <v>0</v>
      </c>
      <c r="R282" s="268">
        <v>221231.01878753016</v>
      </c>
      <c r="S282" s="268">
        <v>394992.34372582962</v>
      </c>
      <c r="T282" s="268">
        <v>0</v>
      </c>
      <c r="U282" s="308">
        <v>616223.36251335975</v>
      </c>
    </row>
    <row r="283" spans="1:21" x14ac:dyDescent="0.25">
      <c r="A283" s="266">
        <v>915</v>
      </c>
      <c r="B283" s="260" t="s">
        <v>287</v>
      </c>
      <c r="C283" s="298">
        <v>19759</v>
      </c>
      <c r="D283" s="299">
        <v>7.091666666666667E-2</v>
      </c>
      <c r="E283" s="300">
        <v>0</v>
      </c>
      <c r="F283" s="301">
        <v>0</v>
      </c>
      <c r="G283" s="302">
        <v>0</v>
      </c>
      <c r="H283" s="103">
        <v>7945</v>
      </c>
      <c r="I283" s="11">
        <v>7129</v>
      </c>
      <c r="J283" s="303">
        <v>1.1144620563893954</v>
      </c>
      <c r="K283" s="304">
        <v>1.1147040544790954</v>
      </c>
      <c r="L283" s="305">
        <v>0.74172675763232698</v>
      </c>
      <c r="M283" s="11">
        <v>14655.779004057149</v>
      </c>
      <c r="N283" s="304">
        <v>1.0833443373017535</v>
      </c>
      <c r="O283" s="306">
        <v>0</v>
      </c>
      <c r="P283" s="307">
        <v>87703.762859166673</v>
      </c>
      <c r="Q283" s="268">
        <v>0</v>
      </c>
      <c r="R283" s="268">
        <v>288533.23010312702</v>
      </c>
      <c r="S283" s="268">
        <v>413346.01268999261</v>
      </c>
      <c r="T283" s="268">
        <v>0</v>
      </c>
      <c r="U283" s="308">
        <v>789583.00565228635</v>
      </c>
    </row>
    <row r="284" spans="1:21" x14ac:dyDescent="0.25">
      <c r="A284" s="266">
        <v>918</v>
      </c>
      <c r="B284" s="260" t="s">
        <v>288</v>
      </c>
      <c r="C284" s="298">
        <v>2228</v>
      </c>
      <c r="D284" s="299">
        <v>0</v>
      </c>
      <c r="E284" s="300">
        <v>0</v>
      </c>
      <c r="F284" s="301">
        <v>0</v>
      </c>
      <c r="G284" s="302">
        <v>0</v>
      </c>
      <c r="H284" s="103">
        <v>690</v>
      </c>
      <c r="I284" s="11">
        <v>969</v>
      </c>
      <c r="J284" s="303">
        <v>0.71207430340557276</v>
      </c>
      <c r="K284" s="304">
        <v>0.71222892564700357</v>
      </c>
      <c r="L284" s="305">
        <v>0.463718401537695</v>
      </c>
      <c r="M284" s="11">
        <v>1033.1645986259844</v>
      </c>
      <c r="N284" s="304">
        <v>0.6772934901419656</v>
      </c>
      <c r="O284" s="306">
        <v>0</v>
      </c>
      <c r="P284" s="307">
        <v>0</v>
      </c>
      <c r="Q284" s="268">
        <v>0</v>
      </c>
      <c r="R284" s="268">
        <v>20787.683207073966</v>
      </c>
      <c r="S284" s="268">
        <v>29138.981092460937</v>
      </c>
      <c r="T284" s="268">
        <v>0</v>
      </c>
      <c r="U284" s="308">
        <v>49926.664299534903</v>
      </c>
    </row>
    <row r="285" spans="1:21" x14ac:dyDescent="0.25">
      <c r="A285" s="266">
        <v>921</v>
      </c>
      <c r="B285" s="260" t="s">
        <v>289</v>
      </c>
      <c r="C285" s="298">
        <v>1894</v>
      </c>
      <c r="D285" s="299">
        <v>1.6164666666666667</v>
      </c>
      <c r="E285" s="300">
        <v>0</v>
      </c>
      <c r="F285" s="301">
        <v>0</v>
      </c>
      <c r="G285" s="302">
        <v>0</v>
      </c>
      <c r="H285" s="103">
        <v>530</v>
      </c>
      <c r="I285" s="11">
        <v>631</v>
      </c>
      <c r="J285" s="303">
        <v>0.83993660855784469</v>
      </c>
      <c r="K285" s="304">
        <v>0.84011899525605005</v>
      </c>
      <c r="L285" s="305">
        <v>0.643170128742523</v>
      </c>
      <c r="M285" s="11">
        <v>1218.1642238383386</v>
      </c>
      <c r="N285" s="304">
        <v>0.93939541714665009</v>
      </c>
      <c r="O285" s="306">
        <v>0</v>
      </c>
      <c r="P285" s="307">
        <v>574874.35372400004</v>
      </c>
      <c r="Q285" s="268">
        <v>0</v>
      </c>
      <c r="R285" s="268">
        <v>20844.528438895959</v>
      </c>
      <c r="S285" s="268">
        <v>34356.640106662831</v>
      </c>
      <c r="T285" s="268">
        <v>0</v>
      </c>
      <c r="U285" s="308">
        <v>630075.52226955886</v>
      </c>
    </row>
    <row r="286" spans="1:21" x14ac:dyDescent="0.25">
      <c r="A286" s="266">
        <v>922</v>
      </c>
      <c r="B286" s="260" t="s">
        <v>290</v>
      </c>
      <c r="C286" s="298">
        <v>4501</v>
      </c>
      <c r="D286" s="299">
        <v>0</v>
      </c>
      <c r="E286" s="300">
        <v>0</v>
      </c>
      <c r="F286" s="301">
        <v>0</v>
      </c>
      <c r="G286" s="302">
        <v>0</v>
      </c>
      <c r="H286" s="103">
        <v>851</v>
      </c>
      <c r="I286" s="11">
        <v>2032</v>
      </c>
      <c r="J286" s="303">
        <v>0.41879921259842517</v>
      </c>
      <c r="K286" s="304">
        <v>0.41889015208697539</v>
      </c>
      <c r="L286" s="305">
        <v>0.79411112013340102</v>
      </c>
      <c r="M286" s="11">
        <v>3574.2941517204381</v>
      </c>
      <c r="N286" s="304">
        <v>1.1598554000276744</v>
      </c>
      <c r="O286" s="306">
        <v>1.1071325981195719</v>
      </c>
      <c r="P286" s="307">
        <v>0</v>
      </c>
      <c r="Q286" s="268">
        <v>0</v>
      </c>
      <c r="R286" s="268">
        <v>24699.061926519538</v>
      </c>
      <c r="S286" s="268">
        <v>100808.0317931793</v>
      </c>
      <c r="T286" s="268">
        <v>51028.007159154622</v>
      </c>
      <c r="U286" s="308">
        <v>176535.10087885347</v>
      </c>
    </row>
    <row r="287" spans="1:21" x14ac:dyDescent="0.25">
      <c r="A287" s="266">
        <v>924</v>
      </c>
      <c r="B287" s="260" t="s">
        <v>291</v>
      </c>
      <c r="C287" s="298">
        <v>2946</v>
      </c>
      <c r="D287" s="299">
        <v>0.99025000000000007</v>
      </c>
      <c r="E287" s="300">
        <v>0</v>
      </c>
      <c r="F287" s="301">
        <v>0</v>
      </c>
      <c r="G287" s="302">
        <v>0</v>
      </c>
      <c r="H287" s="103">
        <v>1014</v>
      </c>
      <c r="I287" s="11">
        <v>1160</v>
      </c>
      <c r="J287" s="303">
        <v>0.87413793103448278</v>
      </c>
      <c r="K287" s="304">
        <v>0.87432774432443006</v>
      </c>
      <c r="L287" s="305">
        <v>0.63781795636065597</v>
      </c>
      <c r="M287" s="11">
        <v>1879.0116994384925</v>
      </c>
      <c r="N287" s="304">
        <v>0.93157819121743168</v>
      </c>
      <c r="O287" s="306">
        <v>0</v>
      </c>
      <c r="P287" s="307">
        <v>182592.33613500005</v>
      </c>
      <c r="Q287" s="268">
        <v>0</v>
      </c>
      <c r="R287" s="268">
        <v>33742.580905614996</v>
      </c>
      <c r="S287" s="268">
        <v>52994.930774115754</v>
      </c>
      <c r="T287" s="268">
        <v>0</v>
      </c>
      <c r="U287" s="308">
        <v>269329.84781473083</v>
      </c>
    </row>
    <row r="288" spans="1:21" x14ac:dyDescent="0.25">
      <c r="A288" s="266">
        <v>925</v>
      </c>
      <c r="B288" s="260" t="s">
        <v>292</v>
      </c>
      <c r="C288" s="298">
        <v>3427</v>
      </c>
      <c r="D288" s="299">
        <v>0.83401666666666663</v>
      </c>
      <c r="E288" s="300">
        <v>0</v>
      </c>
      <c r="F288" s="301">
        <v>0</v>
      </c>
      <c r="G288" s="302">
        <v>0</v>
      </c>
      <c r="H288" s="103">
        <v>2023</v>
      </c>
      <c r="I288" s="11">
        <v>1470</v>
      </c>
      <c r="J288" s="303">
        <v>1.3761904761904762</v>
      </c>
      <c r="K288" s="304">
        <v>1.3764893068813839</v>
      </c>
      <c r="L288" s="305">
        <v>0.59571207467506604</v>
      </c>
      <c r="M288" s="11">
        <v>2041.5052799114512</v>
      </c>
      <c r="N288" s="304">
        <v>0.87007957596349361</v>
      </c>
      <c r="O288" s="306">
        <v>0</v>
      </c>
      <c r="P288" s="307">
        <v>178893.18055216665</v>
      </c>
      <c r="Q288" s="268">
        <v>0</v>
      </c>
      <c r="R288" s="268">
        <v>61795.697996340787</v>
      </c>
      <c r="S288" s="268">
        <v>57577.837868827293</v>
      </c>
      <c r="T288" s="268">
        <v>0</v>
      </c>
      <c r="U288" s="308">
        <v>298266.71641733474</v>
      </c>
    </row>
    <row r="289" spans="1:21" x14ac:dyDescent="0.25">
      <c r="A289" s="266">
        <v>927</v>
      </c>
      <c r="B289" s="260" t="s">
        <v>293</v>
      </c>
      <c r="C289" s="298">
        <v>28913</v>
      </c>
      <c r="D289" s="299">
        <v>0</v>
      </c>
      <c r="E289" s="300">
        <v>0</v>
      </c>
      <c r="F289" s="301">
        <v>3</v>
      </c>
      <c r="G289" s="302">
        <v>1.0375955452564591E-4</v>
      </c>
      <c r="H289" s="103">
        <v>8025</v>
      </c>
      <c r="I289" s="11">
        <v>13447</v>
      </c>
      <c r="J289" s="303">
        <v>0.59678738752138027</v>
      </c>
      <c r="K289" s="304">
        <v>0.59691697596892701</v>
      </c>
      <c r="L289" s="305">
        <v>0.69452047121083105</v>
      </c>
      <c r="M289" s="11">
        <v>20080.670384118759</v>
      </c>
      <c r="N289" s="304">
        <v>1.0143962205545312</v>
      </c>
      <c r="O289" s="306">
        <v>0</v>
      </c>
      <c r="P289" s="307">
        <v>0</v>
      </c>
      <c r="Q289" s="268">
        <v>0</v>
      </c>
      <c r="R289" s="268">
        <v>226088.45289308357</v>
      </c>
      <c r="S289" s="268">
        <v>566347.58432968694</v>
      </c>
      <c r="T289" s="268">
        <v>0</v>
      </c>
      <c r="U289" s="308">
        <v>792436.03722277051</v>
      </c>
    </row>
    <row r="290" spans="1:21" x14ac:dyDescent="0.25">
      <c r="A290" s="266">
        <v>931</v>
      </c>
      <c r="B290" s="260" t="s">
        <v>294</v>
      </c>
      <c r="C290" s="298">
        <v>5951</v>
      </c>
      <c r="D290" s="299">
        <v>1.4403999999999999</v>
      </c>
      <c r="E290" s="300">
        <v>0</v>
      </c>
      <c r="F290" s="301">
        <v>0</v>
      </c>
      <c r="G290" s="302">
        <v>0</v>
      </c>
      <c r="H290" s="103">
        <v>2241</v>
      </c>
      <c r="I290" s="11">
        <v>2135</v>
      </c>
      <c r="J290" s="303">
        <v>1.0496487119437938</v>
      </c>
      <c r="K290" s="304">
        <v>1.049876636242957</v>
      </c>
      <c r="L290" s="305">
        <v>0.62453598796131904</v>
      </c>
      <c r="M290" s="11">
        <v>3716.6136643578097</v>
      </c>
      <c r="N290" s="304">
        <v>0.91217893791346083</v>
      </c>
      <c r="O290" s="306">
        <v>0</v>
      </c>
      <c r="P290" s="307">
        <v>804765.35825399996</v>
      </c>
      <c r="Q290" s="268">
        <v>0</v>
      </c>
      <c r="R290" s="268">
        <v>81846.387795892064</v>
      </c>
      <c r="S290" s="268">
        <v>104821.95715738923</v>
      </c>
      <c r="T290" s="268">
        <v>0</v>
      </c>
      <c r="U290" s="308">
        <v>991433.7032072813</v>
      </c>
    </row>
    <row r="291" spans="1:21" x14ac:dyDescent="0.25">
      <c r="A291" s="266">
        <v>934</v>
      </c>
      <c r="B291" s="260" t="s">
        <v>295</v>
      </c>
      <c r="C291" s="298">
        <v>2671</v>
      </c>
      <c r="D291" s="299">
        <v>0.61865000000000003</v>
      </c>
      <c r="E291" s="300">
        <v>0</v>
      </c>
      <c r="F291" s="301">
        <v>0</v>
      </c>
      <c r="G291" s="302">
        <v>0</v>
      </c>
      <c r="H291" s="103">
        <v>963</v>
      </c>
      <c r="I291" s="11">
        <v>1083</v>
      </c>
      <c r="J291" s="303">
        <v>0.88919667590027696</v>
      </c>
      <c r="K291" s="304">
        <v>0.8893897590974138</v>
      </c>
      <c r="L291" s="305">
        <v>0.58474093202092303</v>
      </c>
      <c r="M291" s="11">
        <v>1561.8430294278853</v>
      </c>
      <c r="N291" s="304">
        <v>0.85405544693512281</v>
      </c>
      <c r="O291" s="306">
        <v>0</v>
      </c>
      <c r="P291" s="307">
        <v>103424.60164850001</v>
      </c>
      <c r="Q291" s="268">
        <v>0</v>
      </c>
      <c r="R291" s="268">
        <v>31119.836609794416</v>
      </c>
      <c r="S291" s="268">
        <v>44049.626327127291</v>
      </c>
      <c r="T291" s="268">
        <v>0</v>
      </c>
      <c r="U291" s="308">
        <v>178594.0645854217</v>
      </c>
    </row>
    <row r="292" spans="1:21" x14ac:dyDescent="0.25">
      <c r="A292" s="266">
        <v>935</v>
      </c>
      <c r="B292" s="260" t="s">
        <v>296</v>
      </c>
      <c r="C292" s="298">
        <v>2985</v>
      </c>
      <c r="D292" s="299">
        <v>0.64713333333333334</v>
      </c>
      <c r="E292" s="300">
        <v>0</v>
      </c>
      <c r="F292" s="301">
        <v>0</v>
      </c>
      <c r="G292" s="302">
        <v>0</v>
      </c>
      <c r="H292" s="103">
        <v>1134</v>
      </c>
      <c r="I292" s="11">
        <v>1107</v>
      </c>
      <c r="J292" s="303">
        <v>1.024390243902439</v>
      </c>
      <c r="K292" s="304">
        <v>1.0246126834917553</v>
      </c>
      <c r="L292" s="305">
        <v>0.43711176209689001</v>
      </c>
      <c r="M292" s="11">
        <v>1304.7786098592167</v>
      </c>
      <c r="N292" s="304">
        <v>0.63843261330797429</v>
      </c>
      <c r="O292" s="306">
        <v>0</v>
      </c>
      <c r="P292" s="307">
        <v>120904.66487000001</v>
      </c>
      <c r="Q292" s="268">
        <v>0</v>
      </c>
      <c r="R292" s="268">
        <v>40065.942068919852</v>
      </c>
      <c r="S292" s="268">
        <v>36799.479282486289</v>
      </c>
      <c r="T292" s="268">
        <v>0</v>
      </c>
      <c r="U292" s="308">
        <v>197770.08622140615</v>
      </c>
    </row>
    <row r="293" spans="1:21" x14ac:dyDescent="0.25">
      <c r="A293" s="266">
        <v>936</v>
      </c>
      <c r="B293" s="260" t="s">
        <v>297</v>
      </c>
      <c r="C293" s="298">
        <v>6395</v>
      </c>
      <c r="D293" s="299">
        <v>1.0767333333333333</v>
      </c>
      <c r="E293" s="300">
        <v>0</v>
      </c>
      <c r="F293" s="301">
        <v>0</v>
      </c>
      <c r="G293" s="302">
        <v>0</v>
      </c>
      <c r="H293" s="103">
        <v>2289</v>
      </c>
      <c r="I293" s="11">
        <v>2329</v>
      </c>
      <c r="J293" s="303">
        <v>0.98282524688707595</v>
      </c>
      <c r="K293" s="304">
        <v>0.98303866091126102</v>
      </c>
      <c r="L293" s="305">
        <v>0.60815317396416502</v>
      </c>
      <c r="M293" s="11">
        <v>3889.1395475008353</v>
      </c>
      <c r="N293" s="304">
        <v>0.88825068051913547</v>
      </c>
      <c r="O293" s="306">
        <v>0</v>
      </c>
      <c r="P293" s="307">
        <v>646464.85205500002</v>
      </c>
      <c r="Q293" s="268">
        <v>0</v>
      </c>
      <c r="R293" s="268">
        <v>82353.572298510437</v>
      </c>
      <c r="S293" s="268">
        <v>109687.8114980727</v>
      </c>
      <c r="T293" s="268">
        <v>0</v>
      </c>
      <c r="U293" s="308">
        <v>838506.23585158319</v>
      </c>
    </row>
    <row r="294" spans="1:21" x14ac:dyDescent="0.25">
      <c r="A294" s="266">
        <v>946</v>
      </c>
      <c r="B294" s="260" t="s">
        <v>298</v>
      </c>
      <c r="C294" s="298">
        <v>6287</v>
      </c>
      <c r="D294" s="299">
        <v>0.40866666666666668</v>
      </c>
      <c r="E294" s="300">
        <v>0</v>
      </c>
      <c r="F294" s="301">
        <v>0</v>
      </c>
      <c r="G294" s="302">
        <v>0</v>
      </c>
      <c r="H294" s="103">
        <v>2383</v>
      </c>
      <c r="I294" s="11">
        <v>2724</v>
      </c>
      <c r="J294" s="303">
        <v>0.87481644640234946</v>
      </c>
      <c r="K294" s="304">
        <v>0.87500640702743648</v>
      </c>
      <c r="L294" s="305">
        <v>0.57392244828968297</v>
      </c>
      <c r="M294" s="11">
        <v>3608.2504323972366</v>
      </c>
      <c r="N294" s="304">
        <v>0.83825428704998928</v>
      </c>
      <c r="O294" s="306">
        <v>0</v>
      </c>
      <c r="P294" s="307">
        <v>160811.69419333333</v>
      </c>
      <c r="Q294" s="268">
        <v>0</v>
      </c>
      <c r="R294" s="268">
        <v>72065.265180857561</v>
      </c>
      <c r="S294" s="268">
        <v>101765.72180881418</v>
      </c>
      <c r="T294" s="268">
        <v>0</v>
      </c>
      <c r="U294" s="308">
        <v>334642.6811830051</v>
      </c>
    </row>
    <row r="295" spans="1:21" x14ac:dyDescent="0.25">
      <c r="A295" s="266">
        <v>976</v>
      </c>
      <c r="B295" s="260" t="s">
        <v>299</v>
      </c>
      <c r="C295" s="298">
        <v>3788</v>
      </c>
      <c r="D295" s="299">
        <v>1.7273999999999998</v>
      </c>
      <c r="E295" s="300">
        <v>0</v>
      </c>
      <c r="F295" s="301">
        <v>3</v>
      </c>
      <c r="G295" s="302">
        <v>7.919746568109821E-4</v>
      </c>
      <c r="H295" s="103">
        <v>1162</v>
      </c>
      <c r="I295" s="11">
        <v>1282</v>
      </c>
      <c r="J295" s="303">
        <v>0.90639625585023398</v>
      </c>
      <c r="K295" s="304">
        <v>0.90659307382278798</v>
      </c>
      <c r="L295" s="305">
        <v>0.64548296689997997</v>
      </c>
      <c r="M295" s="11">
        <v>2445.0894786171243</v>
      </c>
      <c r="N295" s="304">
        <v>0.94277348069255018</v>
      </c>
      <c r="O295" s="306">
        <v>0</v>
      </c>
      <c r="P295" s="307">
        <v>1228652.565624</v>
      </c>
      <c r="Q295" s="268">
        <v>0</v>
      </c>
      <c r="R295" s="268">
        <v>44987.68678369344</v>
      </c>
      <c r="S295" s="268">
        <v>68960.37299531186</v>
      </c>
      <c r="T295" s="268">
        <v>0</v>
      </c>
      <c r="U295" s="308">
        <v>1342600.6254030054</v>
      </c>
    </row>
    <row r="296" spans="1:21" x14ac:dyDescent="0.25">
      <c r="A296" s="266">
        <v>977</v>
      </c>
      <c r="B296" s="260" t="s">
        <v>300</v>
      </c>
      <c r="C296" s="298">
        <v>15293</v>
      </c>
      <c r="D296" s="299">
        <v>0</v>
      </c>
      <c r="E296" s="300">
        <v>0</v>
      </c>
      <c r="F296" s="301">
        <v>1</v>
      </c>
      <c r="G296" s="302">
        <v>6.5389393840319102E-5</v>
      </c>
      <c r="H296" s="103">
        <v>6815</v>
      </c>
      <c r="I296" s="11">
        <v>6377</v>
      </c>
      <c r="J296" s="303">
        <v>1.0686843343264858</v>
      </c>
      <c r="K296" s="304">
        <v>1.0689163920855782</v>
      </c>
      <c r="L296" s="305">
        <v>0.65185589636522101</v>
      </c>
      <c r="M296" s="11">
        <v>9968.8322231133243</v>
      </c>
      <c r="N296" s="304">
        <v>0.95208159446510832</v>
      </c>
      <c r="O296" s="306">
        <v>8.3590929370550945E-2</v>
      </c>
      <c r="P296" s="307">
        <v>0</v>
      </c>
      <c r="Q296" s="268">
        <v>0</v>
      </c>
      <c r="R296" s="268">
        <v>214144.89283255817</v>
      </c>
      <c r="S296" s="268">
        <v>281157.14964443113</v>
      </c>
      <c r="T296" s="268">
        <v>13090.366288525676</v>
      </c>
      <c r="U296" s="308">
        <v>508392.40876551502</v>
      </c>
    </row>
    <row r="297" spans="1:21" x14ac:dyDescent="0.25">
      <c r="A297" s="266">
        <v>980</v>
      </c>
      <c r="B297" s="260" t="s">
        <v>301</v>
      </c>
      <c r="C297" s="298">
        <v>33607</v>
      </c>
      <c r="D297" s="299">
        <v>0</v>
      </c>
      <c r="E297" s="300">
        <v>0</v>
      </c>
      <c r="F297" s="301">
        <v>1</v>
      </c>
      <c r="G297" s="302">
        <v>2.9755705656559646E-5</v>
      </c>
      <c r="H297" s="103">
        <v>10139</v>
      </c>
      <c r="I297" s="11">
        <v>15310</v>
      </c>
      <c r="J297" s="303">
        <v>0.66224689745264531</v>
      </c>
      <c r="K297" s="304">
        <v>0.66239070000130496</v>
      </c>
      <c r="L297" s="305">
        <v>0.72183288509395904</v>
      </c>
      <c r="M297" s="11">
        <v>24258.637769352681</v>
      </c>
      <c r="N297" s="304">
        <v>1.054287930829052</v>
      </c>
      <c r="O297" s="306">
        <v>0.3526918724832277</v>
      </c>
      <c r="P297" s="307">
        <v>0</v>
      </c>
      <c r="Q297" s="268">
        <v>0</v>
      </c>
      <c r="R297" s="268">
        <v>291618.63173976447</v>
      </c>
      <c r="S297" s="268">
        <v>684181.38622839237</v>
      </c>
      <c r="T297" s="268">
        <v>121373.85736748886</v>
      </c>
      <c r="U297" s="308">
        <v>1097173.8753356456</v>
      </c>
    </row>
    <row r="298" spans="1:21" x14ac:dyDescent="0.25">
      <c r="A298" s="266">
        <v>981</v>
      </c>
      <c r="B298" s="260" t="s">
        <v>302</v>
      </c>
      <c r="C298" s="298">
        <v>2237</v>
      </c>
      <c r="D298" s="299">
        <v>0</v>
      </c>
      <c r="E298" s="300">
        <v>0</v>
      </c>
      <c r="F298" s="301">
        <v>0</v>
      </c>
      <c r="G298" s="302">
        <v>0</v>
      </c>
      <c r="H298" s="103">
        <v>586</v>
      </c>
      <c r="I298" s="11">
        <v>961</v>
      </c>
      <c r="J298" s="303">
        <v>0.60978147762747137</v>
      </c>
      <c r="K298" s="304">
        <v>0.6099138876560356</v>
      </c>
      <c r="L298" s="305">
        <v>0.47650834907193002</v>
      </c>
      <c r="M298" s="11">
        <v>1065.9491768739074</v>
      </c>
      <c r="N298" s="304">
        <v>0.69597411220800731</v>
      </c>
      <c r="O298" s="306">
        <v>0</v>
      </c>
      <c r="P298" s="307">
        <v>0</v>
      </c>
      <c r="Q298" s="268">
        <v>0</v>
      </c>
      <c r="R298" s="268">
        <v>17873.343503593824</v>
      </c>
      <c r="S298" s="268">
        <v>30063.624858769821</v>
      </c>
      <c r="T298" s="268">
        <v>0</v>
      </c>
      <c r="U298" s="308">
        <v>47936.968362363645</v>
      </c>
    </row>
    <row r="299" spans="1:21" x14ac:dyDescent="0.25">
      <c r="A299" s="266">
        <v>989</v>
      </c>
      <c r="B299" s="260" t="s">
        <v>303</v>
      </c>
      <c r="C299" s="298">
        <v>5406</v>
      </c>
      <c r="D299" s="299">
        <v>0.91591666666666671</v>
      </c>
      <c r="E299" s="300">
        <v>0</v>
      </c>
      <c r="F299" s="301">
        <v>0</v>
      </c>
      <c r="G299" s="302">
        <v>0</v>
      </c>
      <c r="H299" s="103">
        <v>2067</v>
      </c>
      <c r="I299" s="11">
        <v>2026</v>
      </c>
      <c r="J299" s="303">
        <v>1.0202369200394867</v>
      </c>
      <c r="K299" s="304">
        <v>1.0204584577619022</v>
      </c>
      <c r="L299" s="305">
        <v>0.65635767559126701</v>
      </c>
      <c r="M299" s="11">
        <v>3548.2695942463893</v>
      </c>
      <c r="N299" s="304">
        <v>0.95865676110448839</v>
      </c>
      <c r="O299" s="306">
        <v>0</v>
      </c>
      <c r="P299" s="307">
        <v>309910.97384500003</v>
      </c>
      <c r="Q299" s="268">
        <v>0</v>
      </c>
      <c r="R299" s="268">
        <v>72267.439336857045</v>
      </c>
      <c r="S299" s="268">
        <v>100074.04507975097</v>
      </c>
      <c r="T299" s="268">
        <v>0</v>
      </c>
      <c r="U299" s="308">
        <v>482252.45826160803</v>
      </c>
    </row>
    <row r="300" spans="1:21" x14ac:dyDescent="0.25">
      <c r="A300" s="266">
        <v>992</v>
      </c>
      <c r="B300" s="260" t="s">
        <v>304</v>
      </c>
      <c r="C300" s="309">
        <v>18120</v>
      </c>
      <c r="D300" s="310">
        <v>0</v>
      </c>
      <c r="E300" s="311">
        <v>0</v>
      </c>
      <c r="F300" s="312">
        <v>7</v>
      </c>
      <c r="G300" s="313">
        <v>3.8631346578366446E-4</v>
      </c>
      <c r="H300" s="161">
        <v>7142</v>
      </c>
      <c r="I300" s="162">
        <v>6680</v>
      </c>
      <c r="J300" s="314">
        <v>1.0691616766467067</v>
      </c>
      <c r="K300" s="315">
        <v>1.0693938380575376</v>
      </c>
      <c r="L300" s="316">
        <v>0.55306775767299698</v>
      </c>
      <c r="M300" s="162">
        <v>10021.587769034706</v>
      </c>
      <c r="N300" s="315">
        <v>0.8077945378859096</v>
      </c>
      <c r="O300" s="317">
        <v>0</v>
      </c>
      <c r="P300" s="307">
        <v>0</v>
      </c>
      <c r="Q300" s="268">
        <v>0</v>
      </c>
      <c r="R300" s="268">
        <v>253844.15412739382</v>
      </c>
      <c r="S300" s="268">
        <v>282645.04698157363</v>
      </c>
      <c r="T300" s="268">
        <v>0</v>
      </c>
      <c r="U300" s="308">
        <v>536489.20110896742</v>
      </c>
    </row>
    <row r="305" spans="1:21" ht="23.25" x14ac:dyDescent="0.35">
      <c r="A305" s="259" t="s">
        <v>768</v>
      </c>
      <c r="D305" s="61"/>
      <c r="K305" s="263"/>
      <c r="L305" s="263"/>
      <c r="M305" s="263"/>
      <c r="P305" s="264" t="s">
        <v>373</v>
      </c>
      <c r="Q305" s="265"/>
      <c r="R305" s="265"/>
      <c r="S305" s="265"/>
      <c r="T305" s="265"/>
      <c r="U305" s="260"/>
    </row>
    <row r="306" spans="1:21" x14ac:dyDescent="0.25">
      <c r="A306" s="266" t="s">
        <v>367</v>
      </c>
      <c r="B306" s="139"/>
      <c r="C306" s="266"/>
      <c r="D306" s="146"/>
      <c r="E306" s="146"/>
      <c r="F306" s="146"/>
      <c r="G306" s="146"/>
      <c r="H306" s="146"/>
      <c r="I306" s="146"/>
      <c r="J306" s="146"/>
      <c r="K306" s="146"/>
      <c r="L306" s="146"/>
      <c r="M306" s="146"/>
      <c r="N306" s="146"/>
      <c r="P306" s="267" t="s">
        <v>374</v>
      </c>
      <c r="Q306" s="267" t="s">
        <v>693</v>
      </c>
      <c r="R306" s="267" t="s">
        <v>667</v>
      </c>
      <c r="S306" s="267" t="s">
        <v>726</v>
      </c>
      <c r="T306" s="267" t="s">
        <v>727</v>
      </c>
      <c r="U306" s="268"/>
    </row>
    <row r="307" spans="1:21" x14ac:dyDescent="0.25">
      <c r="C307" s="146"/>
      <c r="D307" s="146"/>
      <c r="E307" s="146"/>
      <c r="F307" s="146"/>
      <c r="G307" s="146"/>
      <c r="H307" s="146"/>
      <c r="I307" s="146"/>
      <c r="J307" s="146"/>
      <c r="K307" s="146"/>
      <c r="L307" s="146"/>
      <c r="M307" s="146"/>
      <c r="N307" s="146"/>
      <c r="O307" s="146"/>
      <c r="P307" s="269">
        <v>62.59</v>
      </c>
      <c r="Q307" s="269">
        <v>915.13</v>
      </c>
      <c r="R307" s="269">
        <v>13.1</v>
      </c>
      <c r="S307" s="269">
        <v>19.309999999999999</v>
      </c>
      <c r="T307" s="269">
        <v>10.24</v>
      </c>
      <c r="U307" s="260"/>
    </row>
    <row r="308" spans="1:21" x14ac:dyDescent="0.25">
      <c r="A308" s="270"/>
      <c r="B308" s="271"/>
      <c r="C308" s="272"/>
      <c r="D308" s="273"/>
      <c r="E308" s="273"/>
      <c r="F308" s="273"/>
      <c r="G308" s="273"/>
      <c r="H308" s="274"/>
      <c r="I308" s="274"/>
      <c r="J308" s="273"/>
      <c r="K308" s="275"/>
      <c r="L308" s="275"/>
      <c r="M308" s="275"/>
      <c r="N308" s="273"/>
      <c r="O308" s="276"/>
      <c r="P308" s="145"/>
      <c r="Q308" s="145"/>
      <c r="R308" s="145"/>
      <c r="S308" s="145"/>
      <c r="T308" s="145"/>
      <c r="U308" s="145"/>
    </row>
    <row r="309" spans="1:21" x14ac:dyDescent="0.25">
      <c r="A309" s="270"/>
      <c r="B309" s="271"/>
      <c r="C309" s="277" t="s">
        <v>369</v>
      </c>
      <c r="D309" s="273"/>
      <c r="E309" s="273"/>
      <c r="F309" s="273"/>
      <c r="G309" s="273"/>
      <c r="H309" s="278"/>
      <c r="I309" s="278"/>
      <c r="J309" s="279"/>
      <c r="K309" s="280"/>
      <c r="L309" s="280"/>
      <c r="M309" s="280"/>
      <c r="N309" s="273"/>
      <c r="O309" s="276"/>
      <c r="P309" s="281" t="s">
        <v>696</v>
      </c>
      <c r="Q309" s="282"/>
      <c r="R309" s="282"/>
      <c r="S309" s="282"/>
      <c r="T309" s="282"/>
      <c r="U309" s="283"/>
    </row>
    <row r="310" spans="1:21" s="319" customFormat="1" ht="42.75" x14ac:dyDescent="0.2">
      <c r="A310" s="319" t="s">
        <v>669</v>
      </c>
      <c r="B310" s="320" t="s">
        <v>3</v>
      </c>
      <c r="C310" s="321" t="s">
        <v>759</v>
      </c>
      <c r="D310" s="321" t="s">
        <v>725</v>
      </c>
      <c r="E310" s="322" t="s">
        <v>694</v>
      </c>
      <c r="F310" s="323" t="s">
        <v>764</v>
      </c>
      <c r="G310" s="324" t="s">
        <v>692</v>
      </c>
      <c r="H310" s="322" t="s">
        <v>777</v>
      </c>
      <c r="I310" s="325" t="s">
        <v>778</v>
      </c>
      <c r="J310" s="323" t="s">
        <v>779</v>
      </c>
      <c r="K310" s="324" t="s">
        <v>780</v>
      </c>
      <c r="L310" s="326" t="s">
        <v>737</v>
      </c>
      <c r="M310" s="323" t="s">
        <v>747</v>
      </c>
      <c r="N310" s="324" t="s">
        <v>730</v>
      </c>
      <c r="O310" s="321" t="s">
        <v>763</v>
      </c>
      <c r="P310" s="327" t="s">
        <v>374</v>
      </c>
      <c r="Q310" s="328" t="s">
        <v>693</v>
      </c>
      <c r="R310" s="328" t="s">
        <v>695</v>
      </c>
      <c r="S310" s="328" t="s">
        <v>728</v>
      </c>
      <c r="T310" s="328" t="s">
        <v>727</v>
      </c>
      <c r="U310" s="329" t="s">
        <v>375</v>
      </c>
    </row>
    <row r="311" spans="1:21" s="260" customFormat="1" x14ac:dyDescent="0.25">
      <c r="B311" s="260" t="s">
        <v>371</v>
      </c>
      <c r="C311" s="285">
        <v>5533611</v>
      </c>
      <c r="D311" s="286"/>
      <c r="E311" s="287"/>
      <c r="F311" s="288">
        <v>2035</v>
      </c>
      <c r="G311" s="289">
        <v>3.6775263024451846E-4</v>
      </c>
      <c r="H311" s="290">
        <v>2362494</v>
      </c>
      <c r="I311" s="288">
        <v>2363007</v>
      </c>
      <c r="J311" s="291">
        <v>0.99984103806984104</v>
      </c>
      <c r="K311" s="292">
        <v>1</v>
      </c>
      <c r="L311" s="293"/>
      <c r="M311" s="11">
        <v>3788663.6812551469</v>
      </c>
      <c r="N311" s="294">
        <v>0.68466389871914501</v>
      </c>
      <c r="O311" s="295">
        <v>0.12156988932900219</v>
      </c>
      <c r="P311" s="296">
        <f>P7/$C7</f>
        <v>11.798929305428089</v>
      </c>
      <c r="Q311" s="296">
        <f t="shared" ref="Q311:U311" si="0">Q7/$C7</f>
        <v>0.21300511365905553</v>
      </c>
      <c r="R311" s="296">
        <f t="shared" si="0"/>
        <v>13.063018819371901</v>
      </c>
      <c r="S311" s="296">
        <f t="shared" si="0"/>
        <v>19.31000000000002</v>
      </c>
      <c r="T311" s="296">
        <f t="shared" si="0"/>
        <v>5.7909302348826968</v>
      </c>
      <c r="U311" s="296">
        <f t="shared" si="0"/>
        <v>50.175883473341734</v>
      </c>
    </row>
    <row r="312" spans="1:21" x14ac:dyDescent="0.25">
      <c r="A312" s="266">
        <v>5</v>
      </c>
      <c r="B312" s="260" t="s">
        <v>12</v>
      </c>
      <c r="C312" s="298">
        <v>9183</v>
      </c>
      <c r="D312" s="299">
        <v>0.6011333333333333</v>
      </c>
      <c r="E312" s="300">
        <v>0</v>
      </c>
      <c r="F312" s="301">
        <v>0</v>
      </c>
      <c r="G312" s="302">
        <v>0</v>
      </c>
      <c r="H312" s="103">
        <v>3430</v>
      </c>
      <c r="I312" s="11">
        <v>3393</v>
      </c>
      <c r="J312" s="303">
        <v>1.0109048040082522</v>
      </c>
      <c r="K312" s="304">
        <v>1.011124315323183</v>
      </c>
      <c r="L312" s="305">
        <v>0.52820144806866898</v>
      </c>
      <c r="M312" s="11">
        <v>4850.4738976145873</v>
      </c>
      <c r="N312" s="304">
        <v>0.77147553574362149</v>
      </c>
      <c r="O312" s="306">
        <v>0</v>
      </c>
      <c r="P312" s="296">
        <f t="shared" ref="P312:U312" si="1">P8/$C8</f>
        <v>37.624935333333333</v>
      </c>
      <c r="Q312" s="296">
        <f t="shared" si="1"/>
        <v>0</v>
      </c>
      <c r="R312" s="296">
        <f t="shared" si="1"/>
        <v>13.245728530733697</v>
      </c>
      <c r="S312" s="296">
        <f t="shared" si="1"/>
        <v>14.897192595209328</v>
      </c>
      <c r="T312" s="296">
        <f t="shared" si="1"/>
        <v>0</v>
      </c>
      <c r="U312" s="296">
        <f t="shared" si="1"/>
        <v>65.767856459276345</v>
      </c>
    </row>
    <row r="313" spans="1:21" x14ac:dyDescent="0.25">
      <c r="A313" s="266">
        <v>9</v>
      </c>
      <c r="B313" s="260" t="s">
        <v>13</v>
      </c>
      <c r="C313" s="298">
        <v>2447</v>
      </c>
      <c r="D313" s="299">
        <v>2.8199999999999999E-2</v>
      </c>
      <c r="E313" s="300">
        <v>0</v>
      </c>
      <c r="F313" s="301">
        <v>0</v>
      </c>
      <c r="G313" s="302">
        <v>0</v>
      </c>
      <c r="H313" s="103">
        <v>696</v>
      </c>
      <c r="I313" s="11">
        <v>981</v>
      </c>
      <c r="J313" s="303">
        <v>0.70948012232415902</v>
      </c>
      <c r="K313" s="304">
        <v>0.70963418125626732</v>
      </c>
      <c r="L313" s="305">
        <v>0.61471772564324201</v>
      </c>
      <c r="M313" s="11">
        <v>1504.2142746490133</v>
      </c>
      <c r="N313" s="304">
        <v>0.89783867207434642</v>
      </c>
      <c r="O313" s="306">
        <v>0</v>
      </c>
      <c r="P313" s="296">
        <f t="shared" ref="P313:U313" si="2">P9/$C9</f>
        <v>1.7650379999999999</v>
      </c>
      <c r="Q313" s="296">
        <f t="shared" si="2"/>
        <v>0</v>
      </c>
      <c r="R313" s="296">
        <f t="shared" si="2"/>
        <v>9.2962077744571019</v>
      </c>
      <c r="S313" s="296">
        <f t="shared" si="2"/>
        <v>17.33726475775563</v>
      </c>
      <c r="T313" s="296">
        <f t="shared" si="2"/>
        <v>0</v>
      </c>
      <c r="U313" s="296">
        <f t="shared" si="2"/>
        <v>28.398510532212732</v>
      </c>
    </row>
    <row r="314" spans="1:21" x14ac:dyDescent="0.25">
      <c r="A314" s="266">
        <v>10</v>
      </c>
      <c r="B314" s="260" t="s">
        <v>14</v>
      </c>
      <c r="C314" s="298">
        <v>11102</v>
      </c>
      <c r="D314" s="299">
        <v>0.54486666666666661</v>
      </c>
      <c r="E314" s="300">
        <v>0</v>
      </c>
      <c r="F314" s="301">
        <v>1</v>
      </c>
      <c r="G314" s="302">
        <v>9.0073860565663844E-5</v>
      </c>
      <c r="H314" s="103">
        <v>4154</v>
      </c>
      <c r="I314" s="11">
        <v>4215</v>
      </c>
      <c r="J314" s="303">
        <v>0.98552787663107944</v>
      </c>
      <c r="K314" s="304">
        <v>0.98574187751349929</v>
      </c>
      <c r="L314" s="305">
        <v>0.59334019783924596</v>
      </c>
      <c r="M314" s="11">
        <v>6587.2628764113088</v>
      </c>
      <c r="N314" s="304">
        <v>0.86661528225638074</v>
      </c>
      <c r="O314" s="306">
        <v>0</v>
      </c>
      <c r="P314" s="296">
        <f t="shared" ref="P314:U314" si="3">P10/$C10</f>
        <v>34.103204666666663</v>
      </c>
      <c r="Q314" s="296">
        <f t="shared" si="3"/>
        <v>0</v>
      </c>
      <c r="R314" s="296">
        <f t="shared" si="3"/>
        <v>12.913218595426841</v>
      </c>
      <c r="S314" s="296">
        <f t="shared" si="3"/>
        <v>16.734341100370713</v>
      </c>
      <c r="T314" s="296">
        <f t="shared" si="3"/>
        <v>0</v>
      </c>
      <c r="U314" s="296">
        <f t="shared" si="3"/>
        <v>63.750764362464224</v>
      </c>
    </row>
    <row r="315" spans="1:21" x14ac:dyDescent="0.25">
      <c r="A315" s="266">
        <v>16</v>
      </c>
      <c r="B315" s="260" t="s">
        <v>15</v>
      </c>
      <c r="C315" s="298">
        <v>8014</v>
      </c>
      <c r="D315" s="299">
        <v>0</v>
      </c>
      <c r="E315" s="300">
        <v>0</v>
      </c>
      <c r="F315" s="301">
        <v>3</v>
      </c>
      <c r="G315" s="302">
        <v>3.7434489643124529E-4</v>
      </c>
      <c r="H315" s="103">
        <v>2334</v>
      </c>
      <c r="I315" s="11">
        <v>2925</v>
      </c>
      <c r="J315" s="303">
        <v>0.79794871794871791</v>
      </c>
      <c r="K315" s="304">
        <v>0.7981219872532358</v>
      </c>
      <c r="L315" s="305">
        <v>0.66761520654638795</v>
      </c>
      <c r="M315" s="11">
        <v>5350.2682652627527</v>
      </c>
      <c r="N315" s="304">
        <v>0.97509918048161826</v>
      </c>
      <c r="O315" s="306">
        <v>0</v>
      </c>
      <c r="P315" s="296">
        <f t="shared" ref="P315:U315" si="4">P11/$C11</f>
        <v>0</v>
      </c>
      <c r="Q315" s="296">
        <f t="shared" si="4"/>
        <v>0</v>
      </c>
      <c r="R315" s="296">
        <f t="shared" si="4"/>
        <v>10.455398033017387</v>
      </c>
      <c r="S315" s="296">
        <f t="shared" si="4"/>
        <v>18.829165175100044</v>
      </c>
      <c r="T315" s="296">
        <f t="shared" si="4"/>
        <v>0</v>
      </c>
      <c r="U315" s="296">
        <f t="shared" si="4"/>
        <v>29.284563208117433</v>
      </c>
    </row>
    <row r="316" spans="1:21" x14ac:dyDescent="0.25">
      <c r="A316" s="266">
        <v>18</v>
      </c>
      <c r="B316" s="260" t="s">
        <v>16</v>
      </c>
      <c r="C316" s="298">
        <v>4763</v>
      </c>
      <c r="D316" s="299">
        <v>0</v>
      </c>
      <c r="E316" s="300">
        <v>0</v>
      </c>
      <c r="F316" s="301">
        <v>0</v>
      </c>
      <c r="G316" s="302">
        <v>0</v>
      </c>
      <c r="H316" s="103">
        <v>1352</v>
      </c>
      <c r="I316" s="11">
        <v>2198</v>
      </c>
      <c r="J316" s="303">
        <v>0.61510464058234759</v>
      </c>
      <c r="K316" s="304">
        <v>0.61523820650066052</v>
      </c>
      <c r="L316" s="305">
        <v>0.51756004788173104</v>
      </c>
      <c r="M316" s="11">
        <v>2465.1385080606851</v>
      </c>
      <c r="N316" s="304">
        <v>0.75593301888703579</v>
      </c>
      <c r="O316" s="306">
        <v>0</v>
      </c>
      <c r="P316" s="296">
        <f t="shared" ref="P316:U316" si="5">P12/$C12</f>
        <v>0</v>
      </c>
      <c r="Q316" s="296">
        <f t="shared" si="5"/>
        <v>0</v>
      </c>
      <c r="R316" s="296">
        <f t="shared" si="5"/>
        <v>8.0596205051586534</v>
      </c>
      <c r="S316" s="296">
        <f t="shared" si="5"/>
        <v>14.597066594708659</v>
      </c>
      <c r="T316" s="296">
        <f t="shared" si="5"/>
        <v>0</v>
      </c>
      <c r="U316" s="296">
        <f t="shared" si="5"/>
        <v>22.656687099867309</v>
      </c>
    </row>
    <row r="317" spans="1:21" x14ac:dyDescent="0.25">
      <c r="A317" s="266">
        <v>19</v>
      </c>
      <c r="B317" s="260" t="s">
        <v>17</v>
      </c>
      <c r="C317" s="298">
        <v>3965</v>
      </c>
      <c r="D317" s="299">
        <v>0</v>
      </c>
      <c r="E317" s="300">
        <v>0</v>
      </c>
      <c r="F317" s="301">
        <v>0</v>
      </c>
      <c r="G317" s="302">
        <v>0</v>
      </c>
      <c r="H317" s="103">
        <v>1165</v>
      </c>
      <c r="I317" s="11">
        <v>1793</v>
      </c>
      <c r="J317" s="303">
        <v>0.64974902398215284</v>
      </c>
      <c r="K317" s="304">
        <v>0.64989011269996666</v>
      </c>
      <c r="L317" s="305">
        <v>0.44205981307470799</v>
      </c>
      <c r="M317" s="11">
        <v>1752.7671588412172</v>
      </c>
      <c r="N317" s="304">
        <v>0.64565959137279516</v>
      </c>
      <c r="O317" s="306">
        <v>0.20284858479761395</v>
      </c>
      <c r="P317" s="296">
        <f t="shared" ref="P317:U317" si="6">P13/$C13</f>
        <v>0</v>
      </c>
      <c r="Q317" s="296">
        <f t="shared" si="6"/>
        <v>0</v>
      </c>
      <c r="R317" s="296">
        <f t="shared" si="6"/>
        <v>8.5135604763695643</v>
      </c>
      <c r="S317" s="296">
        <f t="shared" si="6"/>
        <v>12.467686709408675</v>
      </c>
      <c r="T317" s="296">
        <f t="shared" si="6"/>
        <v>2.0771695083275672</v>
      </c>
      <c r="U317" s="296">
        <f t="shared" si="6"/>
        <v>23.058416694105805</v>
      </c>
    </row>
    <row r="318" spans="1:21" x14ac:dyDescent="0.25">
      <c r="A318" s="266">
        <v>20</v>
      </c>
      <c r="B318" s="260" t="s">
        <v>18</v>
      </c>
      <c r="C318" s="298">
        <v>16473</v>
      </c>
      <c r="D318" s="299">
        <v>0</v>
      </c>
      <c r="E318" s="300">
        <v>0</v>
      </c>
      <c r="F318" s="301">
        <v>0</v>
      </c>
      <c r="G318" s="302">
        <v>0</v>
      </c>
      <c r="H318" s="103">
        <v>4786</v>
      </c>
      <c r="I318" s="11">
        <v>6937</v>
      </c>
      <c r="J318" s="303">
        <v>0.6899235980971602</v>
      </c>
      <c r="K318" s="304">
        <v>0.69007341045893711</v>
      </c>
      <c r="L318" s="305">
        <v>0.55994532947488695</v>
      </c>
      <c r="M318" s="11">
        <v>9223.9794124398122</v>
      </c>
      <c r="N318" s="304">
        <v>0.81783971744737971</v>
      </c>
      <c r="O318" s="306">
        <v>0</v>
      </c>
      <c r="P318" s="296">
        <f t="shared" ref="P318:U318" si="7">P14/$C14</f>
        <v>0</v>
      </c>
      <c r="Q318" s="296">
        <f t="shared" si="7"/>
        <v>0</v>
      </c>
      <c r="R318" s="296">
        <f t="shared" si="7"/>
        <v>9.0399616770120765</v>
      </c>
      <c r="S318" s="296">
        <f t="shared" si="7"/>
        <v>15.792484943908899</v>
      </c>
      <c r="T318" s="296">
        <f t="shared" si="7"/>
        <v>0</v>
      </c>
      <c r="U318" s="296">
        <f t="shared" si="7"/>
        <v>24.832446620920976</v>
      </c>
    </row>
    <row r="319" spans="1:21" x14ac:dyDescent="0.25">
      <c r="A319" s="266">
        <v>46</v>
      </c>
      <c r="B319" s="260" t="s">
        <v>19</v>
      </c>
      <c r="C319" s="298">
        <v>1341</v>
      </c>
      <c r="D319" s="299">
        <v>1.2921</v>
      </c>
      <c r="E319" s="300">
        <v>0</v>
      </c>
      <c r="F319" s="301">
        <v>0</v>
      </c>
      <c r="G319" s="302">
        <v>0</v>
      </c>
      <c r="H319" s="103">
        <v>380</v>
      </c>
      <c r="I319" s="11">
        <v>466</v>
      </c>
      <c r="J319" s="303">
        <v>0.81545064377682408</v>
      </c>
      <c r="K319" s="304">
        <v>0.81562771350917362</v>
      </c>
      <c r="L319" s="305">
        <v>0.543023522745118</v>
      </c>
      <c r="M319" s="11">
        <v>728.19454400120321</v>
      </c>
      <c r="N319" s="304">
        <v>0.79312422308375707</v>
      </c>
      <c r="O319" s="306">
        <v>0</v>
      </c>
      <c r="P319" s="296">
        <f t="shared" ref="P319:U319" si="8">P15/$C15</f>
        <v>121.30880850000001</v>
      </c>
      <c r="Q319" s="296">
        <f t="shared" si="8"/>
        <v>0</v>
      </c>
      <c r="R319" s="296">
        <f t="shared" si="8"/>
        <v>10.684723046970175</v>
      </c>
      <c r="S319" s="296">
        <f t="shared" si="8"/>
        <v>15.315228747747348</v>
      </c>
      <c r="T319" s="296">
        <f t="shared" si="8"/>
        <v>0</v>
      </c>
      <c r="U319" s="296">
        <f t="shared" si="8"/>
        <v>147.30876029471753</v>
      </c>
    </row>
    <row r="320" spans="1:21" x14ac:dyDescent="0.25">
      <c r="A320" s="266">
        <v>47</v>
      </c>
      <c r="B320" s="260" t="s">
        <v>20</v>
      </c>
      <c r="C320" s="298">
        <v>1811</v>
      </c>
      <c r="D320" s="299">
        <v>1.9494500000000001</v>
      </c>
      <c r="E320" s="300">
        <v>1</v>
      </c>
      <c r="F320" s="301">
        <v>182</v>
      </c>
      <c r="G320" s="302">
        <v>0.10049696300386526</v>
      </c>
      <c r="H320" s="103">
        <v>643</v>
      </c>
      <c r="I320" s="11">
        <v>741</v>
      </c>
      <c r="J320" s="303">
        <v>0.86774628879892035</v>
      </c>
      <c r="K320" s="304">
        <v>0.86793471418588586</v>
      </c>
      <c r="L320" s="305">
        <v>0.42178809632557401</v>
      </c>
      <c r="M320" s="11">
        <v>763.85824244561456</v>
      </c>
      <c r="N320" s="304">
        <v>0.61605131673313929</v>
      </c>
      <c r="O320" s="306">
        <v>0</v>
      </c>
      <c r="P320" s="296">
        <f t="shared" ref="P320:U320" si="9">P16/$C16</f>
        <v>366.04822650000006</v>
      </c>
      <c r="Q320" s="296">
        <f t="shared" si="9"/>
        <v>91.967785753727227</v>
      </c>
      <c r="R320" s="296">
        <f t="shared" si="9"/>
        <v>11.369944755835103</v>
      </c>
      <c r="S320" s="296">
        <f t="shared" si="9"/>
        <v>11.895950926116919</v>
      </c>
      <c r="T320" s="296">
        <f t="shared" si="9"/>
        <v>0</v>
      </c>
      <c r="U320" s="296">
        <f t="shared" si="9"/>
        <v>481.28190793567933</v>
      </c>
    </row>
    <row r="321" spans="1:21" x14ac:dyDescent="0.25">
      <c r="A321" s="266">
        <v>49</v>
      </c>
      <c r="B321" s="260" t="s">
        <v>21</v>
      </c>
      <c r="C321" s="298">
        <v>305274</v>
      </c>
      <c r="D321" s="299">
        <v>0</v>
      </c>
      <c r="E321" s="300">
        <v>0</v>
      </c>
      <c r="F321" s="301">
        <v>16</v>
      </c>
      <c r="G321" s="302">
        <v>5.2411931576223324E-5</v>
      </c>
      <c r="H321" s="103">
        <v>129657</v>
      </c>
      <c r="I321" s="11">
        <v>140042</v>
      </c>
      <c r="J321" s="303">
        <v>0.92584367546878799</v>
      </c>
      <c r="K321" s="304">
        <v>0.92604471632032681</v>
      </c>
      <c r="L321" s="305">
        <v>0.72935882238621197</v>
      </c>
      <c r="M321" s="11">
        <v>222654.28514512847</v>
      </c>
      <c r="N321" s="304">
        <v>1.0652800940004012</v>
      </c>
      <c r="O321" s="306">
        <v>1.7596562162483176</v>
      </c>
      <c r="P321" s="296">
        <f t="shared" ref="P321:U321" si="10">P17/$C17</f>
        <v>0</v>
      </c>
      <c r="Q321" s="296">
        <f t="shared" si="10"/>
        <v>0</v>
      </c>
      <c r="R321" s="296">
        <f t="shared" si="10"/>
        <v>12.131185783796282</v>
      </c>
      <c r="S321" s="296">
        <f t="shared" si="10"/>
        <v>20.570558615147746</v>
      </c>
      <c r="T321" s="296">
        <f t="shared" si="10"/>
        <v>18.018879654382772</v>
      </c>
      <c r="U321" s="296">
        <f t="shared" si="10"/>
        <v>50.720624053326809</v>
      </c>
    </row>
    <row r="322" spans="1:21" x14ac:dyDescent="0.25">
      <c r="A322" s="266">
        <v>50</v>
      </c>
      <c r="B322" s="260" t="s">
        <v>22</v>
      </c>
      <c r="C322" s="298">
        <v>11276</v>
      </c>
      <c r="D322" s="299">
        <v>0</v>
      </c>
      <c r="E322" s="300">
        <v>0</v>
      </c>
      <c r="F322" s="301">
        <v>0</v>
      </c>
      <c r="G322" s="302">
        <v>0</v>
      </c>
      <c r="H322" s="103">
        <v>4011</v>
      </c>
      <c r="I322" s="11">
        <v>4732</v>
      </c>
      <c r="J322" s="303">
        <v>0.84763313609467461</v>
      </c>
      <c r="K322" s="304">
        <v>0.84781719404310385</v>
      </c>
      <c r="L322" s="305">
        <v>0.43200013730818099</v>
      </c>
      <c r="M322" s="11">
        <v>4871.2335482870485</v>
      </c>
      <c r="N322" s="304">
        <v>0.63096672413480226</v>
      </c>
      <c r="O322" s="306">
        <v>0</v>
      </c>
      <c r="P322" s="296">
        <f t="shared" ref="P322:U322" si="11">P18/$C18</f>
        <v>0</v>
      </c>
      <c r="Q322" s="296">
        <f t="shared" si="11"/>
        <v>0</v>
      </c>
      <c r="R322" s="296">
        <f t="shared" si="11"/>
        <v>11.10640524196466</v>
      </c>
      <c r="S322" s="296">
        <f t="shared" si="11"/>
        <v>12.183967443043031</v>
      </c>
      <c r="T322" s="296">
        <f t="shared" si="11"/>
        <v>0</v>
      </c>
      <c r="U322" s="296">
        <f t="shared" si="11"/>
        <v>23.290372685007689</v>
      </c>
    </row>
    <row r="323" spans="1:21" x14ac:dyDescent="0.25">
      <c r="A323" s="266">
        <v>51</v>
      </c>
      <c r="B323" s="260" t="s">
        <v>23</v>
      </c>
      <c r="C323" s="298">
        <v>9211</v>
      </c>
      <c r="D323" s="299">
        <v>0</v>
      </c>
      <c r="E323" s="300">
        <v>0</v>
      </c>
      <c r="F323" s="301">
        <v>0</v>
      </c>
      <c r="G323" s="302">
        <v>0</v>
      </c>
      <c r="H323" s="103">
        <v>3833</v>
      </c>
      <c r="I323" s="11">
        <v>3885</v>
      </c>
      <c r="J323" s="303">
        <v>0.98661518661518666</v>
      </c>
      <c r="K323" s="304">
        <v>0.98682942359980264</v>
      </c>
      <c r="L323" s="305">
        <v>0.62911426441668195</v>
      </c>
      <c r="M323" s="11">
        <v>5794.7714895420577</v>
      </c>
      <c r="N323" s="304">
        <v>0.91886583416128098</v>
      </c>
      <c r="O323" s="306">
        <v>0</v>
      </c>
      <c r="P323" s="296">
        <f t="shared" ref="P323:U323" si="12">P19/$C19</f>
        <v>0</v>
      </c>
      <c r="Q323" s="296">
        <f t="shared" si="12"/>
        <v>0</v>
      </c>
      <c r="R323" s="296">
        <f t="shared" si="12"/>
        <v>12.927465449157415</v>
      </c>
      <c r="S323" s="296">
        <f t="shared" si="12"/>
        <v>17.743299257654336</v>
      </c>
      <c r="T323" s="296">
        <f t="shared" si="12"/>
        <v>0</v>
      </c>
      <c r="U323" s="296">
        <f t="shared" si="12"/>
        <v>30.670764706811752</v>
      </c>
    </row>
    <row r="324" spans="1:21" x14ac:dyDescent="0.25">
      <c r="A324" s="266">
        <v>52</v>
      </c>
      <c r="B324" s="260" t="s">
        <v>24</v>
      </c>
      <c r="C324" s="298">
        <v>2346</v>
      </c>
      <c r="D324" s="299">
        <v>0.77395000000000003</v>
      </c>
      <c r="E324" s="300">
        <v>0</v>
      </c>
      <c r="F324" s="301">
        <v>0</v>
      </c>
      <c r="G324" s="302">
        <v>0</v>
      </c>
      <c r="H324" s="103">
        <v>822</v>
      </c>
      <c r="I324" s="11">
        <v>952</v>
      </c>
      <c r="J324" s="303">
        <v>0.86344537815126055</v>
      </c>
      <c r="K324" s="304">
        <v>0.8636328696238279</v>
      </c>
      <c r="L324" s="305">
        <v>0.53619280145779502</v>
      </c>
      <c r="M324" s="11">
        <v>1257.908312219987</v>
      </c>
      <c r="N324" s="304">
        <v>0.78314747200910306</v>
      </c>
      <c r="O324" s="306">
        <v>0</v>
      </c>
      <c r="P324" s="296">
        <f t="shared" ref="P324:U324" si="13">P20/$C20</f>
        <v>48.441530500000006</v>
      </c>
      <c r="Q324" s="296">
        <f t="shared" si="13"/>
        <v>0</v>
      </c>
      <c r="R324" s="296">
        <f t="shared" si="13"/>
        <v>11.313590592072146</v>
      </c>
      <c r="S324" s="296">
        <f t="shared" si="13"/>
        <v>15.122577684495781</v>
      </c>
      <c r="T324" s="296">
        <f t="shared" si="13"/>
        <v>0</v>
      </c>
      <c r="U324" s="296">
        <f t="shared" si="13"/>
        <v>74.877698776567925</v>
      </c>
    </row>
    <row r="325" spans="1:21" x14ac:dyDescent="0.25">
      <c r="A325" s="266">
        <v>61</v>
      </c>
      <c r="B325" s="260" t="s">
        <v>25</v>
      </c>
      <c r="C325" s="298">
        <v>16459</v>
      </c>
      <c r="D325" s="299">
        <v>0</v>
      </c>
      <c r="E325" s="300">
        <v>0</v>
      </c>
      <c r="F325" s="301">
        <v>0</v>
      </c>
      <c r="G325" s="302">
        <v>0</v>
      </c>
      <c r="H325" s="103">
        <v>7918</v>
      </c>
      <c r="I325" s="11">
        <v>6224</v>
      </c>
      <c r="J325" s="303">
        <v>1.2721722365038561</v>
      </c>
      <c r="K325" s="304">
        <v>1.2724484803196399</v>
      </c>
      <c r="L325" s="305">
        <v>0.58558202015412597</v>
      </c>
      <c r="M325" s="11">
        <v>9638.0944697167597</v>
      </c>
      <c r="N325" s="304">
        <v>0.85528391558196748</v>
      </c>
      <c r="O325" s="306">
        <v>0</v>
      </c>
      <c r="P325" s="296">
        <f t="shared" ref="P325:U325" si="14">P21/$C21</f>
        <v>0</v>
      </c>
      <c r="Q325" s="296">
        <f t="shared" si="14"/>
        <v>0</v>
      </c>
      <c r="R325" s="296">
        <f t="shared" si="14"/>
        <v>16.669075092187281</v>
      </c>
      <c r="S325" s="296">
        <f t="shared" si="14"/>
        <v>16.51553240988779</v>
      </c>
      <c r="T325" s="296">
        <f t="shared" si="14"/>
        <v>0</v>
      </c>
      <c r="U325" s="296">
        <f t="shared" si="14"/>
        <v>33.184607502075075</v>
      </c>
    </row>
    <row r="326" spans="1:21" x14ac:dyDescent="0.25">
      <c r="A326" s="266">
        <v>69</v>
      </c>
      <c r="B326" s="260" t="s">
        <v>26</v>
      </c>
      <c r="C326" s="298">
        <v>6687</v>
      </c>
      <c r="D326" s="299">
        <v>0.78915000000000002</v>
      </c>
      <c r="E326" s="300">
        <v>0</v>
      </c>
      <c r="F326" s="301">
        <v>0</v>
      </c>
      <c r="G326" s="302">
        <v>0</v>
      </c>
      <c r="H326" s="103">
        <v>2716</v>
      </c>
      <c r="I326" s="11">
        <v>2638</v>
      </c>
      <c r="J326" s="303">
        <v>1.0295678544351781</v>
      </c>
      <c r="K326" s="304">
        <v>1.0297914183084937</v>
      </c>
      <c r="L326" s="305">
        <v>0.58715960853367499</v>
      </c>
      <c r="M326" s="11">
        <v>3926.3363022646845</v>
      </c>
      <c r="N326" s="304">
        <v>0.85758809487709364</v>
      </c>
      <c r="O326" s="306">
        <v>0</v>
      </c>
      <c r="P326" s="296">
        <f t="shared" ref="P326:U326" si="15">P22/$C22</f>
        <v>49.392898500000001</v>
      </c>
      <c r="Q326" s="296">
        <f t="shared" si="15"/>
        <v>0</v>
      </c>
      <c r="R326" s="296">
        <f t="shared" si="15"/>
        <v>13.490267579841268</v>
      </c>
      <c r="S326" s="296">
        <f t="shared" si="15"/>
        <v>16.560026112076677</v>
      </c>
      <c r="T326" s="296">
        <f t="shared" si="15"/>
        <v>0</v>
      </c>
      <c r="U326" s="296">
        <f t="shared" si="15"/>
        <v>79.443192191917944</v>
      </c>
    </row>
    <row r="327" spans="1:21" x14ac:dyDescent="0.25">
      <c r="A327" s="266">
        <v>71</v>
      </c>
      <c r="B327" s="260" t="s">
        <v>27</v>
      </c>
      <c r="C327" s="298">
        <v>6591</v>
      </c>
      <c r="D327" s="299">
        <v>0.6731166666666667</v>
      </c>
      <c r="E327" s="300">
        <v>0</v>
      </c>
      <c r="F327" s="301">
        <v>2</v>
      </c>
      <c r="G327" s="302">
        <v>3.0344409042633893E-4</v>
      </c>
      <c r="H327" s="103">
        <v>2614</v>
      </c>
      <c r="I327" s="11">
        <v>2518</v>
      </c>
      <c r="J327" s="303">
        <v>1.0381254964257347</v>
      </c>
      <c r="K327" s="304">
        <v>1.038350918534602</v>
      </c>
      <c r="L327" s="305">
        <v>0.47106258426027903</v>
      </c>
      <c r="M327" s="11">
        <v>3104.7734928594991</v>
      </c>
      <c r="N327" s="304">
        <v>0.68802018792218067</v>
      </c>
      <c r="O327" s="306">
        <v>0</v>
      </c>
      <c r="P327" s="296">
        <f t="shared" ref="P327:U327" si="16">P23/$C23</f>
        <v>42.130372166666668</v>
      </c>
      <c r="Q327" s="296">
        <f t="shared" si="16"/>
        <v>0</v>
      </c>
      <c r="R327" s="296">
        <f t="shared" si="16"/>
        <v>13.602397032803285</v>
      </c>
      <c r="S327" s="296">
        <f t="shared" si="16"/>
        <v>13.285669828777309</v>
      </c>
      <c r="T327" s="296">
        <f t="shared" si="16"/>
        <v>0</v>
      </c>
      <c r="U327" s="296">
        <f t="shared" si="16"/>
        <v>69.018439028247272</v>
      </c>
    </row>
    <row r="328" spans="1:21" x14ac:dyDescent="0.25">
      <c r="A328" s="266">
        <v>72</v>
      </c>
      <c r="B328" s="260" t="s">
        <v>28</v>
      </c>
      <c r="C328" s="298">
        <v>960</v>
      </c>
      <c r="D328" s="299">
        <v>0.99881666666666669</v>
      </c>
      <c r="E328" s="300">
        <v>0</v>
      </c>
      <c r="F328" s="301">
        <v>0</v>
      </c>
      <c r="G328" s="302">
        <v>0</v>
      </c>
      <c r="H328" s="103">
        <v>248</v>
      </c>
      <c r="I328" s="11">
        <v>338</v>
      </c>
      <c r="J328" s="303">
        <v>0.73372781065088755</v>
      </c>
      <c r="K328" s="304">
        <v>0.73388713480869017</v>
      </c>
      <c r="L328" s="305">
        <v>0.59897940848976705</v>
      </c>
      <c r="M328" s="11">
        <v>575.02023215017641</v>
      </c>
      <c r="N328" s="304">
        <v>0.87485174785807351</v>
      </c>
      <c r="O328" s="306">
        <v>3.8417596451267855E-2</v>
      </c>
      <c r="P328" s="296">
        <f t="shared" ref="P328:U328" si="17">P24/$C24</f>
        <v>62.515935166666672</v>
      </c>
      <c r="Q328" s="296">
        <f t="shared" si="17"/>
        <v>0</v>
      </c>
      <c r="R328" s="296">
        <f t="shared" si="17"/>
        <v>9.6139214659938421</v>
      </c>
      <c r="S328" s="296">
        <f t="shared" si="17"/>
        <v>16.893387251139398</v>
      </c>
      <c r="T328" s="296">
        <f t="shared" si="17"/>
        <v>0.39339618766098283</v>
      </c>
      <c r="U328" s="296">
        <f t="shared" si="17"/>
        <v>89.41664007146089</v>
      </c>
    </row>
    <row r="329" spans="1:21" x14ac:dyDescent="0.25">
      <c r="A329" s="266">
        <v>74</v>
      </c>
      <c r="B329" s="260" t="s">
        <v>29</v>
      </c>
      <c r="C329" s="298">
        <v>1052</v>
      </c>
      <c r="D329" s="299">
        <v>1.4803000000000002</v>
      </c>
      <c r="E329" s="300">
        <v>0</v>
      </c>
      <c r="F329" s="301">
        <v>0</v>
      </c>
      <c r="G329" s="302">
        <v>0</v>
      </c>
      <c r="H329" s="103">
        <v>341</v>
      </c>
      <c r="I329" s="11">
        <v>397</v>
      </c>
      <c r="J329" s="303">
        <v>0.8589420654911839</v>
      </c>
      <c r="K329" s="304">
        <v>0.85912857909909013</v>
      </c>
      <c r="L329" s="305">
        <v>0.283566730081796</v>
      </c>
      <c r="M329" s="11">
        <v>298.31220004604938</v>
      </c>
      <c r="N329" s="304">
        <v>0.41416924510301589</v>
      </c>
      <c r="O329" s="306">
        <v>0</v>
      </c>
      <c r="P329" s="296">
        <f t="shared" ref="P329:U329" si="18">P25/$C25</f>
        <v>138.97796550000001</v>
      </c>
      <c r="Q329" s="296">
        <f t="shared" si="18"/>
        <v>0</v>
      </c>
      <c r="R329" s="296">
        <f t="shared" si="18"/>
        <v>11.254584386198079</v>
      </c>
      <c r="S329" s="296">
        <f t="shared" si="18"/>
        <v>7.9976081229392362</v>
      </c>
      <c r="T329" s="296">
        <f t="shared" si="18"/>
        <v>0</v>
      </c>
      <c r="U329" s="296">
        <f t="shared" si="18"/>
        <v>158.23015800913734</v>
      </c>
    </row>
    <row r="330" spans="1:21" x14ac:dyDescent="0.25">
      <c r="A330" s="266">
        <v>75</v>
      </c>
      <c r="B330" s="260" t="s">
        <v>30</v>
      </c>
      <c r="C330" s="298">
        <v>19549</v>
      </c>
      <c r="D330" s="299">
        <v>0</v>
      </c>
      <c r="E330" s="300">
        <v>0</v>
      </c>
      <c r="F330" s="301">
        <v>0</v>
      </c>
      <c r="G330" s="302">
        <v>0</v>
      </c>
      <c r="H330" s="103">
        <v>6122</v>
      </c>
      <c r="I330" s="11">
        <v>7547</v>
      </c>
      <c r="J330" s="303">
        <v>0.81118325162316152</v>
      </c>
      <c r="K330" s="304">
        <v>0.81135939471943286</v>
      </c>
      <c r="L330" s="305">
        <v>0.68220138812970399</v>
      </c>
      <c r="M330" s="11">
        <v>13336.354936547583</v>
      </c>
      <c r="N330" s="304">
        <v>0.99640332929186448</v>
      </c>
      <c r="O330" s="306">
        <v>0</v>
      </c>
      <c r="P330" s="296">
        <f t="shared" ref="P330:U330" si="19">P26/$C26</f>
        <v>0</v>
      </c>
      <c r="Q330" s="296">
        <f t="shared" si="19"/>
        <v>0</v>
      </c>
      <c r="R330" s="296">
        <f t="shared" si="19"/>
        <v>10.62880807082457</v>
      </c>
      <c r="S330" s="296">
        <f t="shared" si="19"/>
        <v>19.240548288625902</v>
      </c>
      <c r="T330" s="296">
        <f t="shared" si="19"/>
        <v>0</v>
      </c>
      <c r="U330" s="296">
        <f t="shared" si="19"/>
        <v>29.869356359450475</v>
      </c>
    </row>
    <row r="331" spans="1:21" x14ac:dyDescent="0.25">
      <c r="A331" s="266">
        <v>77</v>
      </c>
      <c r="B331" s="260" t="s">
        <v>31</v>
      </c>
      <c r="C331" s="298">
        <v>4601</v>
      </c>
      <c r="D331" s="299">
        <v>0.66818333333333335</v>
      </c>
      <c r="E331" s="300">
        <v>0</v>
      </c>
      <c r="F331" s="301">
        <v>0</v>
      </c>
      <c r="G331" s="302">
        <v>0</v>
      </c>
      <c r="H331" s="103">
        <v>1306</v>
      </c>
      <c r="I331" s="11">
        <v>1630</v>
      </c>
      <c r="J331" s="303">
        <v>0.80122699386503071</v>
      </c>
      <c r="K331" s="304">
        <v>0.80140097502555541</v>
      </c>
      <c r="L331" s="305">
        <v>0.57020562401741204</v>
      </c>
      <c r="M331" s="11">
        <v>2623.5160761041129</v>
      </c>
      <c r="N331" s="304">
        <v>0.83282560258272831</v>
      </c>
      <c r="O331" s="306">
        <v>0</v>
      </c>
      <c r="P331" s="296">
        <f t="shared" ref="P331:U331" si="20">P27/$C27</f>
        <v>41.821594833333336</v>
      </c>
      <c r="Q331" s="296">
        <f t="shared" si="20"/>
        <v>0</v>
      </c>
      <c r="R331" s="296">
        <f t="shared" si="20"/>
        <v>10.498352772834775</v>
      </c>
      <c r="S331" s="296">
        <f t="shared" si="20"/>
        <v>16.081862385872483</v>
      </c>
      <c r="T331" s="296">
        <f t="shared" si="20"/>
        <v>0</v>
      </c>
      <c r="U331" s="296">
        <f t="shared" si="20"/>
        <v>68.401809992040583</v>
      </c>
    </row>
    <row r="332" spans="1:21" x14ac:dyDescent="0.25">
      <c r="A332" s="266">
        <v>78</v>
      </c>
      <c r="B332" s="260" t="s">
        <v>32</v>
      </c>
      <c r="C332" s="298">
        <v>7832</v>
      </c>
      <c r="D332" s="299">
        <v>0.99443333333333328</v>
      </c>
      <c r="E332" s="300">
        <v>0</v>
      </c>
      <c r="F332" s="301">
        <v>1</v>
      </c>
      <c r="G332" s="302">
        <v>1.2768130745658836E-4</v>
      </c>
      <c r="H332" s="103">
        <v>3444</v>
      </c>
      <c r="I332" s="11">
        <v>3109</v>
      </c>
      <c r="J332" s="303">
        <v>1.1077516886458669</v>
      </c>
      <c r="K332" s="304">
        <v>1.1079922296234419</v>
      </c>
      <c r="L332" s="305">
        <v>0.60191343213881598</v>
      </c>
      <c r="M332" s="11">
        <v>4714.1860005112067</v>
      </c>
      <c r="N332" s="304">
        <v>0.87913709670520546</v>
      </c>
      <c r="O332" s="306">
        <v>0</v>
      </c>
      <c r="P332" s="296">
        <f t="shared" ref="P332:U332" si="21">P28/$C28</f>
        <v>62.241582333333334</v>
      </c>
      <c r="Q332" s="296">
        <f t="shared" si="21"/>
        <v>0</v>
      </c>
      <c r="R332" s="296">
        <f t="shared" si="21"/>
        <v>14.51469820806709</v>
      </c>
      <c r="S332" s="296">
        <f t="shared" si="21"/>
        <v>16.976137337377516</v>
      </c>
      <c r="T332" s="296">
        <f t="shared" si="21"/>
        <v>0</v>
      </c>
      <c r="U332" s="296">
        <f t="shared" si="21"/>
        <v>93.732417878777937</v>
      </c>
    </row>
    <row r="333" spans="1:21" x14ac:dyDescent="0.25">
      <c r="A333" s="266">
        <v>79</v>
      </c>
      <c r="B333" s="260" t="s">
        <v>33</v>
      </c>
      <c r="C333" s="298">
        <v>6753</v>
      </c>
      <c r="D333" s="299">
        <v>0</v>
      </c>
      <c r="E333" s="300">
        <v>0</v>
      </c>
      <c r="F333" s="301">
        <v>0</v>
      </c>
      <c r="G333" s="302">
        <v>0</v>
      </c>
      <c r="H333" s="103">
        <v>3857</v>
      </c>
      <c r="I333" s="11">
        <v>2500</v>
      </c>
      <c r="J333" s="303">
        <v>1.5427999999999999</v>
      </c>
      <c r="K333" s="304">
        <v>1.543135008850816</v>
      </c>
      <c r="L333" s="305">
        <v>0.54896905766486004</v>
      </c>
      <c r="M333" s="11">
        <v>3707.1880464107999</v>
      </c>
      <c r="N333" s="304">
        <v>0.80180809692443245</v>
      </c>
      <c r="O333" s="306">
        <v>0</v>
      </c>
      <c r="P333" s="296">
        <f t="shared" ref="P333:U333" si="22">P29/$C29</f>
        <v>0</v>
      </c>
      <c r="Q333" s="296">
        <f t="shared" si="22"/>
        <v>0</v>
      </c>
      <c r="R333" s="296">
        <f t="shared" si="22"/>
        <v>20.21506861594569</v>
      </c>
      <c r="S333" s="296">
        <f t="shared" si="22"/>
        <v>15.482914351610789</v>
      </c>
      <c r="T333" s="296">
        <f t="shared" si="22"/>
        <v>0</v>
      </c>
      <c r="U333" s="296">
        <f t="shared" si="22"/>
        <v>35.697982967556484</v>
      </c>
    </row>
    <row r="334" spans="1:21" x14ac:dyDescent="0.25">
      <c r="A334" s="266">
        <v>81</v>
      </c>
      <c r="B334" s="260" t="s">
        <v>34</v>
      </c>
      <c r="C334" s="298">
        <v>2574</v>
      </c>
      <c r="D334" s="299">
        <v>1.0004999999999999</v>
      </c>
      <c r="E334" s="300">
        <v>0</v>
      </c>
      <c r="F334" s="301">
        <v>0</v>
      </c>
      <c r="G334" s="302">
        <v>0</v>
      </c>
      <c r="H334" s="103">
        <v>893</v>
      </c>
      <c r="I334" s="11">
        <v>896</v>
      </c>
      <c r="J334" s="303">
        <v>0.9966517857142857</v>
      </c>
      <c r="K334" s="304">
        <v>0.99686820208024107</v>
      </c>
      <c r="L334" s="305">
        <v>0.67480394746509298</v>
      </c>
      <c r="M334" s="11">
        <v>1736.9453607751493</v>
      </c>
      <c r="N334" s="304">
        <v>0.98559884452430191</v>
      </c>
      <c r="O334" s="306">
        <v>0</v>
      </c>
      <c r="P334" s="296">
        <f t="shared" ref="P334:U334" si="23">P30/$C30</f>
        <v>93.931942500000005</v>
      </c>
      <c r="Q334" s="296">
        <f t="shared" si="23"/>
        <v>0</v>
      </c>
      <c r="R334" s="296">
        <f t="shared" si="23"/>
        <v>13.058973447251157</v>
      </c>
      <c r="S334" s="296">
        <f t="shared" si="23"/>
        <v>19.03191368776427</v>
      </c>
      <c r="T334" s="296">
        <f t="shared" si="23"/>
        <v>0</v>
      </c>
      <c r="U334" s="296">
        <f t="shared" si="23"/>
        <v>126.02282963501543</v>
      </c>
    </row>
    <row r="335" spans="1:21" x14ac:dyDescent="0.25">
      <c r="A335" s="266">
        <v>82</v>
      </c>
      <c r="B335" s="260" t="s">
        <v>35</v>
      </c>
      <c r="C335" s="298">
        <v>9359</v>
      </c>
      <c r="D335" s="299">
        <v>0</v>
      </c>
      <c r="E335" s="300">
        <v>0</v>
      </c>
      <c r="F335" s="301">
        <v>0</v>
      </c>
      <c r="G335" s="302">
        <v>0</v>
      </c>
      <c r="H335" s="103">
        <v>2850</v>
      </c>
      <c r="I335" s="11">
        <v>4128</v>
      </c>
      <c r="J335" s="303">
        <v>0.69040697674418605</v>
      </c>
      <c r="K335" s="304">
        <v>0.69055689406845</v>
      </c>
      <c r="L335" s="305">
        <v>0.64936398169077703</v>
      </c>
      <c r="M335" s="11">
        <v>6077.3975046439818</v>
      </c>
      <c r="N335" s="304">
        <v>0.94844197701323762</v>
      </c>
      <c r="O335" s="306">
        <v>0</v>
      </c>
      <c r="P335" s="296">
        <f t="shared" ref="P335:U335" si="24">P31/$C31</f>
        <v>0</v>
      </c>
      <c r="Q335" s="296">
        <f t="shared" si="24"/>
        <v>0</v>
      </c>
      <c r="R335" s="296">
        <f t="shared" si="24"/>
        <v>9.0462953122966958</v>
      </c>
      <c r="S335" s="296">
        <f t="shared" si="24"/>
        <v>18.314414576125618</v>
      </c>
      <c r="T335" s="296">
        <f t="shared" si="24"/>
        <v>0</v>
      </c>
      <c r="U335" s="296">
        <f t="shared" si="24"/>
        <v>27.360709888422313</v>
      </c>
    </row>
    <row r="336" spans="1:21" x14ac:dyDescent="0.25">
      <c r="A336" s="266">
        <v>86</v>
      </c>
      <c r="B336" s="260" t="s">
        <v>36</v>
      </c>
      <c r="C336" s="298">
        <v>8031</v>
      </c>
      <c r="D336" s="299">
        <v>0</v>
      </c>
      <c r="E336" s="300">
        <v>0</v>
      </c>
      <c r="F336" s="301">
        <v>0</v>
      </c>
      <c r="G336" s="302">
        <v>0</v>
      </c>
      <c r="H336" s="103">
        <v>1765</v>
      </c>
      <c r="I336" s="11">
        <v>3550</v>
      </c>
      <c r="J336" s="303">
        <v>0.4971830985915493</v>
      </c>
      <c r="K336" s="304">
        <v>0.4972910586242848</v>
      </c>
      <c r="L336" s="305">
        <v>0.575009368807049</v>
      </c>
      <c r="M336" s="11">
        <v>4617.9002408894103</v>
      </c>
      <c r="N336" s="304">
        <v>0.83984181126354784</v>
      </c>
      <c r="O336" s="306">
        <v>0</v>
      </c>
      <c r="P336" s="296">
        <f t="shared" ref="P336:U336" si="25">P32/$C32</f>
        <v>0</v>
      </c>
      <c r="Q336" s="296">
        <f t="shared" si="25"/>
        <v>0</v>
      </c>
      <c r="R336" s="296">
        <f t="shared" si="25"/>
        <v>6.5145128679781301</v>
      </c>
      <c r="S336" s="296">
        <f t="shared" si="25"/>
        <v>16.217345375499107</v>
      </c>
      <c r="T336" s="296">
        <f t="shared" si="25"/>
        <v>0</v>
      </c>
      <c r="U336" s="296">
        <f t="shared" si="25"/>
        <v>22.731858243477237</v>
      </c>
    </row>
    <row r="337" spans="1:21" x14ac:dyDescent="0.25">
      <c r="A337" s="266">
        <v>90</v>
      </c>
      <c r="B337" s="260" t="s">
        <v>37</v>
      </c>
      <c r="C337" s="298">
        <v>3061</v>
      </c>
      <c r="D337" s="299">
        <v>1.6935833333333332</v>
      </c>
      <c r="E337" s="300">
        <v>0</v>
      </c>
      <c r="F337" s="301">
        <v>0</v>
      </c>
      <c r="G337" s="302">
        <v>0</v>
      </c>
      <c r="H337" s="103">
        <v>977</v>
      </c>
      <c r="I337" s="11">
        <v>1013</v>
      </c>
      <c r="J337" s="303">
        <v>0.96446199407699906</v>
      </c>
      <c r="K337" s="304">
        <v>0.96467142064187561</v>
      </c>
      <c r="L337" s="305">
        <v>0.54979024796098797</v>
      </c>
      <c r="M337" s="11">
        <v>1682.9079490085842</v>
      </c>
      <c r="N337" s="304">
        <v>0.80300750337431859</v>
      </c>
      <c r="O337" s="306">
        <v>0</v>
      </c>
      <c r="P337" s="296">
        <f t="shared" ref="P337:U337" si="26">P33/$C33</f>
        <v>318.00414249999994</v>
      </c>
      <c r="Q337" s="296">
        <f t="shared" si="26"/>
        <v>0</v>
      </c>
      <c r="R337" s="296">
        <f t="shared" si="26"/>
        <v>12.63719561040857</v>
      </c>
      <c r="S337" s="296">
        <f t="shared" si="26"/>
        <v>15.506074890158091</v>
      </c>
      <c r="T337" s="296">
        <f t="shared" si="26"/>
        <v>0</v>
      </c>
      <c r="U337" s="296">
        <f t="shared" si="26"/>
        <v>346.14741300056659</v>
      </c>
    </row>
    <row r="338" spans="1:21" x14ac:dyDescent="0.25">
      <c r="A338" s="266">
        <v>91</v>
      </c>
      <c r="B338" s="260" t="s">
        <v>38</v>
      </c>
      <c r="C338" s="298">
        <v>664028</v>
      </c>
      <c r="D338" s="299">
        <v>0</v>
      </c>
      <c r="E338" s="300">
        <v>0</v>
      </c>
      <c r="F338" s="301">
        <v>63</v>
      </c>
      <c r="G338" s="302">
        <v>9.4875517297463358E-5</v>
      </c>
      <c r="H338" s="103">
        <v>416086</v>
      </c>
      <c r="I338" s="11">
        <v>314578</v>
      </c>
      <c r="J338" s="303">
        <v>1.3226799076858522</v>
      </c>
      <c r="K338" s="304">
        <v>1.3229671189095178</v>
      </c>
      <c r="L338" s="305">
        <v>0.69399918418666295</v>
      </c>
      <c r="M338" s="11">
        <v>460834.89027710143</v>
      </c>
      <c r="N338" s="304">
        <v>1.0136348440234431</v>
      </c>
      <c r="O338" s="306">
        <v>0.51729038162723706</v>
      </c>
      <c r="P338" s="296">
        <f t="shared" ref="P338:U338" si="27">P34/$C34</f>
        <v>0</v>
      </c>
      <c r="Q338" s="296">
        <f t="shared" si="27"/>
        <v>0</v>
      </c>
      <c r="R338" s="296">
        <f t="shared" si="27"/>
        <v>17.330869257714681</v>
      </c>
      <c r="S338" s="296">
        <f t="shared" si="27"/>
        <v>19.573288838092683</v>
      </c>
      <c r="T338" s="296">
        <f t="shared" si="27"/>
        <v>5.2970535078629073</v>
      </c>
      <c r="U338" s="296">
        <f t="shared" si="27"/>
        <v>42.201211603670274</v>
      </c>
    </row>
    <row r="339" spans="1:21" x14ac:dyDescent="0.25">
      <c r="A339" s="266">
        <v>92</v>
      </c>
      <c r="B339" s="260" t="s">
        <v>39</v>
      </c>
      <c r="C339" s="298">
        <v>242819</v>
      </c>
      <c r="D339" s="299">
        <v>0</v>
      </c>
      <c r="E339" s="300">
        <v>0</v>
      </c>
      <c r="F339" s="301">
        <v>25</v>
      </c>
      <c r="G339" s="302">
        <v>1.0295734683035512E-4</v>
      </c>
      <c r="H339" s="103">
        <v>118546</v>
      </c>
      <c r="I339" s="11">
        <v>113300</v>
      </c>
      <c r="J339" s="303">
        <v>1.0463018534863195</v>
      </c>
      <c r="K339" s="304">
        <v>1.0465290510372289</v>
      </c>
      <c r="L339" s="305">
        <v>0.72207863934944905</v>
      </c>
      <c r="M339" s="11">
        <v>175334.41312819388</v>
      </c>
      <c r="N339" s="304">
        <v>1.0546468722833184</v>
      </c>
      <c r="O339" s="306">
        <v>1.2737600228050965</v>
      </c>
      <c r="P339" s="296">
        <f t="shared" ref="P339:U339" si="28">P35/$C35</f>
        <v>0</v>
      </c>
      <c r="Q339" s="296">
        <f t="shared" si="28"/>
        <v>0</v>
      </c>
      <c r="R339" s="296">
        <f t="shared" si="28"/>
        <v>13.709530568587699</v>
      </c>
      <c r="S339" s="296">
        <f t="shared" si="28"/>
        <v>20.365231103790876</v>
      </c>
      <c r="T339" s="296">
        <f t="shared" si="28"/>
        <v>13.043302633524188</v>
      </c>
      <c r="U339" s="296">
        <f t="shared" si="28"/>
        <v>47.118064305902763</v>
      </c>
    </row>
    <row r="340" spans="1:21" x14ac:dyDescent="0.25">
      <c r="A340" s="266">
        <v>97</v>
      </c>
      <c r="B340" s="260" t="s">
        <v>40</v>
      </c>
      <c r="C340" s="298">
        <v>2091</v>
      </c>
      <c r="D340" s="299">
        <v>0.77800000000000002</v>
      </c>
      <c r="E340" s="300">
        <v>0</v>
      </c>
      <c r="F340" s="301">
        <v>0</v>
      </c>
      <c r="G340" s="302">
        <v>0</v>
      </c>
      <c r="H340" s="103">
        <v>550</v>
      </c>
      <c r="I340" s="11">
        <v>747</v>
      </c>
      <c r="J340" s="303">
        <v>0.73627844712182067</v>
      </c>
      <c r="K340" s="304">
        <v>0.73643832513352081</v>
      </c>
      <c r="L340" s="305">
        <v>0.58741835325056801</v>
      </c>
      <c r="M340" s="11">
        <v>1228.2917766469377</v>
      </c>
      <c r="N340" s="304">
        <v>0.85796600981809912</v>
      </c>
      <c r="O340" s="306">
        <v>0</v>
      </c>
      <c r="P340" s="296">
        <f t="shared" ref="P340:U340" si="29">P36/$C36</f>
        <v>48.695020000000007</v>
      </c>
      <c r="Q340" s="296">
        <f t="shared" si="29"/>
        <v>0</v>
      </c>
      <c r="R340" s="296">
        <f t="shared" si="29"/>
        <v>9.647342059249123</v>
      </c>
      <c r="S340" s="296">
        <f t="shared" si="29"/>
        <v>16.567323649587493</v>
      </c>
      <c r="T340" s="296">
        <f t="shared" si="29"/>
        <v>0</v>
      </c>
      <c r="U340" s="296">
        <f t="shared" si="29"/>
        <v>74.909685708836605</v>
      </c>
    </row>
    <row r="341" spans="1:21" s="260" customFormat="1" x14ac:dyDescent="0.25">
      <c r="A341" s="260">
        <v>98</v>
      </c>
      <c r="B341" s="260" t="s">
        <v>41</v>
      </c>
      <c r="C341" s="298">
        <v>22943</v>
      </c>
      <c r="D341" s="299">
        <v>0</v>
      </c>
      <c r="E341" s="300">
        <v>0</v>
      </c>
      <c r="F341" s="301">
        <v>3</v>
      </c>
      <c r="G341" s="302">
        <v>1.3075883711807524E-4</v>
      </c>
      <c r="H341" s="103">
        <v>5862</v>
      </c>
      <c r="I341" s="11">
        <v>9519</v>
      </c>
      <c r="J341" s="303">
        <v>0.61582098959974785</v>
      </c>
      <c r="K341" s="304">
        <v>0.61595471106852817</v>
      </c>
      <c r="L341" s="305">
        <v>0.70032972905287705</v>
      </c>
      <c r="M341" s="11">
        <v>16067.664973660158</v>
      </c>
      <c r="N341" s="304">
        <v>1.022881052094377</v>
      </c>
      <c r="O341" s="295">
        <v>0</v>
      </c>
      <c r="P341" s="296">
        <f t="shared" ref="P341:U341" si="30">P37/$C37</f>
        <v>0</v>
      </c>
      <c r="Q341" s="296">
        <f t="shared" si="30"/>
        <v>0</v>
      </c>
      <c r="R341" s="296">
        <f t="shared" si="30"/>
        <v>8.0690067149977196</v>
      </c>
      <c r="S341" s="296">
        <f t="shared" si="30"/>
        <v>19.751833115942421</v>
      </c>
      <c r="T341" s="296">
        <f t="shared" si="30"/>
        <v>0</v>
      </c>
      <c r="U341" s="296">
        <f t="shared" si="30"/>
        <v>27.820839830940141</v>
      </c>
    </row>
    <row r="342" spans="1:21" x14ac:dyDescent="0.25">
      <c r="A342" s="266">
        <v>102</v>
      </c>
      <c r="B342" s="260" t="s">
        <v>42</v>
      </c>
      <c r="C342" s="298">
        <v>9745</v>
      </c>
      <c r="D342" s="299">
        <v>0</v>
      </c>
      <c r="E342" s="300">
        <v>0</v>
      </c>
      <c r="F342" s="301">
        <v>0</v>
      </c>
      <c r="G342" s="302">
        <v>0</v>
      </c>
      <c r="H342" s="103">
        <v>4019</v>
      </c>
      <c r="I342" s="11">
        <v>4013</v>
      </c>
      <c r="J342" s="303">
        <v>1.0014951407924246</v>
      </c>
      <c r="K342" s="304">
        <v>1.0017126088610109</v>
      </c>
      <c r="L342" s="305">
        <v>0.66087472699616501</v>
      </c>
      <c r="M342" s="11">
        <v>6440.2242145776281</v>
      </c>
      <c r="N342" s="304">
        <v>0.96525423384015974</v>
      </c>
      <c r="O342" s="306">
        <v>0</v>
      </c>
      <c r="P342" s="296">
        <f t="shared" ref="P342:U342" si="31">P38/$C38</f>
        <v>0</v>
      </c>
      <c r="Q342" s="296">
        <f t="shared" si="31"/>
        <v>0</v>
      </c>
      <c r="R342" s="296">
        <f t="shared" si="31"/>
        <v>13.122435176079243</v>
      </c>
      <c r="S342" s="296">
        <f t="shared" si="31"/>
        <v>18.639059255453486</v>
      </c>
      <c r="T342" s="296">
        <f t="shared" si="31"/>
        <v>0</v>
      </c>
      <c r="U342" s="296">
        <f t="shared" si="31"/>
        <v>31.761494431532725</v>
      </c>
    </row>
    <row r="343" spans="1:21" x14ac:dyDescent="0.25">
      <c r="A343" s="266">
        <v>103</v>
      </c>
      <c r="B343" s="260" t="s">
        <v>43</v>
      </c>
      <c r="C343" s="298">
        <v>2161</v>
      </c>
      <c r="D343" s="299">
        <v>0</v>
      </c>
      <c r="E343" s="300">
        <v>0</v>
      </c>
      <c r="F343" s="301">
        <v>0</v>
      </c>
      <c r="G343" s="302">
        <v>0</v>
      </c>
      <c r="H343" s="103">
        <v>503</v>
      </c>
      <c r="I343" s="11">
        <v>839</v>
      </c>
      <c r="J343" s="303">
        <v>0.59952324195470796</v>
      </c>
      <c r="K343" s="304">
        <v>0.5996534244750118</v>
      </c>
      <c r="L343" s="305">
        <v>0.322007886492434</v>
      </c>
      <c r="M343" s="11">
        <v>695.85904271014988</v>
      </c>
      <c r="N343" s="304">
        <v>0.47031527015640762</v>
      </c>
      <c r="O343" s="306">
        <v>0</v>
      </c>
      <c r="P343" s="296">
        <f t="shared" ref="P343:U343" si="32">P39/$C39</f>
        <v>0</v>
      </c>
      <c r="Q343" s="296">
        <f t="shared" si="32"/>
        <v>0</v>
      </c>
      <c r="R343" s="296">
        <f t="shared" si="32"/>
        <v>7.8554598606226547</v>
      </c>
      <c r="S343" s="296">
        <f t="shared" si="32"/>
        <v>9.0817878667202301</v>
      </c>
      <c r="T343" s="296">
        <f t="shared" si="32"/>
        <v>0</v>
      </c>
      <c r="U343" s="296">
        <f t="shared" si="32"/>
        <v>16.937247727342886</v>
      </c>
    </row>
    <row r="344" spans="1:21" x14ac:dyDescent="0.25">
      <c r="A344" s="266">
        <v>105</v>
      </c>
      <c r="B344" s="260" t="s">
        <v>44</v>
      </c>
      <c r="C344" s="298">
        <v>2094</v>
      </c>
      <c r="D344" s="299">
        <v>1.7368999999999999</v>
      </c>
      <c r="E344" s="300">
        <v>0</v>
      </c>
      <c r="F344" s="301">
        <v>0</v>
      </c>
      <c r="G344" s="302">
        <v>0</v>
      </c>
      <c r="H344" s="103">
        <v>525</v>
      </c>
      <c r="I344" s="11">
        <v>665</v>
      </c>
      <c r="J344" s="303">
        <v>0.78947368421052633</v>
      </c>
      <c r="K344" s="304">
        <v>0.78964511321733011</v>
      </c>
      <c r="L344" s="305">
        <v>0.57445825673971995</v>
      </c>
      <c r="M344" s="11">
        <v>1202.9155896129737</v>
      </c>
      <c r="N344" s="304">
        <v>0.83903687314959141</v>
      </c>
      <c r="O344" s="306">
        <v>0</v>
      </c>
      <c r="P344" s="296">
        <f t="shared" ref="P344:U344" si="33">P40/$C40</f>
        <v>326.13771299999996</v>
      </c>
      <c r="Q344" s="296">
        <f t="shared" si="33"/>
        <v>0</v>
      </c>
      <c r="R344" s="296">
        <f t="shared" si="33"/>
        <v>10.344350983147024</v>
      </c>
      <c r="S344" s="296">
        <f t="shared" si="33"/>
        <v>16.20180202051861</v>
      </c>
      <c r="T344" s="296">
        <f t="shared" si="33"/>
        <v>0</v>
      </c>
      <c r="U344" s="296">
        <f t="shared" si="33"/>
        <v>352.68386600366563</v>
      </c>
    </row>
    <row r="345" spans="1:21" x14ac:dyDescent="0.25">
      <c r="A345" s="266">
        <v>106</v>
      </c>
      <c r="B345" s="260" t="s">
        <v>45</v>
      </c>
      <c r="C345" s="298">
        <v>46797</v>
      </c>
      <c r="D345" s="299">
        <v>0</v>
      </c>
      <c r="E345" s="300">
        <v>0</v>
      </c>
      <c r="F345" s="301">
        <v>0</v>
      </c>
      <c r="G345" s="302">
        <v>0</v>
      </c>
      <c r="H345" s="103">
        <v>19730</v>
      </c>
      <c r="I345" s="11">
        <v>20748</v>
      </c>
      <c r="J345" s="303">
        <v>0.95093502988239831</v>
      </c>
      <c r="K345" s="304">
        <v>0.95114151915616141</v>
      </c>
      <c r="L345" s="305">
        <v>0.65403012484069201</v>
      </c>
      <c r="M345" s="11">
        <v>30606.647752169865</v>
      </c>
      <c r="N345" s="304">
        <v>0.95525720877679976</v>
      </c>
      <c r="O345" s="306">
        <v>0.23458434648630697</v>
      </c>
      <c r="P345" s="296">
        <f t="shared" ref="P345:U345" si="34">P41/$C41</f>
        <v>0</v>
      </c>
      <c r="Q345" s="296">
        <f t="shared" si="34"/>
        <v>0</v>
      </c>
      <c r="R345" s="296">
        <f t="shared" si="34"/>
        <v>12.459953900945715</v>
      </c>
      <c r="S345" s="296">
        <f t="shared" si="34"/>
        <v>18.446016701480001</v>
      </c>
      <c r="T345" s="296">
        <f t="shared" si="34"/>
        <v>2.4021437080197829</v>
      </c>
      <c r="U345" s="296">
        <f t="shared" si="34"/>
        <v>33.308114310445497</v>
      </c>
    </row>
    <row r="346" spans="1:21" x14ac:dyDescent="0.25">
      <c r="A346" s="266">
        <v>108</v>
      </c>
      <c r="B346" s="260" t="s">
        <v>46</v>
      </c>
      <c r="C346" s="298">
        <v>10257</v>
      </c>
      <c r="D346" s="299">
        <v>0</v>
      </c>
      <c r="E346" s="300">
        <v>0</v>
      </c>
      <c r="F346" s="301">
        <v>3</v>
      </c>
      <c r="G346" s="302">
        <v>2.9248318221702252E-4</v>
      </c>
      <c r="H346" s="103">
        <v>2844</v>
      </c>
      <c r="I346" s="11">
        <v>4240</v>
      </c>
      <c r="J346" s="303">
        <v>0.67075471698113209</v>
      </c>
      <c r="K346" s="304">
        <v>0.67090036694672406</v>
      </c>
      <c r="L346" s="305">
        <v>0.69599733805289599</v>
      </c>
      <c r="M346" s="11">
        <v>7138.8446964085542</v>
      </c>
      <c r="N346" s="304">
        <v>1.0165532889275355</v>
      </c>
      <c r="O346" s="306">
        <v>0</v>
      </c>
      <c r="P346" s="296">
        <f t="shared" ref="P346:U346" si="35">P42/$C42</f>
        <v>0</v>
      </c>
      <c r="Q346" s="296">
        <f t="shared" si="35"/>
        <v>0</v>
      </c>
      <c r="R346" s="296">
        <f t="shared" si="35"/>
        <v>8.788794807002084</v>
      </c>
      <c r="S346" s="296">
        <f t="shared" si="35"/>
        <v>19.629644009190706</v>
      </c>
      <c r="T346" s="296">
        <f t="shared" si="35"/>
        <v>0</v>
      </c>
      <c r="U346" s="296">
        <f t="shared" si="35"/>
        <v>28.418438816192793</v>
      </c>
    </row>
    <row r="347" spans="1:21" x14ac:dyDescent="0.25">
      <c r="A347" s="266">
        <v>109</v>
      </c>
      <c r="B347" s="260" t="s">
        <v>47</v>
      </c>
      <c r="C347" s="298">
        <v>68043</v>
      </c>
      <c r="D347" s="299">
        <v>0</v>
      </c>
      <c r="E347" s="300">
        <v>0</v>
      </c>
      <c r="F347" s="301">
        <v>5</v>
      </c>
      <c r="G347" s="302">
        <v>7.3482944608556358E-5</v>
      </c>
      <c r="H347" s="103">
        <v>28286</v>
      </c>
      <c r="I347" s="11">
        <v>27859</v>
      </c>
      <c r="J347" s="303">
        <v>1.015327183315984</v>
      </c>
      <c r="K347" s="304">
        <v>1.015547654921432</v>
      </c>
      <c r="L347" s="305">
        <v>0.72138411511790301</v>
      </c>
      <c r="M347" s="11">
        <v>49085.139344967472</v>
      </c>
      <c r="N347" s="304">
        <v>1.0536324705705287</v>
      </c>
      <c r="O347" s="306">
        <v>0.20170242172214969</v>
      </c>
      <c r="P347" s="296">
        <f t="shared" ref="P347:U347" si="36">P43/$C43</f>
        <v>0</v>
      </c>
      <c r="Q347" s="296">
        <f t="shared" si="36"/>
        <v>0</v>
      </c>
      <c r="R347" s="296">
        <f t="shared" si="36"/>
        <v>13.303674279470757</v>
      </c>
      <c r="S347" s="296">
        <f t="shared" si="36"/>
        <v>20.345643006716909</v>
      </c>
      <c r="T347" s="296">
        <f t="shared" si="36"/>
        <v>2.0654327984348129</v>
      </c>
      <c r="U347" s="296">
        <f t="shared" si="36"/>
        <v>35.71475008462248</v>
      </c>
    </row>
    <row r="348" spans="1:21" x14ac:dyDescent="0.25">
      <c r="A348" s="266">
        <v>111</v>
      </c>
      <c r="B348" s="260" t="s">
        <v>48</v>
      </c>
      <c r="C348" s="298">
        <v>18131</v>
      </c>
      <c r="D348" s="299">
        <v>0</v>
      </c>
      <c r="E348" s="300">
        <v>0</v>
      </c>
      <c r="F348" s="301">
        <v>1</v>
      </c>
      <c r="G348" s="302">
        <v>5.5154155865644475E-5</v>
      </c>
      <c r="H348" s="103">
        <v>6217</v>
      </c>
      <c r="I348" s="11">
        <v>6359</v>
      </c>
      <c r="J348" s="303">
        <v>0.97766944488127061</v>
      </c>
      <c r="K348" s="304">
        <v>0.97788173935703393</v>
      </c>
      <c r="L348" s="305">
        <v>0.71461258618283996</v>
      </c>
      <c r="M348" s="11">
        <v>12956.640800081072</v>
      </c>
      <c r="N348" s="304">
        <v>1.0437421741086719</v>
      </c>
      <c r="O348" s="306">
        <v>0</v>
      </c>
      <c r="P348" s="296">
        <f t="shared" ref="P348:U348" si="37">P44/$C44</f>
        <v>0</v>
      </c>
      <c r="Q348" s="296">
        <f t="shared" si="37"/>
        <v>0</v>
      </c>
      <c r="R348" s="296">
        <f t="shared" si="37"/>
        <v>12.810250785577145</v>
      </c>
      <c r="S348" s="296">
        <f t="shared" si="37"/>
        <v>20.154661382038451</v>
      </c>
      <c r="T348" s="296">
        <f t="shared" si="37"/>
        <v>0</v>
      </c>
      <c r="U348" s="296">
        <f t="shared" si="37"/>
        <v>32.964912167615594</v>
      </c>
    </row>
    <row r="349" spans="1:21" x14ac:dyDescent="0.25">
      <c r="A349" s="266">
        <v>139</v>
      </c>
      <c r="B349" s="260" t="s">
        <v>49</v>
      </c>
      <c r="C349" s="298">
        <v>9853</v>
      </c>
      <c r="D349" s="299">
        <v>0</v>
      </c>
      <c r="E349" s="300">
        <v>0</v>
      </c>
      <c r="F349" s="301">
        <v>1</v>
      </c>
      <c r="G349" s="302">
        <v>1.0149193139145438E-4</v>
      </c>
      <c r="H349" s="103">
        <v>2505</v>
      </c>
      <c r="I349" s="11">
        <v>3700</v>
      </c>
      <c r="J349" s="303">
        <v>0.677027027027027</v>
      </c>
      <c r="K349" s="304">
        <v>0.67717403898340223</v>
      </c>
      <c r="L349" s="305">
        <v>0.56910188916750204</v>
      </c>
      <c r="M349" s="11">
        <v>5607.3609139673972</v>
      </c>
      <c r="N349" s="304">
        <v>0.83121351984844827</v>
      </c>
      <c r="O349" s="306">
        <v>3.1757980424111189E-2</v>
      </c>
      <c r="P349" s="296">
        <f t="shared" ref="P349:U349" si="38">P45/$C45</f>
        <v>0</v>
      </c>
      <c r="Q349" s="296">
        <f t="shared" si="38"/>
        <v>0</v>
      </c>
      <c r="R349" s="296">
        <f t="shared" si="38"/>
        <v>8.8709799106825677</v>
      </c>
      <c r="S349" s="296">
        <f t="shared" si="38"/>
        <v>16.050733068273534</v>
      </c>
      <c r="T349" s="296">
        <f t="shared" si="38"/>
        <v>0.32520171954289856</v>
      </c>
      <c r="U349" s="296">
        <f t="shared" si="38"/>
        <v>25.246914698499001</v>
      </c>
    </row>
    <row r="350" spans="1:21" x14ac:dyDescent="0.25">
      <c r="A350" s="266">
        <v>140</v>
      </c>
      <c r="B350" s="260" t="s">
        <v>50</v>
      </c>
      <c r="C350" s="298">
        <v>20801</v>
      </c>
      <c r="D350" s="299">
        <v>0.25613333333333332</v>
      </c>
      <c r="E350" s="300">
        <v>0</v>
      </c>
      <c r="F350" s="301">
        <v>2</v>
      </c>
      <c r="G350" s="302">
        <v>9.614922359501947E-5</v>
      </c>
      <c r="H350" s="103">
        <v>9048</v>
      </c>
      <c r="I350" s="11">
        <v>8202</v>
      </c>
      <c r="J350" s="303">
        <v>1.1031455742501828</v>
      </c>
      <c r="K350" s="304">
        <v>1.1033851150403775</v>
      </c>
      <c r="L350" s="305">
        <v>0.67356222342758498</v>
      </c>
      <c r="M350" s="11">
        <v>14010.767809517196</v>
      </c>
      <c r="N350" s="304">
        <v>0.98378521883170877</v>
      </c>
      <c r="O350" s="306">
        <v>0</v>
      </c>
      <c r="P350" s="296">
        <f t="shared" ref="P350:U350" si="39">P46/$C46</f>
        <v>16.031385333333333</v>
      </c>
      <c r="Q350" s="296">
        <f t="shared" si="39"/>
        <v>0</v>
      </c>
      <c r="R350" s="296">
        <f t="shared" si="39"/>
        <v>14.454345007028946</v>
      </c>
      <c r="S350" s="296">
        <f t="shared" si="39"/>
        <v>18.996892575640292</v>
      </c>
      <c r="T350" s="296">
        <f t="shared" si="39"/>
        <v>0</v>
      </c>
      <c r="U350" s="296">
        <f t="shared" si="39"/>
        <v>49.482622916002569</v>
      </c>
    </row>
    <row r="351" spans="1:21" x14ac:dyDescent="0.25">
      <c r="A351" s="266">
        <v>142</v>
      </c>
      <c r="B351" s="260" t="s">
        <v>51</v>
      </c>
      <c r="C351" s="298">
        <v>6504</v>
      </c>
      <c r="D351" s="299">
        <v>0</v>
      </c>
      <c r="E351" s="300">
        <v>0</v>
      </c>
      <c r="F351" s="301">
        <v>0</v>
      </c>
      <c r="G351" s="302">
        <v>0</v>
      </c>
      <c r="H351" s="103">
        <v>1949</v>
      </c>
      <c r="I351" s="11">
        <v>2489</v>
      </c>
      <c r="J351" s="303">
        <v>0.78304539975893939</v>
      </c>
      <c r="K351" s="304">
        <v>0.78321543290614581</v>
      </c>
      <c r="L351" s="305">
        <v>0.5528943396321</v>
      </c>
      <c r="M351" s="11">
        <v>3596.0247849671782</v>
      </c>
      <c r="N351" s="304">
        <v>0.80754124858407639</v>
      </c>
      <c r="O351" s="306">
        <v>0</v>
      </c>
      <c r="P351" s="296">
        <f t="shared" ref="P351:U351" si="40">P47/$C47</f>
        <v>0</v>
      </c>
      <c r="Q351" s="296">
        <f t="shared" si="40"/>
        <v>0</v>
      </c>
      <c r="R351" s="296">
        <f t="shared" si="40"/>
        <v>10.26012217107051</v>
      </c>
      <c r="S351" s="296">
        <f t="shared" si="40"/>
        <v>15.593621510158513</v>
      </c>
      <c r="T351" s="296">
        <f t="shared" si="40"/>
        <v>0</v>
      </c>
      <c r="U351" s="296">
        <f t="shared" si="40"/>
        <v>25.853743681229027</v>
      </c>
    </row>
    <row r="352" spans="1:21" x14ac:dyDescent="0.25">
      <c r="A352" s="266">
        <v>143</v>
      </c>
      <c r="B352" s="260" t="s">
        <v>52</v>
      </c>
      <c r="C352" s="298">
        <v>6804</v>
      </c>
      <c r="D352" s="299">
        <v>8.2533333333333334E-2</v>
      </c>
      <c r="E352" s="300">
        <v>0</v>
      </c>
      <c r="F352" s="301">
        <v>0</v>
      </c>
      <c r="G352" s="302">
        <v>0</v>
      </c>
      <c r="H352" s="103">
        <v>2150</v>
      </c>
      <c r="I352" s="11">
        <v>2454</v>
      </c>
      <c r="J352" s="303">
        <v>0.876120619396903</v>
      </c>
      <c r="K352" s="304">
        <v>0.87631086321455942</v>
      </c>
      <c r="L352" s="305">
        <v>0.68519892481838596</v>
      </c>
      <c r="M352" s="11">
        <v>4662.0934844642979</v>
      </c>
      <c r="N352" s="304">
        <v>1.0007814434209863</v>
      </c>
      <c r="O352" s="306">
        <v>0</v>
      </c>
      <c r="P352" s="296">
        <f t="shared" ref="P352:U352" si="41">P48/$C48</f>
        <v>5.1657613333333332</v>
      </c>
      <c r="Q352" s="296">
        <f t="shared" si="41"/>
        <v>0</v>
      </c>
      <c r="R352" s="296">
        <f t="shared" si="41"/>
        <v>11.479672308110729</v>
      </c>
      <c r="S352" s="296">
        <f t="shared" si="41"/>
        <v>19.325089672459246</v>
      </c>
      <c r="T352" s="296">
        <f t="shared" si="41"/>
        <v>0</v>
      </c>
      <c r="U352" s="296">
        <f t="shared" si="41"/>
        <v>35.970523313903307</v>
      </c>
    </row>
    <row r="353" spans="1:21" x14ac:dyDescent="0.25">
      <c r="A353" s="266">
        <v>145</v>
      </c>
      <c r="B353" s="260" t="s">
        <v>53</v>
      </c>
      <c r="C353" s="298">
        <v>12369</v>
      </c>
      <c r="D353" s="299">
        <v>0</v>
      </c>
      <c r="E353" s="300">
        <v>0</v>
      </c>
      <c r="F353" s="301">
        <v>0</v>
      </c>
      <c r="G353" s="302">
        <v>0</v>
      </c>
      <c r="H353" s="103">
        <v>3472</v>
      </c>
      <c r="I353" s="11">
        <v>5397</v>
      </c>
      <c r="J353" s="303">
        <v>0.64332036316472119</v>
      </c>
      <c r="K353" s="304">
        <v>0.64346005594121225</v>
      </c>
      <c r="L353" s="305">
        <v>0.58945250014239503</v>
      </c>
      <c r="M353" s="11">
        <v>7290.9379742612846</v>
      </c>
      <c r="N353" s="304">
        <v>0.8609370250792111</v>
      </c>
      <c r="O353" s="306">
        <v>0.27122573111032128</v>
      </c>
      <c r="P353" s="296">
        <f t="shared" ref="P353:U353" si="42">P49/$C49</f>
        <v>0</v>
      </c>
      <c r="Q353" s="296">
        <f t="shared" si="42"/>
        <v>0</v>
      </c>
      <c r="R353" s="296">
        <f t="shared" si="42"/>
        <v>8.42932673282988</v>
      </c>
      <c r="S353" s="296">
        <f t="shared" si="42"/>
        <v>16.624693954279564</v>
      </c>
      <c r="T353" s="296">
        <f t="shared" si="42"/>
        <v>2.7773514865696898</v>
      </c>
      <c r="U353" s="296">
        <f t="shared" si="42"/>
        <v>27.831372173679139</v>
      </c>
    </row>
    <row r="354" spans="1:21" x14ac:dyDescent="0.25">
      <c r="A354" s="266">
        <v>146</v>
      </c>
      <c r="B354" s="260" t="s">
        <v>54</v>
      </c>
      <c r="C354" s="298">
        <v>4492</v>
      </c>
      <c r="D354" s="299">
        <v>1.5604</v>
      </c>
      <c r="E354" s="300">
        <v>0</v>
      </c>
      <c r="F354" s="301">
        <v>0</v>
      </c>
      <c r="G354" s="302">
        <v>0</v>
      </c>
      <c r="H354" s="103">
        <v>1371</v>
      </c>
      <c r="I354" s="11">
        <v>1416</v>
      </c>
      <c r="J354" s="303">
        <v>0.96822033898305082</v>
      </c>
      <c r="K354" s="304">
        <v>0.96843058164775098</v>
      </c>
      <c r="L354" s="305">
        <v>0.60971893316317904</v>
      </c>
      <c r="M354" s="11">
        <v>2738.8574477690004</v>
      </c>
      <c r="N354" s="304">
        <v>0.89053758246028236</v>
      </c>
      <c r="O354" s="306">
        <v>0</v>
      </c>
      <c r="P354" s="296">
        <f t="shared" ref="P354:U354" si="43">P50/$C50</f>
        <v>292.996308</v>
      </c>
      <c r="Q354" s="296">
        <f t="shared" si="43"/>
        <v>0</v>
      </c>
      <c r="R354" s="296">
        <f t="shared" si="43"/>
        <v>12.686440619585539</v>
      </c>
      <c r="S354" s="296">
        <f t="shared" si="43"/>
        <v>17.196280717308053</v>
      </c>
      <c r="T354" s="296">
        <f t="shared" si="43"/>
        <v>0</v>
      </c>
      <c r="U354" s="296">
        <f t="shared" si="43"/>
        <v>322.87902933689355</v>
      </c>
    </row>
    <row r="355" spans="1:21" x14ac:dyDescent="0.25">
      <c r="A355" s="266">
        <v>148</v>
      </c>
      <c r="B355" s="260" t="s">
        <v>55</v>
      </c>
      <c r="C355" s="298">
        <v>7047</v>
      </c>
      <c r="D355" s="299">
        <v>1.6087666666666667</v>
      </c>
      <c r="E355" s="300">
        <v>1</v>
      </c>
      <c r="F355" s="301">
        <v>484</v>
      </c>
      <c r="G355" s="302">
        <v>6.8681708528451818E-2</v>
      </c>
      <c r="H355" s="103">
        <v>3042</v>
      </c>
      <c r="I355" s="11">
        <v>3116</v>
      </c>
      <c r="J355" s="303">
        <v>0.97625160462130933</v>
      </c>
      <c r="K355" s="304">
        <v>0.97646359122240567</v>
      </c>
      <c r="L355" s="305">
        <v>0.71183876895043396</v>
      </c>
      <c r="M355" s="11">
        <v>5016.3278047937083</v>
      </c>
      <c r="N355" s="304">
        <v>1.0396908180526636</v>
      </c>
      <c r="O355" s="306">
        <v>0.67755115530477494</v>
      </c>
      <c r="P355" s="296">
        <f t="shared" ref="P355:U355" si="44">P51/$C51</f>
        <v>302.07811700000002</v>
      </c>
      <c r="Q355" s="296">
        <f t="shared" si="44"/>
        <v>62.852691925642105</v>
      </c>
      <c r="R355" s="296">
        <f t="shared" si="44"/>
        <v>12.791673045013512</v>
      </c>
      <c r="S355" s="296">
        <f t="shared" si="44"/>
        <v>20.076429696596929</v>
      </c>
      <c r="T355" s="296">
        <f t="shared" si="44"/>
        <v>6.9381238303208947</v>
      </c>
      <c r="U355" s="296">
        <f t="shared" si="44"/>
        <v>404.7370354975734</v>
      </c>
    </row>
    <row r="356" spans="1:21" x14ac:dyDescent="0.25">
      <c r="A356" s="266">
        <v>149</v>
      </c>
      <c r="B356" s="260" t="s">
        <v>56</v>
      </c>
      <c r="C356" s="298">
        <v>5384</v>
      </c>
      <c r="D356" s="299">
        <v>0</v>
      </c>
      <c r="E356" s="300">
        <v>0</v>
      </c>
      <c r="F356" s="301">
        <v>0</v>
      </c>
      <c r="G356" s="302">
        <v>0</v>
      </c>
      <c r="H356" s="103">
        <v>1329</v>
      </c>
      <c r="I356" s="11">
        <v>2397</v>
      </c>
      <c r="J356" s="303">
        <v>0.55444305381727155</v>
      </c>
      <c r="K356" s="304">
        <v>0.55456344747186204</v>
      </c>
      <c r="L356" s="305">
        <v>0.74702460576208196</v>
      </c>
      <c r="M356" s="11">
        <v>4021.9804774230493</v>
      </c>
      <c r="N356" s="304">
        <v>1.0910822188224034</v>
      </c>
      <c r="O356" s="306">
        <v>0</v>
      </c>
      <c r="P356" s="296">
        <f t="shared" ref="P356:U356" si="45">P52/$C52</f>
        <v>0</v>
      </c>
      <c r="Q356" s="296">
        <f t="shared" si="45"/>
        <v>0</v>
      </c>
      <c r="R356" s="296">
        <f t="shared" si="45"/>
        <v>7.264781161881392</v>
      </c>
      <c r="S356" s="296">
        <f t="shared" si="45"/>
        <v>21.068797645460606</v>
      </c>
      <c r="T356" s="296">
        <f t="shared" si="45"/>
        <v>0</v>
      </c>
      <c r="U356" s="296">
        <f t="shared" si="45"/>
        <v>28.333578807342001</v>
      </c>
    </row>
    <row r="357" spans="1:21" x14ac:dyDescent="0.25">
      <c r="A357" s="266">
        <v>151</v>
      </c>
      <c r="B357" s="260" t="s">
        <v>57</v>
      </c>
      <c r="C357" s="298">
        <v>1852</v>
      </c>
      <c r="D357" s="299">
        <v>1.1155999999999999</v>
      </c>
      <c r="E357" s="300">
        <v>0</v>
      </c>
      <c r="F357" s="301">
        <v>0</v>
      </c>
      <c r="G357" s="302">
        <v>0</v>
      </c>
      <c r="H357" s="103">
        <v>637</v>
      </c>
      <c r="I357" s="11">
        <v>753</v>
      </c>
      <c r="J357" s="303">
        <v>0.84594953519256311</v>
      </c>
      <c r="K357" s="304">
        <v>0.84613322755815379</v>
      </c>
      <c r="L357" s="305">
        <v>0.346453835143049</v>
      </c>
      <c r="M357" s="11">
        <v>641.63250268492675</v>
      </c>
      <c r="N357" s="304">
        <v>0.5060203054245852</v>
      </c>
      <c r="O357" s="306">
        <v>0</v>
      </c>
      <c r="P357" s="296">
        <f t="shared" ref="P357:U357" si="46">P53/$C53</f>
        <v>104.738106</v>
      </c>
      <c r="Q357" s="296">
        <f t="shared" si="46"/>
        <v>0</v>
      </c>
      <c r="R357" s="296">
        <f t="shared" si="46"/>
        <v>11.084345281011815</v>
      </c>
      <c r="S357" s="296">
        <f t="shared" si="46"/>
        <v>9.7712520977487394</v>
      </c>
      <c r="T357" s="296">
        <f t="shared" si="46"/>
        <v>0</v>
      </c>
      <c r="U357" s="296">
        <f t="shared" si="46"/>
        <v>125.59370337876055</v>
      </c>
    </row>
    <row r="358" spans="1:21" x14ac:dyDescent="0.25">
      <c r="A358" s="266">
        <v>152</v>
      </c>
      <c r="B358" s="260" t="s">
        <v>58</v>
      </c>
      <c r="C358" s="298">
        <v>4406</v>
      </c>
      <c r="D358" s="299">
        <v>0</v>
      </c>
      <c r="E358" s="300">
        <v>0</v>
      </c>
      <c r="F358" s="301">
        <v>0</v>
      </c>
      <c r="G358" s="302">
        <v>0</v>
      </c>
      <c r="H358" s="103">
        <v>1354</v>
      </c>
      <c r="I358" s="11">
        <v>1773</v>
      </c>
      <c r="J358" s="303">
        <v>0.76367738296672305</v>
      </c>
      <c r="K358" s="304">
        <v>0.76384321047674497</v>
      </c>
      <c r="L358" s="305">
        <v>0.55104720389478201</v>
      </c>
      <c r="M358" s="11">
        <v>2427.9139803604094</v>
      </c>
      <c r="N358" s="304">
        <v>0.80484337632766922</v>
      </c>
      <c r="O358" s="306">
        <v>0</v>
      </c>
      <c r="P358" s="296">
        <f t="shared" ref="P358:U358" si="47">P54/$C54</f>
        <v>0</v>
      </c>
      <c r="Q358" s="296">
        <f t="shared" si="47"/>
        <v>0</v>
      </c>
      <c r="R358" s="296">
        <f t="shared" si="47"/>
        <v>10.006346057245359</v>
      </c>
      <c r="S358" s="296">
        <f t="shared" si="47"/>
        <v>15.541525596887293</v>
      </c>
      <c r="T358" s="296">
        <f t="shared" si="47"/>
        <v>0</v>
      </c>
      <c r="U358" s="296">
        <f t="shared" si="47"/>
        <v>25.547871654132649</v>
      </c>
    </row>
    <row r="359" spans="1:21" x14ac:dyDescent="0.25">
      <c r="A359" s="266">
        <v>153</v>
      </c>
      <c r="B359" s="260" t="s">
        <v>59</v>
      </c>
      <c r="C359" s="298">
        <v>25208</v>
      </c>
      <c r="D359" s="299">
        <v>0</v>
      </c>
      <c r="E359" s="300">
        <v>0</v>
      </c>
      <c r="F359" s="301">
        <v>1</v>
      </c>
      <c r="G359" s="302">
        <v>3.9669946048873371E-5</v>
      </c>
      <c r="H359" s="103">
        <v>9200</v>
      </c>
      <c r="I359" s="11">
        <v>9259</v>
      </c>
      <c r="J359" s="303">
        <v>0.9936278215790042</v>
      </c>
      <c r="K359" s="304">
        <v>0.99384358131107964</v>
      </c>
      <c r="L359" s="305">
        <v>0.62356698456401705</v>
      </c>
      <c r="M359" s="11">
        <v>15718.876546889742</v>
      </c>
      <c r="N359" s="304">
        <v>0.91076363998536103</v>
      </c>
      <c r="O359" s="306">
        <v>0</v>
      </c>
      <c r="P359" s="296">
        <f t="shared" ref="P359:U359" si="48">P55/$C55</f>
        <v>0</v>
      </c>
      <c r="Q359" s="296">
        <f t="shared" si="48"/>
        <v>0</v>
      </c>
      <c r="R359" s="296">
        <f t="shared" si="48"/>
        <v>13.019350915175142</v>
      </c>
      <c r="S359" s="296">
        <f t="shared" si="48"/>
        <v>17.58684588811732</v>
      </c>
      <c r="T359" s="296">
        <f t="shared" si="48"/>
        <v>0</v>
      </c>
      <c r="U359" s="296">
        <f t="shared" si="48"/>
        <v>30.606196803292466</v>
      </c>
    </row>
    <row r="360" spans="1:21" x14ac:dyDescent="0.25">
      <c r="A360" s="266">
        <v>165</v>
      </c>
      <c r="B360" s="260" t="s">
        <v>60</v>
      </c>
      <c r="C360" s="298">
        <v>16280</v>
      </c>
      <c r="D360" s="299">
        <v>0</v>
      </c>
      <c r="E360" s="300">
        <v>0</v>
      </c>
      <c r="F360" s="301">
        <v>0</v>
      </c>
      <c r="G360" s="302">
        <v>0</v>
      </c>
      <c r="H360" s="103">
        <v>4976</v>
      </c>
      <c r="I360" s="11">
        <v>6946</v>
      </c>
      <c r="J360" s="303">
        <v>0.71638353008926003</v>
      </c>
      <c r="K360" s="304">
        <v>0.71653908805086153</v>
      </c>
      <c r="L360" s="305">
        <v>0.65429858143606201</v>
      </c>
      <c r="M360" s="11">
        <v>10651.98090577909</v>
      </c>
      <c r="N360" s="304">
        <v>0.95564930860252773</v>
      </c>
      <c r="O360" s="306">
        <v>0</v>
      </c>
      <c r="P360" s="296">
        <f t="shared" ref="P360:U360" si="49">P56/$C56</f>
        <v>0</v>
      </c>
      <c r="Q360" s="296">
        <f t="shared" si="49"/>
        <v>0</v>
      </c>
      <c r="R360" s="296">
        <f t="shared" si="49"/>
        <v>9.386662053466285</v>
      </c>
      <c r="S360" s="296">
        <f t="shared" si="49"/>
        <v>18.453588149114807</v>
      </c>
      <c r="T360" s="296">
        <f t="shared" si="49"/>
        <v>0</v>
      </c>
      <c r="U360" s="296">
        <f t="shared" si="49"/>
        <v>27.840250202581096</v>
      </c>
    </row>
    <row r="361" spans="1:21" x14ac:dyDescent="0.25">
      <c r="A361" s="266">
        <v>167</v>
      </c>
      <c r="B361" s="260" t="s">
        <v>61</v>
      </c>
      <c r="C361" s="298">
        <v>77513</v>
      </c>
      <c r="D361" s="299">
        <v>0</v>
      </c>
      <c r="E361" s="300">
        <v>0</v>
      </c>
      <c r="F361" s="301">
        <v>4</v>
      </c>
      <c r="G361" s="302">
        <v>5.1604247029530528E-5</v>
      </c>
      <c r="H361" s="103">
        <v>34818</v>
      </c>
      <c r="I361" s="11">
        <v>30577</v>
      </c>
      <c r="J361" s="303">
        <v>1.1386990221408249</v>
      </c>
      <c r="K361" s="304">
        <v>1.1389462831278827</v>
      </c>
      <c r="L361" s="305">
        <v>0.67035750632197699</v>
      </c>
      <c r="M361" s="11">
        <v>51961.421387535403</v>
      </c>
      <c r="N361" s="304">
        <v>0.9791045030650336</v>
      </c>
      <c r="O361" s="306">
        <v>0.28683551457378736</v>
      </c>
      <c r="P361" s="296">
        <f t="shared" ref="P361:U361" si="50">P57/$C57</f>
        <v>0</v>
      </c>
      <c r="Q361" s="296">
        <f t="shared" si="50"/>
        <v>0</v>
      </c>
      <c r="R361" s="296">
        <f t="shared" si="50"/>
        <v>14.920196308975264</v>
      </c>
      <c r="S361" s="296">
        <f t="shared" si="50"/>
        <v>18.906507954185798</v>
      </c>
      <c r="T361" s="296">
        <f t="shared" si="50"/>
        <v>2.9371956692355825</v>
      </c>
      <c r="U361" s="296">
        <f t="shared" si="50"/>
        <v>36.76389993239664</v>
      </c>
    </row>
    <row r="362" spans="1:21" x14ac:dyDescent="0.25">
      <c r="A362" s="266">
        <v>169</v>
      </c>
      <c r="B362" s="260" t="s">
        <v>62</v>
      </c>
      <c r="C362" s="298">
        <v>4990</v>
      </c>
      <c r="D362" s="299">
        <v>0</v>
      </c>
      <c r="E362" s="300">
        <v>0</v>
      </c>
      <c r="F362" s="301">
        <v>0</v>
      </c>
      <c r="G362" s="302">
        <v>0</v>
      </c>
      <c r="H362" s="103">
        <v>1700</v>
      </c>
      <c r="I362" s="11">
        <v>2143</v>
      </c>
      <c r="J362" s="303">
        <v>0.79328044797013531</v>
      </c>
      <c r="K362" s="304">
        <v>0.79345270359059761</v>
      </c>
      <c r="L362" s="305">
        <v>0.53804876270311497</v>
      </c>
      <c r="M362" s="11">
        <v>2684.8633258885438</v>
      </c>
      <c r="N362" s="304">
        <v>0.78585823454352621</v>
      </c>
      <c r="O362" s="306">
        <v>0</v>
      </c>
      <c r="P362" s="296">
        <f t="shared" ref="P362:U362" si="51">P58/$C58</f>
        <v>0</v>
      </c>
      <c r="Q362" s="296">
        <f t="shared" si="51"/>
        <v>0</v>
      </c>
      <c r="R362" s="296">
        <f t="shared" si="51"/>
        <v>10.394230417036828</v>
      </c>
      <c r="S362" s="296">
        <f t="shared" si="51"/>
        <v>15.17492250903549</v>
      </c>
      <c r="T362" s="296">
        <f t="shared" si="51"/>
        <v>0</v>
      </c>
      <c r="U362" s="296">
        <f t="shared" si="51"/>
        <v>25.569152926072316</v>
      </c>
    </row>
    <row r="363" spans="1:21" x14ac:dyDescent="0.25">
      <c r="A363" s="266">
        <v>171</v>
      </c>
      <c r="B363" s="260" t="s">
        <v>63</v>
      </c>
      <c r="C363" s="298">
        <v>4540</v>
      </c>
      <c r="D363" s="299">
        <v>9.4850000000000004E-2</v>
      </c>
      <c r="E363" s="300">
        <v>0</v>
      </c>
      <c r="F363" s="301">
        <v>0</v>
      </c>
      <c r="G363" s="302">
        <v>0</v>
      </c>
      <c r="H363" s="103">
        <v>1326</v>
      </c>
      <c r="I363" s="11">
        <v>1784</v>
      </c>
      <c r="J363" s="303">
        <v>0.74327354260089684</v>
      </c>
      <c r="K363" s="304">
        <v>0.74343493955147288</v>
      </c>
      <c r="L363" s="305">
        <v>0.65782349974166399</v>
      </c>
      <c r="M363" s="11">
        <v>2986.5186888271546</v>
      </c>
      <c r="N363" s="304">
        <v>0.9607977008460743</v>
      </c>
      <c r="O363" s="306">
        <v>0</v>
      </c>
      <c r="P363" s="296">
        <f t="shared" ref="P363:U363" si="52">P59/$C59</f>
        <v>5.9366615000000014</v>
      </c>
      <c r="Q363" s="296">
        <f t="shared" si="52"/>
        <v>0</v>
      </c>
      <c r="R363" s="296">
        <f t="shared" si="52"/>
        <v>9.7389977081242947</v>
      </c>
      <c r="S363" s="296">
        <f t="shared" si="52"/>
        <v>18.553003603337693</v>
      </c>
      <c r="T363" s="296">
        <f t="shared" si="52"/>
        <v>0</v>
      </c>
      <c r="U363" s="296">
        <f t="shared" si="52"/>
        <v>34.228662811461987</v>
      </c>
    </row>
    <row r="364" spans="1:21" x14ac:dyDescent="0.25">
      <c r="A364" s="266">
        <v>172</v>
      </c>
      <c r="B364" s="260" t="s">
        <v>64</v>
      </c>
      <c r="C364" s="298">
        <v>4171</v>
      </c>
      <c r="D364" s="299">
        <v>1.4112166666666668</v>
      </c>
      <c r="E364" s="300">
        <v>0</v>
      </c>
      <c r="F364" s="301">
        <v>0</v>
      </c>
      <c r="G364" s="302">
        <v>0</v>
      </c>
      <c r="H364" s="103">
        <v>1337</v>
      </c>
      <c r="I364" s="11">
        <v>1470</v>
      </c>
      <c r="J364" s="303">
        <v>0.90952380952380951</v>
      </c>
      <c r="K364" s="304">
        <v>0.90972130662402884</v>
      </c>
      <c r="L364" s="305">
        <v>0.61975613635545601</v>
      </c>
      <c r="M364" s="11">
        <v>2585.0028447386071</v>
      </c>
      <c r="N364" s="304">
        <v>0.90519762691575079</v>
      </c>
      <c r="O364" s="306">
        <v>0</v>
      </c>
      <c r="P364" s="296">
        <f t="shared" ref="P364:U364" si="53">P60/$C60</f>
        <v>132.49207675000002</v>
      </c>
      <c r="Q364" s="296">
        <f t="shared" si="53"/>
        <v>0</v>
      </c>
      <c r="R364" s="296">
        <f t="shared" si="53"/>
        <v>11.917349116774778</v>
      </c>
      <c r="S364" s="296">
        <f t="shared" si="53"/>
        <v>17.479366175743149</v>
      </c>
      <c r="T364" s="296">
        <f t="shared" si="53"/>
        <v>0</v>
      </c>
      <c r="U364" s="296">
        <f t="shared" si="53"/>
        <v>161.88879204251796</v>
      </c>
    </row>
    <row r="365" spans="1:21" x14ac:dyDescent="0.25">
      <c r="A365" s="266">
        <v>176</v>
      </c>
      <c r="B365" s="260" t="s">
        <v>65</v>
      </c>
      <c r="C365" s="298">
        <v>4352</v>
      </c>
      <c r="D365" s="299">
        <v>1.5198833333333333</v>
      </c>
      <c r="E365" s="300">
        <v>0</v>
      </c>
      <c r="F365" s="301">
        <v>0</v>
      </c>
      <c r="G365" s="302">
        <v>0</v>
      </c>
      <c r="H365" s="103">
        <v>1349</v>
      </c>
      <c r="I365" s="11">
        <v>1386</v>
      </c>
      <c r="J365" s="303">
        <v>0.97330447330447334</v>
      </c>
      <c r="K365" s="304">
        <v>0.97351581995542991</v>
      </c>
      <c r="L365" s="305">
        <v>0.53948023633948206</v>
      </c>
      <c r="M365" s="11">
        <v>2347.817988549426</v>
      </c>
      <c r="N365" s="304">
        <v>0.78794900293228609</v>
      </c>
      <c r="O365" s="306">
        <v>0</v>
      </c>
      <c r="P365" s="296">
        <f t="shared" ref="P365:U365" si="54">P61/$C61</f>
        <v>285.38849350000004</v>
      </c>
      <c r="Q365" s="296">
        <f t="shared" si="54"/>
        <v>0</v>
      </c>
      <c r="R365" s="296">
        <f t="shared" si="54"/>
        <v>12.753057241416132</v>
      </c>
      <c r="S365" s="296">
        <f t="shared" si="54"/>
        <v>15.215295246622444</v>
      </c>
      <c r="T365" s="296">
        <f t="shared" si="54"/>
        <v>0</v>
      </c>
      <c r="U365" s="296">
        <f t="shared" si="54"/>
        <v>313.35684598803857</v>
      </c>
    </row>
    <row r="366" spans="1:21" x14ac:dyDescent="0.25">
      <c r="A366" s="266">
        <v>177</v>
      </c>
      <c r="B366" s="260" t="s">
        <v>66</v>
      </c>
      <c r="C366" s="298">
        <v>1768</v>
      </c>
      <c r="D366" s="299">
        <v>0.62613333333333332</v>
      </c>
      <c r="E366" s="300">
        <v>0</v>
      </c>
      <c r="F366" s="301">
        <v>0</v>
      </c>
      <c r="G366" s="302">
        <v>0</v>
      </c>
      <c r="H366" s="103">
        <v>636</v>
      </c>
      <c r="I366" s="11">
        <v>688</v>
      </c>
      <c r="J366" s="303">
        <v>0.92441860465116277</v>
      </c>
      <c r="K366" s="304">
        <v>0.92461933605796676</v>
      </c>
      <c r="L366" s="305">
        <v>0.78006067330085205</v>
      </c>
      <c r="M366" s="11">
        <v>1379.1472703959064</v>
      </c>
      <c r="N366" s="304">
        <v>1.1393337296740391</v>
      </c>
      <c r="O366" s="306">
        <v>0</v>
      </c>
      <c r="P366" s="296">
        <f t="shared" ref="P366:U366" si="55">P62/$C62</f>
        <v>39.18968533333333</v>
      </c>
      <c r="Q366" s="296">
        <f t="shared" si="55"/>
        <v>0</v>
      </c>
      <c r="R366" s="296">
        <f t="shared" si="55"/>
        <v>12.112513302359364</v>
      </c>
      <c r="S366" s="296">
        <f t="shared" si="55"/>
        <v>22.000534320005691</v>
      </c>
      <c r="T366" s="296">
        <f t="shared" si="55"/>
        <v>0</v>
      </c>
      <c r="U366" s="296">
        <f t="shared" si="55"/>
        <v>73.302732955698374</v>
      </c>
    </row>
    <row r="367" spans="1:21" x14ac:dyDescent="0.25">
      <c r="A367" s="266">
        <v>178</v>
      </c>
      <c r="B367" s="260" t="s">
        <v>67</v>
      </c>
      <c r="C367" s="298">
        <v>5769</v>
      </c>
      <c r="D367" s="299">
        <v>0.82289999999999996</v>
      </c>
      <c r="E367" s="300">
        <v>0</v>
      </c>
      <c r="F367" s="301">
        <v>0</v>
      </c>
      <c r="G367" s="302">
        <v>0</v>
      </c>
      <c r="H367" s="103">
        <v>1800</v>
      </c>
      <c r="I367" s="11">
        <v>2147</v>
      </c>
      <c r="J367" s="303">
        <v>0.83837913367489525</v>
      </c>
      <c r="K367" s="304">
        <v>0.83856118217769571</v>
      </c>
      <c r="L367" s="305">
        <v>0.602614262447424</v>
      </c>
      <c r="M367" s="11">
        <v>3476.4816800591889</v>
      </c>
      <c r="N367" s="304">
        <v>0.88016070888910924</v>
      </c>
      <c r="O367" s="306">
        <v>0</v>
      </c>
      <c r="P367" s="296">
        <f t="shared" ref="P367:U367" si="56">P63/$C63</f>
        <v>51.505310999999999</v>
      </c>
      <c r="Q367" s="296">
        <f t="shared" si="56"/>
        <v>0</v>
      </c>
      <c r="R367" s="296">
        <f t="shared" si="56"/>
        <v>10.985151486527814</v>
      </c>
      <c r="S367" s="296">
        <f t="shared" si="56"/>
        <v>16.995903288648702</v>
      </c>
      <c r="T367" s="296">
        <f t="shared" si="56"/>
        <v>0</v>
      </c>
      <c r="U367" s="296">
        <f t="shared" si="56"/>
        <v>79.486365775176509</v>
      </c>
    </row>
    <row r="368" spans="1:21" x14ac:dyDescent="0.25">
      <c r="A368" s="266">
        <v>179</v>
      </c>
      <c r="B368" s="260" t="s">
        <v>68</v>
      </c>
      <c r="C368" s="298">
        <v>145887</v>
      </c>
      <c r="D368" s="299">
        <v>0</v>
      </c>
      <c r="E368" s="300">
        <v>0</v>
      </c>
      <c r="F368" s="301">
        <v>16</v>
      </c>
      <c r="G368" s="302">
        <v>1.0967392570962457E-4</v>
      </c>
      <c r="H368" s="103">
        <v>65345</v>
      </c>
      <c r="I368" s="11">
        <v>61169</v>
      </c>
      <c r="J368" s="303">
        <v>1.0682698752636139</v>
      </c>
      <c r="K368" s="304">
        <v>1.0685018430256528</v>
      </c>
      <c r="L368" s="305">
        <v>0.73340262202553796</v>
      </c>
      <c r="M368" s="11">
        <v>106993.90831943965</v>
      </c>
      <c r="N368" s="304">
        <v>1.0711863490941649</v>
      </c>
      <c r="O368" s="306">
        <v>0.80974298266086964</v>
      </c>
      <c r="P368" s="296">
        <f t="shared" ref="P368:U368" si="57">P64/$C64</f>
        <v>0</v>
      </c>
      <c r="Q368" s="296">
        <f t="shared" si="57"/>
        <v>0</v>
      </c>
      <c r="R368" s="296">
        <f t="shared" si="57"/>
        <v>13.997374143636049</v>
      </c>
      <c r="S368" s="296">
        <f t="shared" si="57"/>
        <v>20.684608401008322</v>
      </c>
      <c r="T368" s="296">
        <f t="shared" si="57"/>
        <v>8.2917681424473049</v>
      </c>
      <c r="U368" s="296">
        <f t="shared" si="57"/>
        <v>42.97375068709168</v>
      </c>
    </row>
    <row r="369" spans="1:21" x14ac:dyDescent="0.25">
      <c r="A369" s="266">
        <v>181</v>
      </c>
      <c r="B369" s="260" t="s">
        <v>69</v>
      </c>
      <c r="C369" s="298">
        <v>1683</v>
      </c>
      <c r="D369" s="299">
        <v>0.38423333333333332</v>
      </c>
      <c r="E369" s="300">
        <v>0</v>
      </c>
      <c r="F369" s="301">
        <v>0</v>
      </c>
      <c r="G369" s="302">
        <v>0</v>
      </c>
      <c r="H369" s="103">
        <v>446</v>
      </c>
      <c r="I369" s="11">
        <v>651</v>
      </c>
      <c r="J369" s="303">
        <v>0.68509984639016897</v>
      </c>
      <c r="K369" s="304">
        <v>0.68524861130605785</v>
      </c>
      <c r="L369" s="305">
        <v>0.68545089471773502</v>
      </c>
      <c r="M369" s="11">
        <v>1153.6138558099481</v>
      </c>
      <c r="N369" s="304">
        <v>1.0011494632622844</v>
      </c>
      <c r="O369" s="306">
        <v>0</v>
      </c>
      <c r="P369" s="296">
        <f t="shared" ref="P369:U369" si="58">P65/$C65</f>
        <v>24.049164333333334</v>
      </c>
      <c r="Q369" s="296">
        <f t="shared" si="58"/>
        <v>0</v>
      </c>
      <c r="R369" s="296">
        <f t="shared" si="58"/>
        <v>8.9767568081093572</v>
      </c>
      <c r="S369" s="296">
        <f t="shared" si="58"/>
        <v>19.33219613559471</v>
      </c>
      <c r="T369" s="296">
        <f t="shared" si="58"/>
        <v>0</v>
      </c>
      <c r="U369" s="296">
        <f t="shared" si="58"/>
        <v>52.358117277037401</v>
      </c>
    </row>
    <row r="370" spans="1:21" x14ac:dyDescent="0.25">
      <c r="A370" s="266">
        <v>182</v>
      </c>
      <c r="B370" s="260" t="s">
        <v>70</v>
      </c>
      <c r="C370" s="298">
        <v>19347</v>
      </c>
      <c r="D370" s="299">
        <v>0.24018333333333333</v>
      </c>
      <c r="E370" s="300">
        <v>0</v>
      </c>
      <c r="F370" s="301">
        <v>1</v>
      </c>
      <c r="G370" s="302">
        <v>5.1687600144725279E-5</v>
      </c>
      <c r="H370" s="103">
        <v>6999</v>
      </c>
      <c r="I370" s="11">
        <v>7137</v>
      </c>
      <c r="J370" s="303">
        <v>0.98066414459857087</v>
      </c>
      <c r="K370" s="304">
        <v>0.9808770893536386</v>
      </c>
      <c r="L370" s="305">
        <v>0.66162058666343304</v>
      </c>
      <c r="M370" s="11">
        <v>12800.373490177439</v>
      </c>
      <c r="N370" s="304">
        <v>0.96634361458400109</v>
      </c>
      <c r="O370" s="306">
        <v>0</v>
      </c>
      <c r="P370" s="296">
        <f t="shared" ref="P370:U370" si="59">P66/$C66</f>
        <v>15.033074833333332</v>
      </c>
      <c r="Q370" s="296">
        <f t="shared" si="59"/>
        <v>0</v>
      </c>
      <c r="R370" s="296">
        <f t="shared" si="59"/>
        <v>12.849489870532665</v>
      </c>
      <c r="S370" s="296">
        <f t="shared" si="59"/>
        <v>18.660095197617061</v>
      </c>
      <c r="T370" s="296">
        <f t="shared" si="59"/>
        <v>0</v>
      </c>
      <c r="U370" s="296">
        <f t="shared" si="59"/>
        <v>46.542659901483056</v>
      </c>
    </row>
    <row r="371" spans="1:21" x14ac:dyDescent="0.25">
      <c r="A371" s="266">
        <v>186</v>
      </c>
      <c r="B371" s="260" t="s">
        <v>71</v>
      </c>
      <c r="C371" s="298">
        <v>45630</v>
      </c>
      <c r="D371" s="299">
        <v>0</v>
      </c>
      <c r="E371" s="300">
        <v>0</v>
      </c>
      <c r="F371" s="301">
        <v>4</v>
      </c>
      <c r="G371" s="302">
        <v>8.7661626123164586E-5</v>
      </c>
      <c r="H371" s="103">
        <v>13853</v>
      </c>
      <c r="I371" s="11">
        <v>21254</v>
      </c>
      <c r="J371" s="303">
        <v>0.65178319375176441</v>
      </c>
      <c r="K371" s="304">
        <v>0.65192472417613567</v>
      </c>
      <c r="L371" s="305">
        <v>0.69916111847027596</v>
      </c>
      <c r="M371" s="11">
        <v>31902.721835798693</v>
      </c>
      <c r="N371" s="304">
        <v>1.0211742137686126</v>
      </c>
      <c r="O371" s="306">
        <v>1.4432394277659781</v>
      </c>
      <c r="P371" s="296">
        <f t="shared" ref="P371:U371" si="60">P67/$C67</f>
        <v>0</v>
      </c>
      <c r="Q371" s="296">
        <f t="shared" si="60"/>
        <v>0</v>
      </c>
      <c r="R371" s="296">
        <f t="shared" si="60"/>
        <v>8.5402138867073774</v>
      </c>
      <c r="S371" s="296">
        <f t="shared" si="60"/>
        <v>19.718874067871909</v>
      </c>
      <c r="T371" s="296">
        <f t="shared" si="60"/>
        <v>14.778771740323615</v>
      </c>
      <c r="U371" s="296">
        <f t="shared" si="60"/>
        <v>43.037859694902899</v>
      </c>
    </row>
    <row r="372" spans="1:21" x14ac:dyDescent="0.25">
      <c r="A372" s="266">
        <v>202</v>
      </c>
      <c r="B372" s="260" t="s">
        <v>72</v>
      </c>
      <c r="C372" s="298">
        <v>35848</v>
      </c>
      <c r="D372" s="299">
        <v>0</v>
      </c>
      <c r="E372" s="300">
        <v>0</v>
      </c>
      <c r="F372" s="301">
        <v>0</v>
      </c>
      <c r="G372" s="302">
        <v>0</v>
      </c>
      <c r="H372" s="103">
        <v>10301</v>
      </c>
      <c r="I372" s="11">
        <v>16276</v>
      </c>
      <c r="J372" s="303">
        <v>0.63289506021135411</v>
      </c>
      <c r="K372" s="304">
        <v>0.63303248920202593</v>
      </c>
      <c r="L372" s="305">
        <v>0.65808431041000104</v>
      </c>
      <c r="M372" s="11">
        <v>23591.006359577717</v>
      </c>
      <c r="N372" s="304">
        <v>0.96117863325513653</v>
      </c>
      <c r="O372" s="306">
        <v>1.8446894289631273</v>
      </c>
      <c r="P372" s="296">
        <f t="shared" ref="P372:U372" si="61">P68/$C68</f>
        <v>0</v>
      </c>
      <c r="Q372" s="296">
        <f t="shared" si="61"/>
        <v>0</v>
      </c>
      <c r="R372" s="296">
        <f t="shared" si="61"/>
        <v>8.2927256085465402</v>
      </c>
      <c r="S372" s="296">
        <f t="shared" si="61"/>
        <v>18.560359408156685</v>
      </c>
      <c r="T372" s="296">
        <f t="shared" si="61"/>
        <v>18.889619752582426</v>
      </c>
      <c r="U372" s="296">
        <f t="shared" si="61"/>
        <v>45.742704769285652</v>
      </c>
    </row>
    <row r="373" spans="1:21" x14ac:dyDescent="0.25">
      <c r="A373" s="266">
        <v>204</v>
      </c>
      <c r="B373" s="260" t="s">
        <v>73</v>
      </c>
      <c r="C373" s="298">
        <v>2689</v>
      </c>
      <c r="D373" s="299">
        <v>1.1962833333333334</v>
      </c>
      <c r="E373" s="300">
        <v>0</v>
      </c>
      <c r="F373" s="301">
        <v>0</v>
      </c>
      <c r="G373" s="302">
        <v>0</v>
      </c>
      <c r="H373" s="103">
        <v>769</v>
      </c>
      <c r="I373" s="11">
        <v>892</v>
      </c>
      <c r="J373" s="303">
        <v>0.86210762331838564</v>
      </c>
      <c r="K373" s="304">
        <v>0.86229482430630866</v>
      </c>
      <c r="L373" s="305">
        <v>0.530017871501686</v>
      </c>
      <c r="M373" s="11">
        <v>1425.2180564680336</v>
      </c>
      <c r="N373" s="304">
        <v>0.77412855050957474</v>
      </c>
      <c r="O373" s="306">
        <v>0</v>
      </c>
      <c r="P373" s="296">
        <f t="shared" ref="P373:U373" si="62">P69/$C69</f>
        <v>112.31306075000002</v>
      </c>
      <c r="Q373" s="296">
        <f t="shared" si="62"/>
        <v>0</v>
      </c>
      <c r="R373" s="296">
        <f t="shared" si="62"/>
        <v>11.296062198412644</v>
      </c>
      <c r="S373" s="296">
        <f t="shared" si="62"/>
        <v>14.948422310339888</v>
      </c>
      <c r="T373" s="296">
        <f t="shared" si="62"/>
        <v>0</v>
      </c>
      <c r="U373" s="296">
        <f t="shared" si="62"/>
        <v>138.55754525875255</v>
      </c>
    </row>
    <row r="374" spans="1:21" x14ac:dyDescent="0.25">
      <c r="A374" s="266">
        <v>205</v>
      </c>
      <c r="B374" s="260" t="s">
        <v>74</v>
      </c>
      <c r="C374" s="298">
        <v>36297</v>
      </c>
      <c r="D374" s="299">
        <v>0.18211666666666668</v>
      </c>
      <c r="E374" s="300">
        <v>0</v>
      </c>
      <c r="F374" s="301">
        <v>2</v>
      </c>
      <c r="G374" s="302">
        <v>5.510097253216519E-5</v>
      </c>
      <c r="H374" s="103">
        <v>15653</v>
      </c>
      <c r="I374" s="11">
        <v>14875</v>
      </c>
      <c r="J374" s="303">
        <v>1.0523025210084034</v>
      </c>
      <c r="K374" s="304">
        <v>1.0525310215647126</v>
      </c>
      <c r="L374" s="305">
        <v>0.65102966728679301</v>
      </c>
      <c r="M374" s="11">
        <v>23630.423833508725</v>
      </c>
      <c r="N374" s="304">
        <v>0.95087482851765048</v>
      </c>
      <c r="O374" s="306">
        <v>0</v>
      </c>
      <c r="P374" s="296">
        <f t="shared" ref="P374:U374" si="63">P70/$C70</f>
        <v>11.398682166666669</v>
      </c>
      <c r="Q374" s="296">
        <f t="shared" si="63"/>
        <v>0</v>
      </c>
      <c r="R374" s="296">
        <f t="shared" si="63"/>
        <v>13.788156382497732</v>
      </c>
      <c r="S374" s="296">
        <f t="shared" si="63"/>
        <v>18.361392938675827</v>
      </c>
      <c r="T374" s="296">
        <f t="shared" si="63"/>
        <v>0</v>
      </c>
      <c r="U374" s="296">
        <f t="shared" si="63"/>
        <v>43.548231487840226</v>
      </c>
    </row>
    <row r="375" spans="1:21" x14ac:dyDescent="0.25">
      <c r="A375" s="266">
        <v>208</v>
      </c>
      <c r="B375" s="260" t="s">
        <v>75</v>
      </c>
      <c r="C375" s="298">
        <v>12335</v>
      </c>
      <c r="D375" s="299">
        <v>0.45220000000000005</v>
      </c>
      <c r="E375" s="300">
        <v>0</v>
      </c>
      <c r="F375" s="301">
        <v>3</v>
      </c>
      <c r="G375" s="302">
        <v>2.4321037697608432E-4</v>
      </c>
      <c r="H375" s="103">
        <v>4581</v>
      </c>
      <c r="I375" s="11">
        <v>4977</v>
      </c>
      <c r="J375" s="303">
        <v>0.92043399638336343</v>
      </c>
      <c r="K375" s="304">
        <v>0.92063386255874613</v>
      </c>
      <c r="L375" s="305">
        <v>0.72900903184397803</v>
      </c>
      <c r="M375" s="11">
        <v>8992.3264077954682</v>
      </c>
      <c r="N375" s="304">
        <v>1.0647692001985105</v>
      </c>
      <c r="O375" s="306">
        <v>0</v>
      </c>
      <c r="P375" s="296">
        <f t="shared" ref="P375:U375" si="64">P71/$C71</f>
        <v>28.303198000000005</v>
      </c>
      <c r="Q375" s="296">
        <f t="shared" si="64"/>
        <v>0</v>
      </c>
      <c r="R375" s="296">
        <f t="shared" si="64"/>
        <v>12.060303599519575</v>
      </c>
      <c r="S375" s="296">
        <f t="shared" si="64"/>
        <v>20.56069325583324</v>
      </c>
      <c r="T375" s="296">
        <f t="shared" si="64"/>
        <v>0</v>
      </c>
      <c r="U375" s="296">
        <f t="shared" si="64"/>
        <v>60.924194855352816</v>
      </c>
    </row>
    <row r="376" spans="1:21" x14ac:dyDescent="0.25">
      <c r="A376" s="266">
        <v>211</v>
      </c>
      <c r="B376" s="260" t="s">
        <v>76</v>
      </c>
      <c r="C376" s="298">
        <v>32959</v>
      </c>
      <c r="D376" s="299">
        <v>0</v>
      </c>
      <c r="E376" s="300">
        <v>0</v>
      </c>
      <c r="F376" s="301">
        <v>2</v>
      </c>
      <c r="G376" s="302">
        <v>6.068145271397797E-5</v>
      </c>
      <c r="H376" s="103">
        <v>8890</v>
      </c>
      <c r="I376" s="11">
        <v>14719</v>
      </c>
      <c r="J376" s="303">
        <v>0.60398124872613623</v>
      </c>
      <c r="K376" s="304">
        <v>0.60411239927322602</v>
      </c>
      <c r="L376" s="305">
        <v>0.68952185163226398</v>
      </c>
      <c r="M376" s="11">
        <v>22725.950707947788</v>
      </c>
      <c r="N376" s="304">
        <v>1.0070953834753185</v>
      </c>
      <c r="O376" s="306">
        <v>1.1284346316407179</v>
      </c>
      <c r="P376" s="296">
        <f t="shared" ref="P376:U376" si="65">P72/$C72</f>
        <v>0</v>
      </c>
      <c r="Q376" s="296">
        <f t="shared" si="65"/>
        <v>0</v>
      </c>
      <c r="R376" s="296">
        <f t="shared" si="65"/>
        <v>7.9138724304792607</v>
      </c>
      <c r="S376" s="296">
        <f t="shared" si="65"/>
        <v>19.447011854908396</v>
      </c>
      <c r="T376" s="296">
        <f t="shared" si="65"/>
        <v>11.555170628000951</v>
      </c>
      <c r="U376" s="296">
        <f t="shared" si="65"/>
        <v>38.916054913388606</v>
      </c>
    </row>
    <row r="377" spans="1:21" x14ac:dyDescent="0.25">
      <c r="A377" s="266">
        <v>213</v>
      </c>
      <c r="B377" s="260" t="s">
        <v>77</v>
      </c>
      <c r="C377" s="298">
        <v>5154</v>
      </c>
      <c r="D377" s="299">
        <v>1.0241166666666668</v>
      </c>
      <c r="E377" s="300">
        <v>0</v>
      </c>
      <c r="F377" s="301">
        <v>0</v>
      </c>
      <c r="G377" s="302">
        <v>0</v>
      </c>
      <c r="H377" s="103">
        <v>1545</v>
      </c>
      <c r="I377" s="11">
        <v>1834</v>
      </c>
      <c r="J377" s="303">
        <v>0.8424209378407852</v>
      </c>
      <c r="K377" s="304">
        <v>0.8426038639947192</v>
      </c>
      <c r="L377" s="305">
        <v>0.54036167357578802</v>
      </c>
      <c r="M377" s="11">
        <v>2785.0240656096116</v>
      </c>
      <c r="N377" s="304">
        <v>0.78923640429513719</v>
      </c>
      <c r="O377" s="306">
        <v>0</v>
      </c>
      <c r="P377" s="296">
        <f t="shared" ref="P377:U377" si="66">P73/$C73</f>
        <v>96.149193249999996</v>
      </c>
      <c r="Q377" s="296">
        <f t="shared" si="66"/>
        <v>0</v>
      </c>
      <c r="R377" s="296">
        <f t="shared" si="66"/>
        <v>11.038110618330823</v>
      </c>
      <c r="S377" s="296">
        <f t="shared" si="66"/>
        <v>15.240154966939096</v>
      </c>
      <c r="T377" s="296">
        <f t="shared" si="66"/>
        <v>0</v>
      </c>
      <c r="U377" s="296">
        <f t="shared" si="66"/>
        <v>122.4274588352699</v>
      </c>
    </row>
    <row r="378" spans="1:21" x14ac:dyDescent="0.25">
      <c r="A378" s="266">
        <v>214</v>
      </c>
      <c r="B378" s="260" t="s">
        <v>78</v>
      </c>
      <c r="C378" s="298">
        <v>12528</v>
      </c>
      <c r="D378" s="299">
        <v>0.30081666666666668</v>
      </c>
      <c r="E378" s="300">
        <v>0</v>
      </c>
      <c r="F378" s="301">
        <v>0</v>
      </c>
      <c r="G378" s="302">
        <v>0</v>
      </c>
      <c r="H378" s="103">
        <v>5328</v>
      </c>
      <c r="I378" s="11">
        <v>4873</v>
      </c>
      <c r="J378" s="303">
        <v>1.0933716396470348</v>
      </c>
      <c r="K378" s="304">
        <v>1.0936090580917541</v>
      </c>
      <c r="L378" s="305">
        <v>0.68136483833964501</v>
      </c>
      <c r="M378" s="11">
        <v>8536.1386947190731</v>
      </c>
      <c r="N378" s="304">
        <v>0.99518148921584471</v>
      </c>
      <c r="O378" s="306">
        <v>0</v>
      </c>
      <c r="P378" s="296">
        <f t="shared" ref="P378:U378" si="67">P74/$C74</f>
        <v>18.82811516666667</v>
      </c>
      <c r="Q378" s="296">
        <f t="shared" si="67"/>
        <v>0</v>
      </c>
      <c r="R378" s="296">
        <f t="shared" si="67"/>
        <v>14.326278661001981</v>
      </c>
      <c r="S378" s="296">
        <f t="shared" si="67"/>
        <v>19.216954556757962</v>
      </c>
      <c r="T378" s="296">
        <f t="shared" si="67"/>
        <v>0</v>
      </c>
      <c r="U378" s="296">
        <f t="shared" si="67"/>
        <v>52.371348384426611</v>
      </c>
    </row>
    <row r="379" spans="1:21" x14ac:dyDescent="0.25">
      <c r="A379" s="266">
        <v>216</v>
      </c>
      <c r="B379" s="260" t="s">
        <v>79</v>
      </c>
      <c r="C379" s="298">
        <v>1269</v>
      </c>
      <c r="D379" s="299">
        <v>1.5251000000000001</v>
      </c>
      <c r="E379" s="300">
        <v>0</v>
      </c>
      <c r="F379" s="301">
        <v>0</v>
      </c>
      <c r="G379" s="302">
        <v>0</v>
      </c>
      <c r="H379" s="103">
        <v>382</v>
      </c>
      <c r="I379" s="11">
        <v>429</v>
      </c>
      <c r="J379" s="303">
        <v>0.89044289044289049</v>
      </c>
      <c r="K379" s="304">
        <v>0.89063624424730103</v>
      </c>
      <c r="L379" s="305">
        <v>0.63235375021108098</v>
      </c>
      <c r="M379" s="11">
        <v>802.45690901786179</v>
      </c>
      <c r="N379" s="304">
        <v>0.92359733205456751</v>
      </c>
      <c r="O379" s="306">
        <v>0</v>
      </c>
      <c r="P379" s="296">
        <f t="shared" ref="P379:U379" si="68">P75/$C75</f>
        <v>286.36802700000004</v>
      </c>
      <c r="Q379" s="296">
        <f t="shared" si="68"/>
        <v>0</v>
      </c>
      <c r="R379" s="296">
        <f t="shared" si="68"/>
        <v>11.667334799639644</v>
      </c>
      <c r="S379" s="296">
        <f t="shared" si="68"/>
        <v>17.834664481973697</v>
      </c>
      <c r="T379" s="296">
        <f t="shared" si="68"/>
        <v>0</v>
      </c>
      <c r="U379" s="296">
        <f t="shared" si="68"/>
        <v>315.87002628161338</v>
      </c>
    </row>
    <row r="380" spans="1:21" x14ac:dyDescent="0.25">
      <c r="A380" s="266">
        <v>217</v>
      </c>
      <c r="B380" s="260" t="s">
        <v>80</v>
      </c>
      <c r="C380" s="298">
        <v>5352</v>
      </c>
      <c r="D380" s="299">
        <v>0.19186666666666666</v>
      </c>
      <c r="E380" s="300">
        <v>0</v>
      </c>
      <c r="F380" s="301">
        <v>0</v>
      </c>
      <c r="G380" s="302">
        <v>0</v>
      </c>
      <c r="H380" s="103">
        <v>2042</v>
      </c>
      <c r="I380" s="11">
        <v>2225</v>
      </c>
      <c r="J380" s="303">
        <v>0.91775280898876399</v>
      </c>
      <c r="K380" s="304">
        <v>0.91795209296197666</v>
      </c>
      <c r="L380" s="305">
        <v>0.72543328221104897</v>
      </c>
      <c r="M380" s="11">
        <v>3882.518926393534</v>
      </c>
      <c r="N380" s="304">
        <v>1.0595465652098417</v>
      </c>
      <c r="O380" s="306">
        <v>0</v>
      </c>
      <c r="P380" s="296">
        <f t="shared" ref="P380:U380" si="69">P76/$C76</f>
        <v>12.008934666666667</v>
      </c>
      <c r="Q380" s="296">
        <f t="shared" si="69"/>
        <v>0</v>
      </c>
      <c r="R380" s="296">
        <f t="shared" si="69"/>
        <v>12.025172417801894</v>
      </c>
      <c r="S380" s="296">
        <f t="shared" si="69"/>
        <v>20.459844174202043</v>
      </c>
      <c r="T380" s="296">
        <f t="shared" si="69"/>
        <v>0</v>
      </c>
      <c r="U380" s="296">
        <f t="shared" si="69"/>
        <v>44.493951258670606</v>
      </c>
    </row>
    <row r="381" spans="1:21" x14ac:dyDescent="0.25">
      <c r="A381" s="266">
        <v>218</v>
      </c>
      <c r="B381" s="260" t="s">
        <v>81</v>
      </c>
      <c r="C381" s="298">
        <v>1200</v>
      </c>
      <c r="D381" s="299">
        <v>0.60636666666666672</v>
      </c>
      <c r="E381" s="300">
        <v>0</v>
      </c>
      <c r="F381" s="301">
        <v>0</v>
      </c>
      <c r="G381" s="302">
        <v>0</v>
      </c>
      <c r="H381" s="103">
        <v>364</v>
      </c>
      <c r="I381" s="11">
        <v>479</v>
      </c>
      <c r="J381" s="303">
        <v>0.75991649269311068</v>
      </c>
      <c r="K381" s="304">
        <v>0.76008150355059922</v>
      </c>
      <c r="L381" s="305">
        <v>0.44527280821194198</v>
      </c>
      <c r="M381" s="11">
        <v>534.32736985433041</v>
      </c>
      <c r="N381" s="304">
        <v>0.65035239778955645</v>
      </c>
      <c r="O381" s="306">
        <v>0</v>
      </c>
      <c r="P381" s="296">
        <f t="shared" ref="P381:U381" si="70">P77/$C77</f>
        <v>37.952489666666672</v>
      </c>
      <c r="Q381" s="296">
        <f t="shared" si="70"/>
        <v>0</v>
      </c>
      <c r="R381" s="296">
        <f t="shared" si="70"/>
        <v>9.9570676965128495</v>
      </c>
      <c r="S381" s="296">
        <f t="shared" si="70"/>
        <v>12.558304801316336</v>
      </c>
      <c r="T381" s="296">
        <f t="shared" si="70"/>
        <v>0</v>
      </c>
      <c r="U381" s="296">
        <f t="shared" si="70"/>
        <v>60.467862164495855</v>
      </c>
    </row>
    <row r="382" spans="1:21" x14ac:dyDescent="0.25">
      <c r="A382" s="266">
        <v>224</v>
      </c>
      <c r="B382" s="260" t="s">
        <v>82</v>
      </c>
      <c r="C382" s="298">
        <v>8603</v>
      </c>
      <c r="D382" s="299">
        <v>0</v>
      </c>
      <c r="E382" s="300">
        <v>0</v>
      </c>
      <c r="F382" s="301">
        <v>1</v>
      </c>
      <c r="G382" s="302">
        <v>1.162385214460072E-4</v>
      </c>
      <c r="H382" s="103">
        <v>2743</v>
      </c>
      <c r="I382" s="11">
        <v>3566</v>
      </c>
      <c r="J382" s="303">
        <v>0.76920919798093101</v>
      </c>
      <c r="K382" s="304">
        <v>0.769376226688121</v>
      </c>
      <c r="L382" s="305">
        <v>0.53804871919333896</v>
      </c>
      <c r="M382" s="11">
        <v>4628.8331312202954</v>
      </c>
      <c r="N382" s="304">
        <v>0.78585817099442412</v>
      </c>
      <c r="O382" s="306">
        <v>0</v>
      </c>
      <c r="P382" s="296">
        <f t="shared" ref="P382:U382" si="71">P78/$C78</f>
        <v>0</v>
      </c>
      <c r="Q382" s="296">
        <f t="shared" si="71"/>
        <v>0</v>
      </c>
      <c r="R382" s="296">
        <f t="shared" si="71"/>
        <v>10.078828569614386</v>
      </c>
      <c r="S382" s="296">
        <f t="shared" si="71"/>
        <v>15.174921281902328</v>
      </c>
      <c r="T382" s="296">
        <f t="shared" si="71"/>
        <v>0</v>
      </c>
      <c r="U382" s="296">
        <f t="shared" si="71"/>
        <v>25.253749851516712</v>
      </c>
    </row>
    <row r="383" spans="1:21" x14ac:dyDescent="0.25">
      <c r="A383" s="266">
        <v>226</v>
      </c>
      <c r="B383" s="260" t="s">
        <v>83</v>
      </c>
      <c r="C383" s="298">
        <v>3665</v>
      </c>
      <c r="D383" s="299">
        <v>1.3321833333333335</v>
      </c>
      <c r="E383" s="300">
        <v>0</v>
      </c>
      <c r="F383" s="301">
        <v>0</v>
      </c>
      <c r="G383" s="302">
        <v>0</v>
      </c>
      <c r="H383" s="103">
        <v>1301</v>
      </c>
      <c r="I383" s="11">
        <v>1294</v>
      </c>
      <c r="J383" s="303">
        <v>1.0054095826893354</v>
      </c>
      <c r="K383" s="304">
        <v>1.0056279007531779</v>
      </c>
      <c r="L383" s="305">
        <v>0.63130778288811495</v>
      </c>
      <c r="M383" s="11">
        <v>2313.7430242849414</v>
      </c>
      <c r="N383" s="304">
        <v>0.92206962287503758</v>
      </c>
      <c r="O383" s="306">
        <v>0</v>
      </c>
      <c r="P383" s="296">
        <f t="shared" ref="P383:U383" si="72">P79/$C79</f>
        <v>125.07203225000001</v>
      </c>
      <c r="Q383" s="296">
        <f t="shared" si="72"/>
        <v>0</v>
      </c>
      <c r="R383" s="296">
        <f t="shared" si="72"/>
        <v>13.173725499866629</v>
      </c>
      <c r="S383" s="296">
        <f t="shared" si="72"/>
        <v>17.805164417716973</v>
      </c>
      <c r="T383" s="296">
        <f t="shared" si="72"/>
        <v>0</v>
      </c>
      <c r="U383" s="296">
        <f t="shared" si="72"/>
        <v>156.05092216758359</v>
      </c>
    </row>
    <row r="384" spans="1:21" x14ac:dyDescent="0.25">
      <c r="A384" s="266">
        <v>230</v>
      </c>
      <c r="B384" s="260" t="s">
        <v>84</v>
      </c>
      <c r="C384" s="298">
        <v>2240</v>
      </c>
      <c r="D384" s="299">
        <v>1.0844166666666666</v>
      </c>
      <c r="E384" s="300">
        <v>0</v>
      </c>
      <c r="F384" s="301">
        <v>0</v>
      </c>
      <c r="G384" s="302">
        <v>0</v>
      </c>
      <c r="H384" s="103">
        <v>703</v>
      </c>
      <c r="I384" s="11">
        <v>855</v>
      </c>
      <c r="J384" s="303">
        <v>0.82222222222222219</v>
      </c>
      <c r="K384" s="304">
        <v>0.82240076235819715</v>
      </c>
      <c r="L384" s="305">
        <v>0.69671350904179696</v>
      </c>
      <c r="M384" s="11">
        <v>1560.6382602536253</v>
      </c>
      <c r="N384" s="304">
        <v>1.0175993072589253</v>
      </c>
      <c r="O384" s="306">
        <v>0</v>
      </c>
      <c r="P384" s="296">
        <f t="shared" ref="P384:U384" si="73">P80/$C80</f>
        <v>101.81045875000001</v>
      </c>
      <c r="Q384" s="296">
        <f t="shared" si="73"/>
        <v>0</v>
      </c>
      <c r="R384" s="296">
        <f t="shared" si="73"/>
        <v>10.773449986892382</v>
      </c>
      <c r="S384" s="296">
        <f t="shared" si="73"/>
        <v>19.64984262316985</v>
      </c>
      <c r="T384" s="296">
        <f t="shared" si="73"/>
        <v>0</v>
      </c>
      <c r="U384" s="296">
        <f t="shared" si="73"/>
        <v>132.23375136006223</v>
      </c>
    </row>
    <row r="385" spans="1:21" x14ac:dyDescent="0.25">
      <c r="A385" s="266">
        <v>231</v>
      </c>
      <c r="B385" s="260" t="s">
        <v>85</v>
      </c>
      <c r="C385" s="298">
        <v>1256</v>
      </c>
      <c r="D385" s="299">
        <v>0.82343333333333335</v>
      </c>
      <c r="E385" s="300">
        <v>0</v>
      </c>
      <c r="F385" s="301">
        <v>0</v>
      </c>
      <c r="G385" s="302">
        <v>0</v>
      </c>
      <c r="H385" s="103">
        <v>482</v>
      </c>
      <c r="I385" s="11">
        <v>473</v>
      </c>
      <c r="J385" s="303">
        <v>1.0190274841437632</v>
      </c>
      <c r="K385" s="304">
        <v>1.0192487592451458</v>
      </c>
      <c r="L385" s="305">
        <v>0.46817773015491498</v>
      </c>
      <c r="M385" s="11">
        <v>588.03122907457328</v>
      </c>
      <c r="N385" s="304">
        <v>0.68380665466774593</v>
      </c>
      <c r="O385" s="306">
        <v>0.28960468204311712</v>
      </c>
      <c r="P385" s="296">
        <f t="shared" ref="P385:U385" si="74">P81/$C81</f>
        <v>51.538692333333337</v>
      </c>
      <c r="Q385" s="296">
        <f t="shared" si="74"/>
        <v>0</v>
      </c>
      <c r="R385" s="296">
        <f t="shared" si="74"/>
        <v>13.352158746111408</v>
      </c>
      <c r="S385" s="296">
        <f t="shared" si="74"/>
        <v>13.204306501634173</v>
      </c>
      <c r="T385" s="296">
        <f t="shared" si="74"/>
        <v>2.9655519441215192</v>
      </c>
      <c r="U385" s="296">
        <f t="shared" si="74"/>
        <v>81.060709525200437</v>
      </c>
    </row>
    <row r="386" spans="1:21" x14ac:dyDescent="0.25">
      <c r="A386" s="266">
        <v>232</v>
      </c>
      <c r="B386" s="260" t="s">
        <v>86</v>
      </c>
      <c r="C386" s="298">
        <v>12750</v>
      </c>
      <c r="D386" s="299">
        <v>9.5499999999999995E-3</v>
      </c>
      <c r="E386" s="300">
        <v>0</v>
      </c>
      <c r="F386" s="301">
        <v>0</v>
      </c>
      <c r="G386" s="302">
        <v>0</v>
      </c>
      <c r="H386" s="103">
        <v>5231</v>
      </c>
      <c r="I386" s="11">
        <v>5046</v>
      </c>
      <c r="J386" s="303">
        <v>1.036662703131193</v>
      </c>
      <c r="K386" s="304">
        <v>1.0368878076041381</v>
      </c>
      <c r="L386" s="305">
        <v>0.75127797144570296</v>
      </c>
      <c r="M386" s="11">
        <v>9578.7941359327124</v>
      </c>
      <c r="N386" s="304">
        <v>1.0972945599310526</v>
      </c>
      <c r="O386" s="306">
        <v>0</v>
      </c>
      <c r="P386" s="296">
        <f t="shared" ref="P386:U386" si="75">P82/$C82</f>
        <v>0.59773449999999995</v>
      </c>
      <c r="Q386" s="296">
        <f t="shared" si="75"/>
        <v>0</v>
      </c>
      <c r="R386" s="296">
        <f t="shared" si="75"/>
        <v>13.583230279614211</v>
      </c>
      <c r="S386" s="296">
        <f t="shared" si="75"/>
        <v>21.188757952268627</v>
      </c>
      <c r="T386" s="296">
        <f t="shared" si="75"/>
        <v>0</v>
      </c>
      <c r="U386" s="296">
        <f t="shared" si="75"/>
        <v>35.369722731882838</v>
      </c>
    </row>
    <row r="387" spans="1:21" x14ac:dyDescent="0.25">
      <c r="A387" s="266">
        <v>233</v>
      </c>
      <c r="B387" s="260" t="s">
        <v>87</v>
      </c>
      <c r="C387" s="298">
        <v>15116</v>
      </c>
      <c r="D387" s="299">
        <v>0</v>
      </c>
      <c r="E387" s="300">
        <v>0</v>
      </c>
      <c r="F387" s="301">
        <v>0</v>
      </c>
      <c r="G387" s="302">
        <v>0</v>
      </c>
      <c r="H387" s="103">
        <v>6098</v>
      </c>
      <c r="I387" s="11">
        <v>6007</v>
      </c>
      <c r="J387" s="303">
        <v>1.0151489928416848</v>
      </c>
      <c r="K387" s="304">
        <v>1.0153694257542456</v>
      </c>
      <c r="L387" s="305">
        <v>0.537266407575126</v>
      </c>
      <c r="M387" s="11">
        <v>8121.3190169056043</v>
      </c>
      <c r="N387" s="304">
        <v>0.78471554960066225</v>
      </c>
      <c r="O387" s="306">
        <v>0</v>
      </c>
      <c r="P387" s="296">
        <f t="shared" ref="P387:U387" si="76">P83/$C83</f>
        <v>0</v>
      </c>
      <c r="Q387" s="296">
        <f t="shared" si="76"/>
        <v>0</v>
      </c>
      <c r="R387" s="296">
        <f t="shared" si="76"/>
        <v>13.301339477380616</v>
      </c>
      <c r="S387" s="296">
        <f t="shared" si="76"/>
        <v>15.152857262788785</v>
      </c>
      <c r="T387" s="296">
        <f t="shared" si="76"/>
        <v>0</v>
      </c>
      <c r="U387" s="296">
        <f t="shared" si="76"/>
        <v>28.454196740169401</v>
      </c>
    </row>
    <row r="388" spans="1:21" x14ac:dyDescent="0.25">
      <c r="A388" s="266">
        <v>235</v>
      </c>
      <c r="B388" s="260" t="s">
        <v>88</v>
      </c>
      <c r="C388" s="298">
        <v>10284</v>
      </c>
      <c r="D388" s="299">
        <v>0</v>
      </c>
      <c r="E388" s="300">
        <v>0</v>
      </c>
      <c r="F388" s="301">
        <v>3</v>
      </c>
      <c r="G388" s="302">
        <v>2.9171528588098014E-4</v>
      </c>
      <c r="H388" s="103">
        <v>2367</v>
      </c>
      <c r="I388" s="11">
        <v>4490</v>
      </c>
      <c r="J388" s="303">
        <v>0.52717149220489978</v>
      </c>
      <c r="K388" s="304">
        <v>0.52728596401964345</v>
      </c>
      <c r="L388" s="305">
        <v>0.68929125175571004</v>
      </c>
      <c r="M388" s="11">
        <v>7088.671233055722</v>
      </c>
      <c r="N388" s="304">
        <v>1.0067585760622428</v>
      </c>
      <c r="O388" s="306">
        <v>1.6511609298909269</v>
      </c>
      <c r="P388" s="296">
        <f t="shared" ref="P388:U388" si="77">P84/$C84</f>
        <v>0</v>
      </c>
      <c r="Q388" s="296">
        <f t="shared" si="77"/>
        <v>0</v>
      </c>
      <c r="R388" s="296">
        <f t="shared" si="77"/>
        <v>6.9074461286573294</v>
      </c>
      <c r="S388" s="296">
        <f t="shared" si="77"/>
        <v>19.440508103761907</v>
      </c>
      <c r="T388" s="296">
        <f t="shared" si="77"/>
        <v>16.907887922083091</v>
      </c>
      <c r="U388" s="296">
        <f t="shared" si="77"/>
        <v>43.255842154502325</v>
      </c>
    </row>
    <row r="389" spans="1:21" x14ac:dyDescent="0.25">
      <c r="A389" s="266">
        <v>236</v>
      </c>
      <c r="B389" s="260" t="s">
        <v>89</v>
      </c>
      <c r="C389" s="298">
        <v>4198</v>
      </c>
      <c r="D389" s="299">
        <v>0.37173333333333336</v>
      </c>
      <c r="E389" s="300">
        <v>0</v>
      </c>
      <c r="F389" s="301">
        <v>1</v>
      </c>
      <c r="G389" s="302">
        <v>2.3820867079561695E-4</v>
      </c>
      <c r="H389" s="103">
        <v>1556</v>
      </c>
      <c r="I389" s="11">
        <v>1807</v>
      </c>
      <c r="J389" s="303">
        <v>0.86109573879358048</v>
      </c>
      <c r="K389" s="304">
        <v>0.86128272005744866</v>
      </c>
      <c r="L389" s="305">
        <v>0.39568577750925099</v>
      </c>
      <c r="M389" s="11">
        <v>1661.0888939838358</v>
      </c>
      <c r="N389" s="304">
        <v>0.57792703580470906</v>
      </c>
      <c r="O389" s="306">
        <v>0</v>
      </c>
      <c r="P389" s="296">
        <f t="shared" ref="P389:U389" si="78">P85/$C85</f>
        <v>23.266789333333335</v>
      </c>
      <c r="Q389" s="296">
        <f t="shared" si="78"/>
        <v>0</v>
      </c>
      <c r="R389" s="296">
        <f t="shared" si="78"/>
        <v>11.282803632752577</v>
      </c>
      <c r="S389" s="296">
        <f t="shared" si="78"/>
        <v>11.15977106138893</v>
      </c>
      <c r="T389" s="296">
        <f t="shared" si="78"/>
        <v>0</v>
      </c>
      <c r="U389" s="296">
        <f t="shared" si="78"/>
        <v>45.709364027474841</v>
      </c>
    </row>
    <row r="390" spans="1:21" x14ac:dyDescent="0.25">
      <c r="A390" s="266">
        <v>239</v>
      </c>
      <c r="B390" s="260" t="s">
        <v>90</v>
      </c>
      <c r="C390" s="298">
        <v>2029</v>
      </c>
      <c r="D390" s="299">
        <v>1.5529000000000002</v>
      </c>
      <c r="E390" s="300">
        <v>0</v>
      </c>
      <c r="F390" s="301">
        <v>0</v>
      </c>
      <c r="G390" s="302">
        <v>0</v>
      </c>
      <c r="H390" s="103">
        <v>946</v>
      </c>
      <c r="I390" s="11">
        <v>717</v>
      </c>
      <c r="J390" s="303">
        <v>1.3193863319386332</v>
      </c>
      <c r="K390" s="304">
        <v>1.3196728279840346</v>
      </c>
      <c r="L390" s="305">
        <v>0.66502429919561801</v>
      </c>
      <c r="M390" s="11">
        <v>1349.3343030679089</v>
      </c>
      <c r="N390" s="304">
        <v>0.9713149772315024</v>
      </c>
      <c r="O390" s="306">
        <v>0</v>
      </c>
      <c r="P390" s="296">
        <f t="shared" ref="P390:U390" si="79">P86/$C86</f>
        <v>291.58803300000005</v>
      </c>
      <c r="Q390" s="296">
        <f t="shared" si="79"/>
        <v>0</v>
      </c>
      <c r="R390" s="296">
        <f t="shared" si="79"/>
        <v>17.287714046590853</v>
      </c>
      <c r="S390" s="296">
        <f t="shared" si="79"/>
        <v>18.756092210340313</v>
      </c>
      <c r="T390" s="296">
        <f t="shared" si="79"/>
        <v>0</v>
      </c>
      <c r="U390" s="296">
        <f t="shared" si="79"/>
        <v>327.63183925693119</v>
      </c>
    </row>
    <row r="391" spans="1:21" x14ac:dyDescent="0.25">
      <c r="A391" s="266">
        <v>240</v>
      </c>
      <c r="B391" s="260" t="s">
        <v>91</v>
      </c>
      <c r="C391" s="298">
        <v>19499</v>
      </c>
      <c r="D391" s="299">
        <v>0.11808333333333333</v>
      </c>
      <c r="E391" s="300">
        <v>0</v>
      </c>
      <c r="F391" s="301">
        <v>4</v>
      </c>
      <c r="G391" s="302">
        <v>2.0513872506282375E-4</v>
      </c>
      <c r="H391" s="103">
        <v>8462</v>
      </c>
      <c r="I391" s="11">
        <v>6982</v>
      </c>
      <c r="J391" s="303">
        <v>1.2119736465196218</v>
      </c>
      <c r="K391" s="304">
        <v>1.2122368186083825</v>
      </c>
      <c r="L391" s="305">
        <v>0.52011574865204402</v>
      </c>
      <c r="M391" s="11">
        <v>10141.736982966206</v>
      </c>
      <c r="N391" s="304">
        <v>0.75966580043882226</v>
      </c>
      <c r="O391" s="306">
        <v>0</v>
      </c>
      <c r="P391" s="296">
        <f t="shared" ref="P391:U391" si="80">P87/$C87</f>
        <v>7.3908358333333348</v>
      </c>
      <c r="Q391" s="296">
        <f t="shared" si="80"/>
        <v>0</v>
      </c>
      <c r="R391" s="296">
        <f t="shared" si="80"/>
        <v>15.88030232376981</v>
      </c>
      <c r="S391" s="296">
        <f t="shared" si="80"/>
        <v>14.669146606473655</v>
      </c>
      <c r="T391" s="296">
        <f t="shared" si="80"/>
        <v>0</v>
      </c>
      <c r="U391" s="296">
        <f t="shared" si="80"/>
        <v>37.940284763576805</v>
      </c>
    </row>
    <row r="392" spans="1:21" x14ac:dyDescent="0.25">
      <c r="A392" s="266">
        <v>241</v>
      </c>
      <c r="B392" s="260" t="s">
        <v>92</v>
      </c>
      <c r="C392" s="298">
        <v>7771</v>
      </c>
      <c r="D392" s="299">
        <v>9.1749999999999998E-2</v>
      </c>
      <c r="E392" s="300">
        <v>0</v>
      </c>
      <c r="F392" s="301">
        <v>1</v>
      </c>
      <c r="G392" s="302">
        <v>1.2868356710848025E-4</v>
      </c>
      <c r="H392" s="103">
        <v>2717</v>
      </c>
      <c r="I392" s="11">
        <v>3222</v>
      </c>
      <c r="J392" s="303">
        <v>0.84326505276225949</v>
      </c>
      <c r="K392" s="304">
        <v>0.84344816221018482</v>
      </c>
      <c r="L392" s="305">
        <v>0.66478807662213102</v>
      </c>
      <c r="M392" s="11">
        <v>5166.0681434305798</v>
      </c>
      <c r="N392" s="304">
        <v>0.9709699574722761</v>
      </c>
      <c r="O392" s="306">
        <v>0</v>
      </c>
      <c r="P392" s="296">
        <f t="shared" ref="P392:U392" si="81">P88/$C88</f>
        <v>5.7426325</v>
      </c>
      <c r="Q392" s="296">
        <f t="shared" si="81"/>
        <v>0</v>
      </c>
      <c r="R392" s="296">
        <f t="shared" si="81"/>
        <v>11.049170924953421</v>
      </c>
      <c r="S392" s="296">
        <f t="shared" si="81"/>
        <v>18.749429878789652</v>
      </c>
      <c r="T392" s="296">
        <f t="shared" si="81"/>
        <v>0</v>
      </c>
      <c r="U392" s="296">
        <f t="shared" si="81"/>
        <v>35.54123330374307</v>
      </c>
    </row>
    <row r="393" spans="1:21" x14ac:dyDescent="0.25">
      <c r="A393" s="266">
        <v>244</v>
      </c>
      <c r="B393" s="260" t="s">
        <v>93</v>
      </c>
      <c r="C393" s="298">
        <v>19300</v>
      </c>
      <c r="D393" s="299">
        <v>0</v>
      </c>
      <c r="E393" s="300">
        <v>0</v>
      </c>
      <c r="F393" s="301">
        <v>10</v>
      </c>
      <c r="G393" s="302">
        <v>5.1813471502590671E-4</v>
      </c>
      <c r="H393" s="103">
        <v>6875</v>
      </c>
      <c r="I393" s="11">
        <v>8407</v>
      </c>
      <c r="J393" s="303">
        <v>0.81777090519804929</v>
      </c>
      <c r="K393" s="304">
        <v>0.81794847875987275</v>
      </c>
      <c r="L393" s="305">
        <v>0.73584308663343501</v>
      </c>
      <c r="M393" s="11">
        <v>14201.771572025296</v>
      </c>
      <c r="N393" s="304">
        <v>1.0747508200885645</v>
      </c>
      <c r="O393" s="306">
        <v>1.6892164826971239</v>
      </c>
      <c r="P393" s="296">
        <f t="shared" ref="P393:U393" si="82">P89/$C89</f>
        <v>0</v>
      </c>
      <c r="Q393" s="296">
        <f t="shared" si="82"/>
        <v>0</v>
      </c>
      <c r="R393" s="296">
        <f t="shared" si="82"/>
        <v>10.715125071754333</v>
      </c>
      <c r="S393" s="296">
        <f t="shared" si="82"/>
        <v>20.753438335910179</v>
      </c>
      <c r="T393" s="296">
        <f t="shared" si="82"/>
        <v>17.297576782818549</v>
      </c>
      <c r="U393" s="296">
        <f t="shared" si="82"/>
        <v>48.766140190483064</v>
      </c>
    </row>
    <row r="394" spans="1:21" x14ac:dyDescent="0.25">
      <c r="A394" s="266">
        <v>245</v>
      </c>
      <c r="B394" s="260" t="s">
        <v>94</v>
      </c>
      <c r="C394" s="298">
        <v>37676</v>
      </c>
      <c r="D394" s="299">
        <v>0</v>
      </c>
      <c r="E394" s="300">
        <v>0</v>
      </c>
      <c r="F394" s="301">
        <v>0</v>
      </c>
      <c r="G394" s="302">
        <v>0</v>
      </c>
      <c r="H394" s="103">
        <v>12326</v>
      </c>
      <c r="I394" s="11">
        <v>16786</v>
      </c>
      <c r="J394" s="303">
        <v>0.73430239485285353</v>
      </c>
      <c r="K394" s="304">
        <v>0.7344618437778283</v>
      </c>
      <c r="L394" s="305">
        <v>0.734029582045162</v>
      </c>
      <c r="M394" s="11">
        <v>27655.298533133522</v>
      </c>
      <c r="N394" s="304">
        <v>1.0721020685015952</v>
      </c>
      <c r="O394" s="306">
        <v>0.82809977833033788</v>
      </c>
      <c r="P394" s="296">
        <f t="shared" ref="P394:U394" si="83">P90/$C90</f>
        <v>0</v>
      </c>
      <c r="Q394" s="296">
        <f t="shared" si="83"/>
        <v>0</v>
      </c>
      <c r="R394" s="296">
        <f t="shared" si="83"/>
        <v>9.6214501534895511</v>
      </c>
      <c r="S394" s="296">
        <f t="shared" si="83"/>
        <v>20.702290942765803</v>
      </c>
      <c r="T394" s="296">
        <f t="shared" si="83"/>
        <v>8.4797417301026599</v>
      </c>
      <c r="U394" s="296">
        <f t="shared" si="83"/>
        <v>38.803482826358014</v>
      </c>
    </row>
    <row r="395" spans="1:21" x14ac:dyDescent="0.25">
      <c r="A395" s="266">
        <v>249</v>
      </c>
      <c r="B395" s="260" t="s">
        <v>95</v>
      </c>
      <c r="C395" s="298">
        <v>9250</v>
      </c>
      <c r="D395" s="299">
        <v>0.77045000000000008</v>
      </c>
      <c r="E395" s="300">
        <v>0</v>
      </c>
      <c r="F395" s="301">
        <v>0</v>
      </c>
      <c r="G395" s="302">
        <v>0</v>
      </c>
      <c r="H395" s="103">
        <v>3297</v>
      </c>
      <c r="I395" s="11">
        <v>3365</v>
      </c>
      <c r="J395" s="303">
        <v>0.97979197622585434</v>
      </c>
      <c r="K395" s="304">
        <v>0.98000473159530876</v>
      </c>
      <c r="L395" s="305">
        <v>0.57660648723666197</v>
      </c>
      <c r="M395" s="11">
        <v>5333.6100069391232</v>
      </c>
      <c r="N395" s="304">
        <v>0.84217451557671641</v>
      </c>
      <c r="O395" s="306">
        <v>0</v>
      </c>
      <c r="P395" s="296">
        <f t="shared" ref="P395:U395" si="84">P91/$C91</f>
        <v>48.222465500000006</v>
      </c>
      <c r="Q395" s="296">
        <f t="shared" si="84"/>
        <v>0</v>
      </c>
      <c r="R395" s="296">
        <f t="shared" si="84"/>
        <v>12.838061983898545</v>
      </c>
      <c r="S395" s="296">
        <f t="shared" si="84"/>
        <v>16.262389895786391</v>
      </c>
      <c r="T395" s="296">
        <f t="shared" si="84"/>
        <v>0</v>
      </c>
      <c r="U395" s="296">
        <f t="shared" si="84"/>
        <v>77.322917379684938</v>
      </c>
    </row>
    <row r="396" spans="1:21" x14ac:dyDescent="0.25">
      <c r="A396" s="266">
        <v>250</v>
      </c>
      <c r="B396" s="260" t="s">
        <v>96</v>
      </c>
      <c r="C396" s="298">
        <v>1771</v>
      </c>
      <c r="D396" s="299">
        <v>1.2127166666666667</v>
      </c>
      <c r="E396" s="300">
        <v>0</v>
      </c>
      <c r="F396" s="301">
        <v>0</v>
      </c>
      <c r="G396" s="302">
        <v>0</v>
      </c>
      <c r="H396" s="103">
        <v>597</v>
      </c>
      <c r="I396" s="11">
        <v>686</v>
      </c>
      <c r="J396" s="303">
        <v>0.87026239067055389</v>
      </c>
      <c r="K396" s="304">
        <v>0.87045136241245624</v>
      </c>
      <c r="L396" s="305">
        <v>0.52368834253528096</v>
      </c>
      <c r="M396" s="11">
        <v>927.45205462998263</v>
      </c>
      <c r="N396" s="304">
        <v>0.76488382623209172</v>
      </c>
      <c r="O396" s="306">
        <v>0</v>
      </c>
      <c r="P396" s="296">
        <f t="shared" ref="P396:U396" si="85">P92/$C92</f>
        <v>113.85590425000002</v>
      </c>
      <c r="Q396" s="296">
        <f t="shared" si="85"/>
        <v>0</v>
      </c>
      <c r="R396" s="296">
        <f t="shared" si="85"/>
        <v>11.402912847603176</v>
      </c>
      <c r="S396" s="296">
        <f t="shared" si="85"/>
        <v>14.769906684541692</v>
      </c>
      <c r="T396" s="296">
        <f t="shared" si="85"/>
        <v>0</v>
      </c>
      <c r="U396" s="296">
        <f t="shared" si="85"/>
        <v>140.02872378214488</v>
      </c>
    </row>
    <row r="397" spans="1:21" x14ac:dyDescent="0.25">
      <c r="A397" s="266">
        <v>256</v>
      </c>
      <c r="B397" s="260" t="s">
        <v>97</v>
      </c>
      <c r="C397" s="298">
        <v>1554</v>
      </c>
      <c r="D397" s="299">
        <v>1.6751833333333332</v>
      </c>
      <c r="E397" s="300">
        <v>0</v>
      </c>
      <c r="F397" s="301">
        <v>1</v>
      </c>
      <c r="G397" s="302">
        <v>6.4350064350064348E-4</v>
      </c>
      <c r="H397" s="103">
        <v>444</v>
      </c>
      <c r="I397" s="11">
        <v>505</v>
      </c>
      <c r="J397" s="303">
        <v>0.87920792079207921</v>
      </c>
      <c r="K397" s="304">
        <v>0.87939883499688409</v>
      </c>
      <c r="L397" s="305">
        <v>0.52634900256781503</v>
      </c>
      <c r="M397" s="11">
        <v>817.94634999038453</v>
      </c>
      <c r="N397" s="304">
        <v>0.76876990820240088</v>
      </c>
      <c r="O397" s="306">
        <v>0</v>
      </c>
      <c r="P397" s="296">
        <f t="shared" ref="P397:U397" si="86">P93/$C93</f>
        <v>314.54917450000005</v>
      </c>
      <c r="Q397" s="296">
        <f t="shared" si="86"/>
        <v>0</v>
      </c>
      <c r="R397" s="296">
        <f t="shared" si="86"/>
        <v>11.520124738459183</v>
      </c>
      <c r="S397" s="296">
        <f t="shared" si="86"/>
        <v>14.844946927388358</v>
      </c>
      <c r="T397" s="296">
        <f t="shared" si="86"/>
        <v>0</v>
      </c>
      <c r="U397" s="296">
        <f t="shared" si="86"/>
        <v>340.91424616584754</v>
      </c>
    </row>
    <row r="398" spans="1:21" x14ac:dyDescent="0.25">
      <c r="A398" s="266">
        <v>257</v>
      </c>
      <c r="B398" s="260" t="s">
        <v>98</v>
      </c>
      <c r="C398" s="298">
        <v>40722</v>
      </c>
      <c r="D398" s="299">
        <v>0</v>
      </c>
      <c r="E398" s="300">
        <v>0</v>
      </c>
      <c r="F398" s="301">
        <v>9</v>
      </c>
      <c r="G398" s="302">
        <v>2.2101075585678504E-4</v>
      </c>
      <c r="H398" s="103">
        <v>11026</v>
      </c>
      <c r="I398" s="11">
        <v>19264</v>
      </c>
      <c r="J398" s="303">
        <v>0.57236295681063121</v>
      </c>
      <c r="K398" s="304">
        <v>0.57248724165403986</v>
      </c>
      <c r="L398" s="305">
        <v>0.62340203055375698</v>
      </c>
      <c r="M398" s="11">
        <v>25386.177488210091</v>
      </c>
      <c r="N398" s="304">
        <v>0.91052271299831133</v>
      </c>
      <c r="O398" s="306">
        <v>0.94781190669230109</v>
      </c>
      <c r="P398" s="296">
        <f t="shared" ref="P398:U398" si="87">P94/$C94</f>
        <v>0</v>
      </c>
      <c r="Q398" s="296">
        <f t="shared" si="87"/>
        <v>0</v>
      </c>
      <c r="R398" s="296">
        <f t="shared" si="87"/>
        <v>7.4995828656679215</v>
      </c>
      <c r="S398" s="296">
        <f t="shared" si="87"/>
        <v>17.582193587997391</v>
      </c>
      <c r="T398" s="296">
        <f t="shared" si="87"/>
        <v>9.7055939245291629</v>
      </c>
      <c r="U398" s="296">
        <f t="shared" si="87"/>
        <v>34.787370378194474</v>
      </c>
    </row>
    <row r="399" spans="1:21" x14ac:dyDescent="0.25">
      <c r="A399" s="266">
        <v>260</v>
      </c>
      <c r="B399" s="260" t="s">
        <v>99</v>
      </c>
      <c r="C399" s="298">
        <v>9727</v>
      </c>
      <c r="D399" s="299">
        <v>1.2096</v>
      </c>
      <c r="E399" s="300">
        <v>0</v>
      </c>
      <c r="F399" s="301">
        <v>1</v>
      </c>
      <c r="G399" s="302">
        <v>1.0280662074637607E-4</v>
      </c>
      <c r="H399" s="103">
        <v>3161</v>
      </c>
      <c r="I399" s="11">
        <v>3163</v>
      </c>
      <c r="J399" s="303">
        <v>0.99936768890294025</v>
      </c>
      <c r="K399" s="304">
        <v>0.99958469500937142</v>
      </c>
      <c r="L399" s="305">
        <v>0.72663550511529695</v>
      </c>
      <c r="M399" s="11">
        <v>7067.9835582564938</v>
      </c>
      <c r="N399" s="304">
        <v>1.0613024967062985</v>
      </c>
      <c r="O399" s="306">
        <v>0</v>
      </c>
      <c r="P399" s="296">
        <f t="shared" ref="P399:U399" si="88">P95/$C95</f>
        <v>113.56329599999999</v>
      </c>
      <c r="Q399" s="296">
        <f t="shared" si="88"/>
        <v>0</v>
      </c>
      <c r="R399" s="296">
        <f t="shared" si="88"/>
        <v>13.094559504622765</v>
      </c>
      <c r="S399" s="296">
        <f t="shared" si="88"/>
        <v>20.493751211398624</v>
      </c>
      <c r="T399" s="296">
        <f t="shared" si="88"/>
        <v>0</v>
      </c>
      <c r="U399" s="296">
        <f t="shared" si="88"/>
        <v>147.15160671602138</v>
      </c>
    </row>
    <row r="400" spans="1:21" x14ac:dyDescent="0.25">
      <c r="A400" s="266">
        <v>261</v>
      </c>
      <c r="B400" s="260" t="s">
        <v>100</v>
      </c>
      <c r="C400" s="298">
        <v>6637</v>
      </c>
      <c r="D400" s="299">
        <v>1.62395</v>
      </c>
      <c r="E400" s="300">
        <v>0</v>
      </c>
      <c r="F400" s="301">
        <v>27</v>
      </c>
      <c r="G400" s="302">
        <v>4.0681030586108185E-3</v>
      </c>
      <c r="H400" s="103">
        <v>3677</v>
      </c>
      <c r="I400" s="11">
        <v>3201</v>
      </c>
      <c r="J400" s="303">
        <v>1.1487035301468291</v>
      </c>
      <c r="K400" s="304">
        <v>1.1489529635468569</v>
      </c>
      <c r="L400" s="305">
        <v>0.60929870409422604</v>
      </c>
      <c r="M400" s="11">
        <v>4043.9154990733782</v>
      </c>
      <c r="N400" s="304">
        <v>0.88992380821318229</v>
      </c>
      <c r="O400" s="306">
        <v>0.94533001516425108</v>
      </c>
      <c r="P400" s="296">
        <f t="shared" ref="P400:U400" si="89">P96/$C96</f>
        <v>304.92909150000003</v>
      </c>
      <c r="Q400" s="296">
        <f t="shared" si="89"/>
        <v>0</v>
      </c>
      <c r="R400" s="296">
        <f t="shared" si="89"/>
        <v>15.051283822463827</v>
      </c>
      <c r="S400" s="296">
        <f t="shared" si="89"/>
        <v>17.184428736596551</v>
      </c>
      <c r="T400" s="296">
        <f t="shared" si="89"/>
        <v>9.6801793552819326</v>
      </c>
      <c r="U400" s="296">
        <f t="shared" si="89"/>
        <v>346.84498341434227</v>
      </c>
    </row>
    <row r="401" spans="1:21" x14ac:dyDescent="0.25">
      <c r="A401" s="266">
        <v>263</v>
      </c>
      <c r="B401" s="260" t="s">
        <v>101</v>
      </c>
      <c r="C401" s="298">
        <v>7597</v>
      </c>
      <c r="D401" s="299">
        <v>0.83309999999999995</v>
      </c>
      <c r="E401" s="300">
        <v>0</v>
      </c>
      <c r="F401" s="301">
        <v>0</v>
      </c>
      <c r="G401" s="302">
        <v>0</v>
      </c>
      <c r="H401" s="103">
        <v>2312</v>
      </c>
      <c r="I401" s="11">
        <v>2811</v>
      </c>
      <c r="J401" s="303">
        <v>0.82248310209889719</v>
      </c>
      <c r="K401" s="304">
        <v>0.82266169888321772</v>
      </c>
      <c r="L401" s="305">
        <v>0.56598831437867902</v>
      </c>
      <c r="M401" s="11">
        <v>4299.8132243348246</v>
      </c>
      <c r="N401" s="304">
        <v>0.82666592387523019</v>
      </c>
      <c r="O401" s="306">
        <v>0</v>
      </c>
      <c r="P401" s="296">
        <f t="shared" ref="P401:U401" si="90">P97/$C97</f>
        <v>52.143729000000008</v>
      </c>
      <c r="Q401" s="296">
        <f t="shared" si="90"/>
        <v>0</v>
      </c>
      <c r="R401" s="296">
        <f t="shared" si="90"/>
        <v>10.776868255370152</v>
      </c>
      <c r="S401" s="296">
        <f t="shared" si="90"/>
        <v>15.962918990030694</v>
      </c>
      <c r="T401" s="296">
        <f t="shared" si="90"/>
        <v>0</v>
      </c>
      <c r="U401" s="296">
        <f t="shared" si="90"/>
        <v>78.883516245400855</v>
      </c>
    </row>
    <row r="402" spans="1:21" x14ac:dyDescent="0.25">
      <c r="A402" s="266">
        <v>265</v>
      </c>
      <c r="B402" s="260" t="s">
        <v>102</v>
      </c>
      <c r="C402" s="298">
        <v>1064</v>
      </c>
      <c r="D402" s="299">
        <v>1.7096</v>
      </c>
      <c r="E402" s="300">
        <v>0</v>
      </c>
      <c r="F402" s="301">
        <v>0</v>
      </c>
      <c r="G402" s="302">
        <v>0</v>
      </c>
      <c r="H402" s="103">
        <v>243</v>
      </c>
      <c r="I402" s="11">
        <v>353</v>
      </c>
      <c r="J402" s="303">
        <v>0.68838526912181308</v>
      </c>
      <c r="K402" s="304">
        <v>0.68853474744559273</v>
      </c>
      <c r="L402" s="305">
        <v>0.51972193173607195</v>
      </c>
      <c r="M402" s="11">
        <v>552.98413536718056</v>
      </c>
      <c r="N402" s="304">
        <v>0.75909060300733966</v>
      </c>
      <c r="O402" s="306">
        <v>0</v>
      </c>
      <c r="P402" s="296">
        <f t="shared" ref="P402:U402" si="91">P98/$C98</f>
        <v>321.01159200000001</v>
      </c>
      <c r="Q402" s="296">
        <f t="shared" si="91"/>
        <v>0</v>
      </c>
      <c r="R402" s="296">
        <f t="shared" si="91"/>
        <v>9.0198051915372641</v>
      </c>
      <c r="S402" s="296">
        <f t="shared" si="91"/>
        <v>14.658039544071727</v>
      </c>
      <c r="T402" s="296">
        <f t="shared" si="91"/>
        <v>0</v>
      </c>
      <c r="U402" s="296">
        <f t="shared" si="91"/>
        <v>344.68943673560904</v>
      </c>
    </row>
    <row r="403" spans="1:21" x14ac:dyDescent="0.25">
      <c r="A403" s="266">
        <v>271</v>
      </c>
      <c r="B403" s="260" t="s">
        <v>103</v>
      </c>
      <c r="C403" s="298">
        <v>6903</v>
      </c>
      <c r="D403" s="299">
        <v>0</v>
      </c>
      <c r="E403" s="300">
        <v>0</v>
      </c>
      <c r="F403" s="301">
        <v>0</v>
      </c>
      <c r="G403" s="302">
        <v>0</v>
      </c>
      <c r="H403" s="103">
        <v>2358</v>
      </c>
      <c r="I403" s="11">
        <v>2690</v>
      </c>
      <c r="J403" s="303">
        <v>0.87657992565055765</v>
      </c>
      <c r="K403" s="304">
        <v>0.87677026920353962</v>
      </c>
      <c r="L403" s="305">
        <v>0.72900128546159704</v>
      </c>
      <c r="M403" s="11">
        <v>5032.295873541404</v>
      </c>
      <c r="N403" s="304">
        <v>1.0647578860597111</v>
      </c>
      <c r="O403" s="306">
        <v>0</v>
      </c>
      <c r="P403" s="296">
        <f t="shared" ref="P403:U403" si="92">P99/$C99</f>
        <v>0</v>
      </c>
      <c r="Q403" s="296">
        <f t="shared" si="92"/>
        <v>0</v>
      </c>
      <c r="R403" s="296">
        <f t="shared" si="92"/>
        <v>11.485690526566367</v>
      </c>
      <c r="S403" s="296">
        <f t="shared" si="92"/>
        <v>20.560474779813017</v>
      </c>
      <c r="T403" s="296">
        <f t="shared" si="92"/>
        <v>0</v>
      </c>
      <c r="U403" s="296">
        <f t="shared" si="92"/>
        <v>32.046165306379386</v>
      </c>
    </row>
    <row r="404" spans="1:21" x14ac:dyDescent="0.25">
      <c r="A404" s="266">
        <v>272</v>
      </c>
      <c r="B404" s="260" t="s">
        <v>104</v>
      </c>
      <c r="C404" s="298">
        <v>48006</v>
      </c>
      <c r="D404" s="299">
        <v>0</v>
      </c>
      <c r="E404" s="300">
        <v>0</v>
      </c>
      <c r="F404" s="301">
        <v>1</v>
      </c>
      <c r="G404" s="302">
        <v>2.0830729492146816E-5</v>
      </c>
      <c r="H404" s="103">
        <v>20962</v>
      </c>
      <c r="I404" s="11">
        <v>20001</v>
      </c>
      <c r="J404" s="303">
        <v>1.0480475976201189</v>
      </c>
      <c r="K404" s="304">
        <v>1.0482751742478602</v>
      </c>
      <c r="L404" s="305">
        <v>0.70791293223666396</v>
      </c>
      <c r="M404" s="11">
        <v>33984.068224953291</v>
      </c>
      <c r="N404" s="304">
        <v>1.0339568561465162</v>
      </c>
      <c r="O404" s="306">
        <v>0.22669924852478651</v>
      </c>
      <c r="P404" s="296">
        <f t="shared" ref="P404:U404" si="93">P100/$C100</f>
        <v>0</v>
      </c>
      <c r="Q404" s="296">
        <f t="shared" si="93"/>
        <v>0</v>
      </c>
      <c r="R404" s="296">
        <f t="shared" si="93"/>
        <v>13.732404782646968</v>
      </c>
      <c r="S404" s="296">
        <f t="shared" si="93"/>
        <v>19.965706892189225</v>
      </c>
      <c r="T404" s="296">
        <f t="shared" si="93"/>
        <v>2.3214003048938139</v>
      </c>
      <c r="U404" s="296">
        <f t="shared" si="93"/>
        <v>36.019511979730012</v>
      </c>
    </row>
    <row r="405" spans="1:21" x14ac:dyDescent="0.25">
      <c r="A405" s="266">
        <v>273</v>
      </c>
      <c r="B405" s="260" t="s">
        <v>105</v>
      </c>
      <c r="C405" s="298">
        <v>3999</v>
      </c>
      <c r="D405" s="299">
        <v>1.8112166666666667</v>
      </c>
      <c r="E405" s="300">
        <v>0</v>
      </c>
      <c r="F405" s="301">
        <v>3</v>
      </c>
      <c r="G405" s="302">
        <v>7.501875468867217E-4</v>
      </c>
      <c r="H405" s="103">
        <v>1590</v>
      </c>
      <c r="I405" s="11">
        <v>1725</v>
      </c>
      <c r="J405" s="303">
        <v>0.92173913043478262</v>
      </c>
      <c r="K405" s="304">
        <v>0.92193928001142189</v>
      </c>
      <c r="L405" s="305">
        <v>0.63530814640294597</v>
      </c>
      <c r="M405" s="11">
        <v>2540.597277465381</v>
      </c>
      <c r="N405" s="304">
        <v>0.92791243643993393</v>
      </c>
      <c r="O405" s="306">
        <v>1.3117816025109159</v>
      </c>
      <c r="P405" s="296">
        <f t="shared" ref="P405:U405" si="94">P101/$C101</f>
        <v>340.09215349999999</v>
      </c>
      <c r="Q405" s="296">
        <f t="shared" si="94"/>
        <v>0</v>
      </c>
      <c r="R405" s="296">
        <f t="shared" si="94"/>
        <v>12.077404568149626</v>
      </c>
      <c r="S405" s="296">
        <f t="shared" si="94"/>
        <v>17.917989147655124</v>
      </c>
      <c r="T405" s="296">
        <f t="shared" si="94"/>
        <v>13.432643609711779</v>
      </c>
      <c r="U405" s="296">
        <f t="shared" si="94"/>
        <v>383.52019082551647</v>
      </c>
    </row>
    <row r="406" spans="1:21" x14ac:dyDescent="0.25">
      <c r="A406" s="266">
        <v>275</v>
      </c>
      <c r="B406" s="260" t="s">
        <v>106</v>
      </c>
      <c r="C406" s="298">
        <v>2521</v>
      </c>
      <c r="D406" s="299">
        <v>0.98441666666666672</v>
      </c>
      <c r="E406" s="300">
        <v>0</v>
      </c>
      <c r="F406" s="301">
        <v>0</v>
      </c>
      <c r="G406" s="302">
        <v>0</v>
      </c>
      <c r="H406" s="103">
        <v>771</v>
      </c>
      <c r="I406" s="11">
        <v>943</v>
      </c>
      <c r="J406" s="303">
        <v>0.81760339342523858</v>
      </c>
      <c r="K406" s="304">
        <v>0.81778093061298474</v>
      </c>
      <c r="L406" s="305">
        <v>0.65411213107073995</v>
      </c>
      <c r="M406" s="11">
        <v>1649.0166824293353</v>
      </c>
      <c r="N406" s="304">
        <v>0.95537698467005394</v>
      </c>
      <c r="O406" s="306">
        <v>0</v>
      </c>
      <c r="P406" s="296">
        <f t="shared" ref="P406:U406" si="95">P102/$C102</f>
        <v>61.61463916666667</v>
      </c>
      <c r="Q406" s="296">
        <f t="shared" si="95"/>
        <v>0</v>
      </c>
      <c r="R406" s="296">
        <f t="shared" si="95"/>
        <v>10.7129301910301</v>
      </c>
      <c r="S406" s="296">
        <f t="shared" si="95"/>
        <v>18.448329573978743</v>
      </c>
      <c r="T406" s="296">
        <f t="shared" si="95"/>
        <v>0</v>
      </c>
      <c r="U406" s="296">
        <f t="shared" si="95"/>
        <v>90.775898931675528</v>
      </c>
    </row>
    <row r="407" spans="1:21" x14ac:dyDescent="0.25">
      <c r="A407" s="266">
        <v>276</v>
      </c>
      <c r="B407" s="260" t="s">
        <v>107</v>
      </c>
      <c r="C407" s="298">
        <v>15157</v>
      </c>
      <c r="D407" s="299">
        <v>0</v>
      </c>
      <c r="E407" s="300">
        <v>0</v>
      </c>
      <c r="F407" s="301">
        <v>1</v>
      </c>
      <c r="G407" s="302">
        <v>6.5976116645774223E-5</v>
      </c>
      <c r="H407" s="103">
        <v>3850</v>
      </c>
      <c r="I407" s="11">
        <v>6616</v>
      </c>
      <c r="J407" s="303">
        <v>0.58192261185006044</v>
      </c>
      <c r="K407" s="304">
        <v>0.58204897250954957</v>
      </c>
      <c r="L407" s="305">
        <v>0.62982070821768399</v>
      </c>
      <c r="M407" s="11">
        <v>9546.1924744554362</v>
      </c>
      <c r="N407" s="304">
        <v>0.91989764524745565</v>
      </c>
      <c r="O407" s="306">
        <v>0.75080900213075152</v>
      </c>
      <c r="P407" s="296">
        <f t="shared" ref="P407:U407" si="96">P103/$C103</f>
        <v>0</v>
      </c>
      <c r="Q407" s="296">
        <f t="shared" si="96"/>
        <v>0</v>
      </c>
      <c r="R407" s="296">
        <f t="shared" si="96"/>
        <v>7.6248415398750993</v>
      </c>
      <c r="S407" s="296">
        <f t="shared" si="96"/>
        <v>17.763223529728368</v>
      </c>
      <c r="T407" s="296">
        <f t="shared" si="96"/>
        <v>7.6882841818188972</v>
      </c>
      <c r="U407" s="296">
        <f t="shared" si="96"/>
        <v>33.076349251422364</v>
      </c>
    </row>
    <row r="408" spans="1:21" x14ac:dyDescent="0.25">
      <c r="A408" s="266">
        <v>280</v>
      </c>
      <c r="B408" s="260" t="s">
        <v>108</v>
      </c>
      <c r="C408" s="298">
        <v>2024</v>
      </c>
      <c r="D408" s="299">
        <v>1.3017666666666665</v>
      </c>
      <c r="E408" s="300">
        <v>0</v>
      </c>
      <c r="F408" s="301">
        <v>0</v>
      </c>
      <c r="G408" s="302">
        <v>0</v>
      </c>
      <c r="H408" s="103">
        <v>670</v>
      </c>
      <c r="I408" s="11">
        <v>896</v>
      </c>
      <c r="J408" s="303">
        <v>0.7477678571428571</v>
      </c>
      <c r="K408" s="304">
        <v>0.74793023000421222</v>
      </c>
      <c r="L408" s="305">
        <v>0.46307628230360398</v>
      </c>
      <c r="M408" s="11">
        <v>937.26639538249447</v>
      </c>
      <c r="N408" s="304">
        <v>0.67635562963070994</v>
      </c>
      <c r="O408" s="306">
        <v>0</v>
      </c>
      <c r="P408" s="296">
        <f t="shared" ref="P408:U408" si="97">P104/$C104</f>
        <v>122.21636349999999</v>
      </c>
      <c r="Q408" s="296">
        <f t="shared" si="97"/>
        <v>0</v>
      </c>
      <c r="R408" s="296">
        <f t="shared" si="97"/>
        <v>9.7978860130551801</v>
      </c>
      <c r="S408" s="296">
        <f t="shared" si="97"/>
        <v>13.060427208169008</v>
      </c>
      <c r="T408" s="296">
        <f t="shared" si="97"/>
        <v>0</v>
      </c>
      <c r="U408" s="296">
        <f t="shared" si="97"/>
        <v>145.07467672122417</v>
      </c>
    </row>
    <row r="409" spans="1:21" x14ac:dyDescent="0.25">
      <c r="A409" s="266">
        <v>284</v>
      </c>
      <c r="B409" s="260" t="s">
        <v>109</v>
      </c>
      <c r="C409" s="298">
        <v>2227</v>
      </c>
      <c r="D409" s="299">
        <v>7.1333333333333335E-3</v>
      </c>
      <c r="E409" s="300">
        <v>0</v>
      </c>
      <c r="F409" s="301">
        <v>0</v>
      </c>
      <c r="G409" s="302">
        <v>0</v>
      </c>
      <c r="H409" s="103">
        <v>913</v>
      </c>
      <c r="I409" s="11">
        <v>891</v>
      </c>
      <c r="J409" s="303">
        <v>1.0246913580246915</v>
      </c>
      <c r="K409" s="304">
        <v>1.0249138629989545</v>
      </c>
      <c r="L409" s="305">
        <v>0.61857026914659596</v>
      </c>
      <c r="M409" s="11">
        <v>1377.5559893894692</v>
      </c>
      <c r="N409" s="304">
        <v>0.90346558406804323</v>
      </c>
      <c r="O409" s="306">
        <v>0</v>
      </c>
      <c r="P409" s="296">
        <f t="shared" ref="P409:U409" si="98">P105/$C105</f>
        <v>0.44647533333333339</v>
      </c>
      <c r="Q409" s="296">
        <f t="shared" si="98"/>
        <v>0</v>
      </c>
      <c r="R409" s="296">
        <f t="shared" si="98"/>
        <v>13.426371605286302</v>
      </c>
      <c r="S409" s="296">
        <f t="shared" si="98"/>
        <v>17.445920428353912</v>
      </c>
      <c r="T409" s="296">
        <f t="shared" si="98"/>
        <v>0</v>
      </c>
      <c r="U409" s="296">
        <f t="shared" si="98"/>
        <v>31.31876736697355</v>
      </c>
    </row>
    <row r="410" spans="1:21" x14ac:dyDescent="0.25">
      <c r="A410" s="266">
        <v>285</v>
      </c>
      <c r="B410" s="260" t="s">
        <v>110</v>
      </c>
      <c r="C410" s="298">
        <v>50617</v>
      </c>
      <c r="D410" s="299">
        <v>0</v>
      </c>
      <c r="E410" s="300">
        <v>0</v>
      </c>
      <c r="F410" s="301">
        <v>2</v>
      </c>
      <c r="G410" s="302">
        <v>3.9512416776972164E-5</v>
      </c>
      <c r="H410" s="103">
        <v>21545</v>
      </c>
      <c r="I410" s="11">
        <v>19266</v>
      </c>
      <c r="J410" s="303">
        <v>1.1182912903560678</v>
      </c>
      <c r="K410" s="304">
        <v>1.1185341199386836</v>
      </c>
      <c r="L410" s="305">
        <v>0.66702478071455895</v>
      </c>
      <c r="M410" s="11">
        <v>33762.793325428829</v>
      </c>
      <c r="N410" s="304">
        <v>0.97423682183683857</v>
      </c>
      <c r="O410" s="306">
        <v>0</v>
      </c>
      <c r="P410" s="296">
        <f t="shared" ref="P410:U410" si="99">P106/$C106</f>
        <v>0</v>
      </c>
      <c r="Q410" s="296">
        <f t="shared" si="99"/>
        <v>0</v>
      </c>
      <c r="R410" s="296">
        <f t="shared" si="99"/>
        <v>14.652796971196754</v>
      </c>
      <c r="S410" s="296">
        <f t="shared" si="99"/>
        <v>18.812513029669351</v>
      </c>
      <c r="T410" s="296">
        <f t="shared" si="99"/>
        <v>0</v>
      </c>
      <c r="U410" s="296">
        <f t="shared" si="99"/>
        <v>33.465310000866104</v>
      </c>
    </row>
    <row r="411" spans="1:21" x14ac:dyDescent="0.25">
      <c r="A411" s="266">
        <v>286</v>
      </c>
      <c r="B411" s="260" t="s">
        <v>111</v>
      </c>
      <c r="C411" s="298">
        <v>79429</v>
      </c>
      <c r="D411" s="299">
        <v>0</v>
      </c>
      <c r="E411" s="300">
        <v>0</v>
      </c>
      <c r="F411" s="301">
        <v>2</v>
      </c>
      <c r="G411" s="302">
        <v>2.5179720253307985E-5</v>
      </c>
      <c r="H411" s="103">
        <v>30241</v>
      </c>
      <c r="I411" s="11">
        <v>31377</v>
      </c>
      <c r="J411" s="303">
        <v>0.96379513656499982</v>
      </c>
      <c r="K411" s="304">
        <v>0.96400441832616313</v>
      </c>
      <c r="L411" s="305">
        <v>0.70807867025023297</v>
      </c>
      <c r="M411" s="11">
        <v>56241.980699305757</v>
      </c>
      <c r="N411" s="304">
        <v>1.0341989282257935</v>
      </c>
      <c r="O411" s="306">
        <v>0</v>
      </c>
      <c r="P411" s="296">
        <f t="shared" ref="P411:U411" si="100">P107/$C107</f>
        <v>0</v>
      </c>
      <c r="Q411" s="296">
        <f t="shared" si="100"/>
        <v>0</v>
      </c>
      <c r="R411" s="296">
        <f t="shared" si="100"/>
        <v>12.628457880072737</v>
      </c>
      <c r="S411" s="296">
        <f t="shared" si="100"/>
        <v>19.970381304040071</v>
      </c>
      <c r="T411" s="296">
        <f t="shared" si="100"/>
        <v>0</v>
      </c>
      <c r="U411" s="296">
        <f t="shared" si="100"/>
        <v>32.598839184112812</v>
      </c>
    </row>
    <row r="412" spans="1:21" x14ac:dyDescent="0.25">
      <c r="A412" s="266">
        <v>287</v>
      </c>
      <c r="B412" s="260" t="s">
        <v>112</v>
      </c>
      <c r="C412" s="298">
        <v>6242</v>
      </c>
      <c r="D412" s="299">
        <v>0.94283333333333341</v>
      </c>
      <c r="E412" s="300">
        <v>0</v>
      </c>
      <c r="F412" s="301">
        <v>0</v>
      </c>
      <c r="G412" s="302">
        <v>0</v>
      </c>
      <c r="H412" s="103">
        <v>2383</v>
      </c>
      <c r="I412" s="11">
        <v>2517</v>
      </c>
      <c r="J412" s="303">
        <v>0.94676201827572504</v>
      </c>
      <c r="K412" s="304">
        <v>0.94696760140752356</v>
      </c>
      <c r="L412" s="305">
        <v>0.62735173280530698</v>
      </c>
      <c r="M412" s="11">
        <v>3915.9295161707264</v>
      </c>
      <c r="N412" s="304">
        <v>0.91629153220864068</v>
      </c>
      <c r="O412" s="306">
        <v>0</v>
      </c>
      <c r="P412" s="296">
        <f t="shared" ref="P412:U412" si="101">P108/$C108</f>
        <v>59.011938333333333</v>
      </c>
      <c r="Q412" s="296">
        <f t="shared" si="101"/>
        <v>0</v>
      </c>
      <c r="R412" s="296">
        <f t="shared" si="101"/>
        <v>12.405275578438559</v>
      </c>
      <c r="S412" s="296">
        <f t="shared" si="101"/>
        <v>17.693589486948849</v>
      </c>
      <c r="T412" s="296">
        <f t="shared" si="101"/>
        <v>0</v>
      </c>
      <c r="U412" s="296">
        <f t="shared" si="101"/>
        <v>89.110803398720748</v>
      </c>
    </row>
    <row r="413" spans="1:21" x14ac:dyDescent="0.25">
      <c r="A413" s="266">
        <v>288</v>
      </c>
      <c r="B413" s="260" t="s">
        <v>113</v>
      </c>
      <c r="C413" s="298">
        <v>6405</v>
      </c>
      <c r="D413" s="299">
        <v>0</v>
      </c>
      <c r="E413" s="300">
        <v>0</v>
      </c>
      <c r="F413" s="301">
        <v>0</v>
      </c>
      <c r="G413" s="302">
        <v>0</v>
      </c>
      <c r="H413" s="103">
        <v>2341</v>
      </c>
      <c r="I413" s="11">
        <v>2838</v>
      </c>
      <c r="J413" s="303">
        <v>0.82487667371388307</v>
      </c>
      <c r="K413" s="304">
        <v>0.82505579024650288</v>
      </c>
      <c r="L413" s="305">
        <v>0.63288695028910202</v>
      </c>
      <c r="M413" s="11">
        <v>4053.6409166016983</v>
      </c>
      <c r="N413" s="304">
        <v>0.92437610844254203</v>
      </c>
      <c r="O413" s="306">
        <v>0</v>
      </c>
      <c r="P413" s="296">
        <f t="shared" ref="P413:U413" si="102">P109/$C109</f>
        <v>0</v>
      </c>
      <c r="Q413" s="296">
        <f t="shared" si="102"/>
        <v>0</v>
      </c>
      <c r="R413" s="296">
        <f t="shared" si="102"/>
        <v>10.808230852229189</v>
      </c>
      <c r="S413" s="296">
        <f t="shared" si="102"/>
        <v>17.849702654025485</v>
      </c>
      <c r="T413" s="296">
        <f t="shared" si="102"/>
        <v>0</v>
      </c>
      <c r="U413" s="296">
        <f t="shared" si="102"/>
        <v>28.657933506254675</v>
      </c>
    </row>
    <row r="414" spans="1:21" x14ac:dyDescent="0.25">
      <c r="A414" s="266">
        <v>290</v>
      </c>
      <c r="B414" s="260" t="s">
        <v>114</v>
      </c>
      <c r="C414" s="298">
        <v>7755</v>
      </c>
      <c r="D414" s="299">
        <v>1.4461833333333334</v>
      </c>
      <c r="E414" s="300">
        <v>0</v>
      </c>
      <c r="F414" s="301">
        <v>0</v>
      </c>
      <c r="G414" s="302">
        <v>0</v>
      </c>
      <c r="H414" s="103">
        <v>2652</v>
      </c>
      <c r="I414" s="11">
        <v>2726</v>
      </c>
      <c r="J414" s="303">
        <v>0.97285399853264853</v>
      </c>
      <c r="K414" s="304">
        <v>0.97306524736597766</v>
      </c>
      <c r="L414" s="305">
        <v>0.75233999693789</v>
      </c>
      <c r="M414" s="11">
        <v>5834.3966762533373</v>
      </c>
      <c r="N414" s="304">
        <v>1.0988457232013431</v>
      </c>
      <c r="O414" s="306">
        <v>0</v>
      </c>
      <c r="P414" s="296">
        <f t="shared" ref="P414:U414" si="103">P110/$C110</f>
        <v>135.77492225000003</v>
      </c>
      <c r="Q414" s="296">
        <f t="shared" si="103"/>
        <v>0</v>
      </c>
      <c r="R414" s="296">
        <f t="shared" si="103"/>
        <v>12.747154740494306</v>
      </c>
      <c r="S414" s="296">
        <f t="shared" si="103"/>
        <v>21.218710915017937</v>
      </c>
      <c r="T414" s="296">
        <f t="shared" si="103"/>
        <v>0</v>
      </c>
      <c r="U414" s="296">
        <f t="shared" si="103"/>
        <v>169.74078790551229</v>
      </c>
    </row>
    <row r="415" spans="1:21" x14ac:dyDescent="0.25">
      <c r="A415" s="266">
        <v>291</v>
      </c>
      <c r="B415" s="260" t="s">
        <v>115</v>
      </c>
      <c r="C415" s="298">
        <v>2119</v>
      </c>
      <c r="D415" s="299">
        <v>1.3818166666666667</v>
      </c>
      <c r="E415" s="300">
        <v>0</v>
      </c>
      <c r="F415" s="301">
        <v>2</v>
      </c>
      <c r="G415" s="302">
        <v>9.4384143463898068E-4</v>
      </c>
      <c r="H415" s="103">
        <v>588</v>
      </c>
      <c r="I415" s="11">
        <v>692</v>
      </c>
      <c r="J415" s="303">
        <v>0.8497109826589595</v>
      </c>
      <c r="K415" s="304">
        <v>0.84989549179807433</v>
      </c>
      <c r="L415" s="305">
        <v>0.55880317405853996</v>
      </c>
      <c r="M415" s="11">
        <v>1184.1039258300461</v>
      </c>
      <c r="N415" s="304">
        <v>0.81617151876115757</v>
      </c>
      <c r="O415" s="306">
        <v>0</v>
      </c>
      <c r="P415" s="296">
        <f t="shared" ref="P415:U415" si="104">P111/$C111</f>
        <v>129.73185775000002</v>
      </c>
      <c r="Q415" s="296">
        <f t="shared" si="104"/>
        <v>0</v>
      </c>
      <c r="R415" s="296">
        <f t="shared" si="104"/>
        <v>11.133630942554774</v>
      </c>
      <c r="S415" s="296">
        <f t="shared" si="104"/>
        <v>15.760272027277951</v>
      </c>
      <c r="T415" s="296">
        <f t="shared" si="104"/>
        <v>0</v>
      </c>
      <c r="U415" s="296">
        <f t="shared" si="104"/>
        <v>156.62576071983273</v>
      </c>
    </row>
    <row r="416" spans="1:21" x14ac:dyDescent="0.25">
      <c r="A416" s="266">
        <v>297</v>
      </c>
      <c r="B416" s="260" t="s">
        <v>116</v>
      </c>
      <c r="C416" s="298">
        <v>122594</v>
      </c>
      <c r="D416" s="299">
        <v>0</v>
      </c>
      <c r="E416" s="300">
        <v>0</v>
      </c>
      <c r="F416" s="301">
        <v>0</v>
      </c>
      <c r="G416" s="302">
        <v>0</v>
      </c>
      <c r="H416" s="103">
        <v>54297</v>
      </c>
      <c r="I416" s="11">
        <v>52432</v>
      </c>
      <c r="J416" s="303">
        <v>1.0355698809887093</v>
      </c>
      <c r="K416" s="304">
        <v>1.0357947481625294</v>
      </c>
      <c r="L416" s="305">
        <v>0.74255694257194904</v>
      </c>
      <c r="M416" s="11">
        <v>91033.025817665519</v>
      </c>
      <c r="N416" s="304">
        <v>1.0845568810639923</v>
      </c>
      <c r="O416" s="306">
        <v>0.91719853769839743</v>
      </c>
      <c r="P416" s="296">
        <f t="shared" ref="P416:U416" si="105">P112/$C112</f>
        <v>0</v>
      </c>
      <c r="Q416" s="296">
        <f t="shared" si="105"/>
        <v>0</v>
      </c>
      <c r="R416" s="296">
        <f t="shared" si="105"/>
        <v>13.568911200929133</v>
      </c>
      <c r="S416" s="296">
        <f t="shared" si="105"/>
        <v>20.94279337334569</v>
      </c>
      <c r="T416" s="296">
        <f t="shared" si="105"/>
        <v>9.3921130260315895</v>
      </c>
      <c r="U416" s="296">
        <f t="shared" si="105"/>
        <v>43.903817600306411</v>
      </c>
    </row>
    <row r="417" spans="1:21" x14ac:dyDescent="0.25">
      <c r="A417" s="266">
        <v>300</v>
      </c>
      <c r="B417" s="260" t="s">
        <v>117</v>
      </c>
      <c r="C417" s="298">
        <v>3437</v>
      </c>
      <c r="D417" s="299">
        <v>0.40506666666666669</v>
      </c>
      <c r="E417" s="300">
        <v>0</v>
      </c>
      <c r="F417" s="301">
        <v>0</v>
      </c>
      <c r="G417" s="302">
        <v>0</v>
      </c>
      <c r="H417" s="103">
        <v>1337</v>
      </c>
      <c r="I417" s="11">
        <v>1391</v>
      </c>
      <c r="J417" s="303">
        <v>0.96117900790797983</v>
      </c>
      <c r="K417" s="304">
        <v>0.96138772159404917</v>
      </c>
      <c r="L417" s="305">
        <v>0.65388035683744905</v>
      </c>
      <c r="M417" s="11">
        <v>2247.3867864503122</v>
      </c>
      <c r="N417" s="304">
        <v>0.95503846202598797</v>
      </c>
      <c r="O417" s="306">
        <v>0</v>
      </c>
      <c r="P417" s="296">
        <f t="shared" ref="P417:U417" si="106">P113/$C113</f>
        <v>25.353122666666668</v>
      </c>
      <c r="Q417" s="296">
        <f t="shared" si="106"/>
        <v>0</v>
      </c>
      <c r="R417" s="296">
        <f t="shared" si="106"/>
        <v>12.594179152882043</v>
      </c>
      <c r="S417" s="296">
        <f t="shared" si="106"/>
        <v>18.441792701721827</v>
      </c>
      <c r="T417" s="296">
        <f t="shared" si="106"/>
        <v>0</v>
      </c>
      <c r="U417" s="296">
        <f t="shared" si="106"/>
        <v>56.389094521270536</v>
      </c>
    </row>
    <row r="418" spans="1:21" x14ac:dyDescent="0.25">
      <c r="A418" s="266">
        <v>301</v>
      </c>
      <c r="B418" s="260" t="s">
        <v>118</v>
      </c>
      <c r="C418" s="298">
        <v>19890</v>
      </c>
      <c r="D418" s="299">
        <v>0</v>
      </c>
      <c r="E418" s="300">
        <v>0</v>
      </c>
      <c r="F418" s="301">
        <v>0</v>
      </c>
      <c r="G418" s="302">
        <v>0</v>
      </c>
      <c r="H418" s="103">
        <v>6986</v>
      </c>
      <c r="I418" s="11">
        <v>7797</v>
      </c>
      <c r="J418" s="303">
        <v>0.89598563550083365</v>
      </c>
      <c r="K418" s="304">
        <v>0.8961801928757992</v>
      </c>
      <c r="L418" s="305">
        <v>0.73628266607873705</v>
      </c>
      <c r="M418" s="11">
        <v>14644.662228306081</v>
      </c>
      <c r="N418" s="304">
        <v>1.0753928569275515</v>
      </c>
      <c r="O418" s="306">
        <v>0</v>
      </c>
      <c r="P418" s="296">
        <f t="shared" ref="P418:U418" si="107">P114/$C114</f>
        <v>0</v>
      </c>
      <c r="Q418" s="296">
        <f t="shared" si="107"/>
        <v>0</v>
      </c>
      <c r="R418" s="296">
        <f t="shared" si="107"/>
        <v>11.739960526672968</v>
      </c>
      <c r="S418" s="296">
        <f t="shared" si="107"/>
        <v>20.765836067271017</v>
      </c>
      <c r="T418" s="296">
        <f t="shared" si="107"/>
        <v>0</v>
      </c>
      <c r="U418" s="296">
        <f t="shared" si="107"/>
        <v>32.505796593943991</v>
      </c>
    </row>
    <row r="419" spans="1:21" s="260" customFormat="1" x14ac:dyDescent="0.25">
      <c r="A419" s="260">
        <v>304</v>
      </c>
      <c r="B419" s="260" t="s">
        <v>119</v>
      </c>
      <c r="C419" s="298">
        <v>950</v>
      </c>
      <c r="D419" s="299">
        <v>1.30155</v>
      </c>
      <c r="E419" s="300">
        <v>0</v>
      </c>
      <c r="F419" s="301">
        <v>0</v>
      </c>
      <c r="G419" s="302">
        <v>0</v>
      </c>
      <c r="H419" s="103">
        <v>315</v>
      </c>
      <c r="I419" s="11">
        <v>388</v>
      </c>
      <c r="J419" s="303">
        <v>0.81185567010309279</v>
      </c>
      <c r="K419" s="304">
        <v>0.81203195921060489</v>
      </c>
      <c r="L419" s="305">
        <v>0.52182199639733295</v>
      </c>
      <c r="M419" s="11">
        <v>495.7308965774663</v>
      </c>
      <c r="N419" s="304">
        <v>0.76215789582822568</v>
      </c>
      <c r="O419" s="295">
        <v>4.7565034233206425E-2</v>
      </c>
      <c r="P419" s="296">
        <f t="shared" ref="P419:U419" si="108">P115/$C115</f>
        <v>122.19602175000001</v>
      </c>
      <c r="Q419" s="296">
        <f t="shared" si="108"/>
        <v>0</v>
      </c>
      <c r="R419" s="296">
        <f t="shared" si="108"/>
        <v>10.637618665658923</v>
      </c>
      <c r="S419" s="296">
        <f t="shared" si="108"/>
        <v>14.717268968443037</v>
      </c>
      <c r="T419" s="296">
        <f t="shared" si="108"/>
        <v>0.48706595054803387</v>
      </c>
      <c r="U419" s="296">
        <f t="shared" si="108"/>
        <v>148.03797533465001</v>
      </c>
    </row>
    <row r="420" spans="1:21" x14ac:dyDescent="0.25">
      <c r="A420" s="266">
        <v>305</v>
      </c>
      <c r="B420" s="260" t="s">
        <v>120</v>
      </c>
      <c r="C420" s="298">
        <v>15146</v>
      </c>
      <c r="D420" s="299">
        <v>0.90171666666666672</v>
      </c>
      <c r="E420" s="300">
        <v>0</v>
      </c>
      <c r="F420" s="301">
        <v>6</v>
      </c>
      <c r="G420" s="302">
        <v>3.9614419648752148E-4</v>
      </c>
      <c r="H420" s="103">
        <v>6002</v>
      </c>
      <c r="I420" s="11">
        <v>5912</v>
      </c>
      <c r="J420" s="303">
        <v>1.0152232746955345</v>
      </c>
      <c r="K420" s="304">
        <v>1.0154437237379104</v>
      </c>
      <c r="L420" s="305">
        <v>0.627260171098033</v>
      </c>
      <c r="M420" s="11">
        <v>9500.4825514508084</v>
      </c>
      <c r="N420" s="304">
        <v>0.91615779986574186</v>
      </c>
      <c r="O420" s="306">
        <v>2.7065107118166381E-2</v>
      </c>
      <c r="P420" s="296">
        <f t="shared" ref="P420:U420" si="109">P116/$C116</f>
        <v>56.438446166666672</v>
      </c>
      <c r="Q420" s="296">
        <f t="shared" si="109"/>
        <v>0</v>
      </c>
      <c r="R420" s="296">
        <f t="shared" si="109"/>
        <v>13.302312780966627</v>
      </c>
      <c r="S420" s="296">
        <f t="shared" si="109"/>
        <v>17.691007115407473</v>
      </c>
      <c r="T420" s="296">
        <f t="shared" si="109"/>
        <v>0.27714669689002375</v>
      </c>
      <c r="U420" s="296">
        <f t="shared" si="109"/>
        <v>87.708912759930797</v>
      </c>
    </row>
    <row r="421" spans="1:21" x14ac:dyDescent="0.25">
      <c r="A421" s="266">
        <v>309</v>
      </c>
      <c r="B421" s="260" t="s">
        <v>121</v>
      </c>
      <c r="C421" s="298">
        <v>6457</v>
      </c>
      <c r="D421" s="299">
        <v>0.377</v>
      </c>
      <c r="E421" s="300">
        <v>0</v>
      </c>
      <c r="F421" s="301">
        <v>0</v>
      </c>
      <c r="G421" s="302">
        <v>0</v>
      </c>
      <c r="H421" s="103">
        <v>2384</v>
      </c>
      <c r="I421" s="11">
        <v>2098</v>
      </c>
      <c r="J421" s="303">
        <v>1.1363203050524309</v>
      </c>
      <c r="K421" s="304">
        <v>1.1365670495167519</v>
      </c>
      <c r="L421" s="305">
        <v>0.73339538579728902</v>
      </c>
      <c r="M421" s="11">
        <v>4735.5340060930948</v>
      </c>
      <c r="N421" s="304">
        <v>1.0711757800715209</v>
      </c>
      <c r="O421" s="306">
        <v>0</v>
      </c>
      <c r="P421" s="296">
        <f t="shared" ref="P421:U421" si="110">P117/$C117</f>
        <v>23.596430000000005</v>
      </c>
      <c r="Q421" s="296">
        <f t="shared" si="110"/>
        <v>0</v>
      </c>
      <c r="R421" s="296">
        <f t="shared" si="110"/>
        <v>14.889028348669449</v>
      </c>
      <c r="S421" s="296">
        <f t="shared" si="110"/>
        <v>20.684404313181069</v>
      </c>
      <c r="T421" s="296">
        <f t="shared" si="110"/>
        <v>0</v>
      </c>
      <c r="U421" s="296">
        <f t="shared" si="110"/>
        <v>59.169862661850523</v>
      </c>
    </row>
    <row r="422" spans="1:21" x14ac:dyDescent="0.25">
      <c r="A422" s="266">
        <v>312</v>
      </c>
      <c r="B422" s="260" t="s">
        <v>122</v>
      </c>
      <c r="C422" s="298">
        <v>1196</v>
      </c>
      <c r="D422" s="299">
        <v>1.3499166666666667</v>
      </c>
      <c r="E422" s="300">
        <v>0</v>
      </c>
      <c r="F422" s="301">
        <v>0</v>
      </c>
      <c r="G422" s="302">
        <v>0</v>
      </c>
      <c r="H422" s="103">
        <v>410</v>
      </c>
      <c r="I422" s="11">
        <v>413</v>
      </c>
      <c r="J422" s="303">
        <v>0.99273607748184023</v>
      </c>
      <c r="K422" s="304">
        <v>0.99295164357756283</v>
      </c>
      <c r="L422" s="305">
        <v>0.60797213696688102</v>
      </c>
      <c r="M422" s="11">
        <v>727.13467581238967</v>
      </c>
      <c r="N422" s="304">
        <v>0.88798626319317064</v>
      </c>
      <c r="O422" s="306">
        <v>0</v>
      </c>
      <c r="P422" s="296">
        <f t="shared" ref="P422:U422" si="111">P118/$C118</f>
        <v>126.73692625000001</v>
      </c>
      <c r="Q422" s="296">
        <f t="shared" si="111"/>
        <v>0</v>
      </c>
      <c r="R422" s="296">
        <f t="shared" si="111"/>
        <v>13.007666530866071</v>
      </c>
      <c r="S422" s="296">
        <f t="shared" si="111"/>
        <v>17.147014742260126</v>
      </c>
      <c r="T422" s="296">
        <f t="shared" si="111"/>
        <v>0</v>
      </c>
      <c r="U422" s="296">
        <f t="shared" si="111"/>
        <v>156.8916075231262</v>
      </c>
    </row>
    <row r="423" spans="1:21" x14ac:dyDescent="0.25">
      <c r="A423" s="266">
        <v>316</v>
      </c>
      <c r="B423" s="260" t="s">
        <v>123</v>
      </c>
      <c r="C423" s="298">
        <v>4198</v>
      </c>
      <c r="D423" s="299">
        <v>0</v>
      </c>
      <c r="E423" s="300">
        <v>0</v>
      </c>
      <c r="F423" s="301">
        <v>0</v>
      </c>
      <c r="G423" s="302">
        <v>0</v>
      </c>
      <c r="H423" s="103">
        <v>1580</v>
      </c>
      <c r="I423" s="11">
        <v>1752</v>
      </c>
      <c r="J423" s="303">
        <v>0.90182648401826482</v>
      </c>
      <c r="K423" s="304">
        <v>0.90202230969498665</v>
      </c>
      <c r="L423" s="305">
        <v>0.672003980264403</v>
      </c>
      <c r="M423" s="11">
        <v>2821.0727091499639</v>
      </c>
      <c r="N423" s="304">
        <v>0.98150929459195102</v>
      </c>
      <c r="O423" s="306">
        <v>0</v>
      </c>
      <c r="P423" s="296">
        <f t="shared" ref="P423:U423" si="112">P119/$C119</f>
        <v>0</v>
      </c>
      <c r="Q423" s="296">
        <f t="shared" si="112"/>
        <v>0</v>
      </c>
      <c r="R423" s="296">
        <f t="shared" si="112"/>
        <v>11.816492257004324</v>
      </c>
      <c r="S423" s="296">
        <f t="shared" si="112"/>
        <v>18.952944478570572</v>
      </c>
      <c r="T423" s="296">
        <f t="shared" si="112"/>
        <v>0</v>
      </c>
      <c r="U423" s="296">
        <f t="shared" si="112"/>
        <v>30.769436735574896</v>
      </c>
    </row>
    <row r="424" spans="1:21" x14ac:dyDescent="0.25">
      <c r="A424" s="266">
        <v>317</v>
      </c>
      <c r="B424" s="260" t="s">
        <v>124</v>
      </c>
      <c r="C424" s="298">
        <v>2474</v>
      </c>
      <c r="D424" s="299">
        <v>1.2173500000000002</v>
      </c>
      <c r="E424" s="300">
        <v>0</v>
      </c>
      <c r="F424" s="301">
        <v>0</v>
      </c>
      <c r="G424" s="302">
        <v>0</v>
      </c>
      <c r="H424" s="103">
        <v>999</v>
      </c>
      <c r="I424" s="11">
        <v>912</v>
      </c>
      <c r="J424" s="303">
        <v>1.0953947368421053</v>
      </c>
      <c r="K424" s="304">
        <v>1.0956325945890455</v>
      </c>
      <c r="L424" s="305">
        <v>0.55743166828860402</v>
      </c>
      <c r="M424" s="11">
        <v>1379.0859473460064</v>
      </c>
      <c r="N424" s="304">
        <v>0.81416833767843699</v>
      </c>
      <c r="O424" s="306">
        <v>0</v>
      </c>
      <c r="P424" s="296">
        <f t="shared" ref="P424:U424" si="113">P120/$C120</f>
        <v>114.29090475000001</v>
      </c>
      <c r="Q424" s="296">
        <f t="shared" si="113"/>
        <v>0</v>
      </c>
      <c r="R424" s="296">
        <f t="shared" si="113"/>
        <v>14.352786989116495</v>
      </c>
      <c r="S424" s="296">
        <f t="shared" si="113"/>
        <v>15.721590600570618</v>
      </c>
      <c r="T424" s="296">
        <f t="shared" si="113"/>
        <v>0</v>
      </c>
      <c r="U424" s="296">
        <f t="shared" si="113"/>
        <v>144.36528233968713</v>
      </c>
    </row>
    <row r="425" spans="1:21" x14ac:dyDescent="0.25">
      <c r="A425" s="266">
        <v>320</v>
      </c>
      <c r="B425" s="260" t="s">
        <v>125</v>
      </c>
      <c r="C425" s="298">
        <v>6996</v>
      </c>
      <c r="D425" s="299">
        <v>1.4655333333333334</v>
      </c>
      <c r="E425" s="300">
        <v>0</v>
      </c>
      <c r="F425" s="301">
        <v>3</v>
      </c>
      <c r="G425" s="302">
        <v>4.288164665523156E-4</v>
      </c>
      <c r="H425" s="103">
        <v>2176</v>
      </c>
      <c r="I425" s="11">
        <v>2320</v>
      </c>
      <c r="J425" s="303">
        <v>0.93793103448275861</v>
      </c>
      <c r="K425" s="304">
        <v>0.93813470002463495</v>
      </c>
      <c r="L425" s="305">
        <v>0.634511258150256</v>
      </c>
      <c r="M425" s="11">
        <v>4439.0407620191909</v>
      </c>
      <c r="N425" s="304">
        <v>0.92674852484158499</v>
      </c>
      <c r="O425" s="306">
        <v>0</v>
      </c>
      <c r="P425" s="296">
        <f t="shared" ref="P425:U425" si="114">P121/$C121</f>
        <v>137.59159700000004</v>
      </c>
      <c r="Q425" s="296">
        <f t="shared" si="114"/>
        <v>0</v>
      </c>
      <c r="R425" s="296">
        <f t="shared" si="114"/>
        <v>12.289564570322717</v>
      </c>
      <c r="S425" s="296">
        <f t="shared" si="114"/>
        <v>17.895514014691006</v>
      </c>
      <c r="T425" s="296">
        <f t="shared" si="114"/>
        <v>0</v>
      </c>
      <c r="U425" s="296">
        <f t="shared" si="114"/>
        <v>167.77667558501375</v>
      </c>
    </row>
    <row r="426" spans="1:21" x14ac:dyDescent="0.25">
      <c r="A426" s="266">
        <v>322</v>
      </c>
      <c r="B426" s="260" t="s">
        <v>126</v>
      </c>
      <c r="C426" s="298">
        <v>6549</v>
      </c>
      <c r="D426" s="299">
        <v>1.2882500000000001</v>
      </c>
      <c r="E426" s="300">
        <v>0</v>
      </c>
      <c r="F426" s="301">
        <v>0</v>
      </c>
      <c r="G426" s="302">
        <v>0</v>
      </c>
      <c r="H426" s="103">
        <v>2124</v>
      </c>
      <c r="I426" s="11">
        <v>2509</v>
      </c>
      <c r="J426" s="303">
        <v>0.84655241131925074</v>
      </c>
      <c r="K426" s="304">
        <v>0.84673623459541847</v>
      </c>
      <c r="L426" s="305">
        <v>0.65887190421258102</v>
      </c>
      <c r="M426" s="11">
        <v>4314.9521006881932</v>
      </c>
      <c r="N426" s="304">
        <v>0.9623289696523869</v>
      </c>
      <c r="O426" s="306">
        <v>0</v>
      </c>
      <c r="P426" s="296">
        <f t="shared" ref="P426:U426" si="115">P122/$C122</f>
        <v>120.94735125000001</v>
      </c>
      <c r="Q426" s="296">
        <f t="shared" si="115"/>
        <v>0</v>
      </c>
      <c r="R426" s="296">
        <f t="shared" si="115"/>
        <v>11.092244673199982</v>
      </c>
      <c r="S426" s="296">
        <f t="shared" si="115"/>
        <v>18.582572403987591</v>
      </c>
      <c r="T426" s="296">
        <f t="shared" si="115"/>
        <v>0</v>
      </c>
      <c r="U426" s="296">
        <f t="shared" si="115"/>
        <v>150.62216832718758</v>
      </c>
    </row>
    <row r="427" spans="1:21" x14ac:dyDescent="0.25">
      <c r="A427" s="266">
        <v>398</v>
      </c>
      <c r="B427" s="260" t="s">
        <v>127</v>
      </c>
      <c r="C427" s="298">
        <v>120175</v>
      </c>
      <c r="D427" s="299">
        <v>0</v>
      </c>
      <c r="E427" s="300">
        <v>0</v>
      </c>
      <c r="F427" s="301">
        <v>21</v>
      </c>
      <c r="G427" s="302">
        <v>1.747451633035157E-4</v>
      </c>
      <c r="H427" s="103">
        <v>50872</v>
      </c>
      <c r="I427" s="11">
        <v>47946</v>
      </c>
      <c r="J427" s="303">
        <v>1.0610269886956158</v>
      </c>
      <c r="K427" s="304">
        <v>1.0612573837125769</v>
      </c>
      <c r="L427" s="305">
        <v>0.75550478199125903</v>
      </c>
      <c r="M427" s="11">
        <v>90792.78717579956</v>
      </c>
      <c r="N427" s="304">
        <v>1.1034681153842663</v>
      </c>
      <c r="O427" s="306">
        <v>9.7836185383815E-2</v>
      </c>
      <c r="P427" s="296">
        <f t="shared" ref="P427:U427" si="116">P123/$C123</f>
        <v>0</v>
      </c>
      <c r="Q427" s="296">
        <f t="shared" si="116"/>
        <v>0</v>
      </c>
      <c r="R427" s="296">
        <f t="shared" si="116"/>
        <v>13.902471726634758</v>
      </c>
      <c r="S427" s="296">
        <f t="shared" si="116"/>
        <v>21.307969308070181</v>
      </c>
      <c r="T427" s="296">
        <f t="shared" si="116"/>
        <v>1.0018425383302656</v>
      </c>
      <c r="U427" s="296">
        <f t="shared" si="116"/>
        <v>36.212283573035201</v>
      </c>
    </row>
    <row r="428" spans="1:21" s="260" customFormat="1" x14ac:dyDescent="0.25">
      <c r="A428" s="260">
        <v>399</v>
      </c>
      <c r="B428" s="260" t="s">
        <v>128</v>
      </c>
      <c r="C428" s="298">
        <v>7817</v>
      </c>
      <c r="D428" s="299">
        <v>0</v>
      </c>
      <c r="E428" s="300">
        <v>0</v>
      </c>
      <c r="F428" s="301">
        <v>0</v>
      </c>
      <c r="G428" s="302">
        <v>0</v>
      </c>
      <c r="H428" s="103">
        <v>1776</v>
      </c>
      <c r="I428" s="11">
        <v>3394</v>
      </c>
      <c r="J428" s="303">
        <v>0.52327637006482031</v>
      </c>
      <c r="K428" s="304">
        <v>0.52338999607946546</v>
      </c>
      <c r="L428" s="305">
        <v>0.51981467199980302</v>
      </c>
      <c r="M428" s="11">
        <v>4063.3912910224603</v>
      </c>
      <c r="N428" s="304">
        <v>0.75922605671521681</v>
      </c>
      <c r="O428" s="295">
        <v>0</v>
      </c>
      <c r="P428" s="296">
        <f t="shared" ref="P428:U428" si="117">P124/$C124</f>
        <v>0</v>
      </c>
      <c r="Q428" s="296">
        <f t="shared" si="117"/>
        <v>0</v>
      </c>
      <c r="R428" s="296">
        <f t="shared" si="117"/>
        <v>6.8564089486409978</v>
      </c>
      <c r="S428" s="296">
        <f t="shared" si="117"/>
        <v>14.660655155170836</v>
      </c>
      <c r="T428" s="296">
        <f t="shared" si="117"/>
        <v>0</v>
      </c>
      <c r="U428" s="296">
        <f t="shared" si="117"/>
        <v>21.517064103811833</v>
      </c>
    </row>
    <row r="429" spans="1:21" x14ac:dyDescent="0.25">
      <c r="A429" s="266">
        <v>400</v>
      </c>
      <c r="B429" s="260" t="s">
        <v>129</v>
      </c>
      <c r="C429" s="298">
        <v>8366</v>
      </c>
      <c r="D429" s="299">
        <v>0</v>
      </c>
      <c r="E429" s="300">
        <v>0</v>
      </c>
      <c r="F429" s="301">
        <v>0</v>
      </c>
      <c r="G429" s="302">
        <v>0</v>
      </c>
      <c r="H429" s="103">
        <v>3453</v>
      </c>
      <c r="I429" s="11">
        <v>3613</v>
      </c>
      <c r="J429" s="303">
        <v>0.95571547190700246</v>
      </c>
      <c r="K429" s="304">
        <v>0.95592299922224144</v>
      </c>
      <c r="L429" s="305">
        <v>0.54456596398623403</v>
      </c>
      <c r="M429" s="11">
        <v>4555.8388547088334</v>
      </c>
      <c r="N429" s="304">
        <v>0.79537706749982973</v>
      </c>
      <c r="O429" s="306">
        <v>0</v>
      </c>
      <c r="P429" s="296">
        <f t="shared" ref="P429:U429" si="118">P125/$C125</f>
        <v>0</v>
      </c>
      <c r="Q429" s="296">
        <f t="shared" si="118"/>
        <v>0</v>
      </c>
      <c r="R429" s="296">
        <f t="shared" si="118"/>
        <v>12.522591289811363</v>
      </c>
      <c r="S429" s="296">
        <f t="shared" si="118"/>
        <v>15.35873117342171</v>
      </c>
      <c r="T429" s="296">
        <f t="shared" si="118"/>
        <v>0</v>
      </c>
      <c r="U429" s="296">
        <f t="shared" si="118"/>
        <v>27.881322463233072</v>
      </c>
    </row>
    <row r="430" spans="1:21" x14ac:dyDescent="0.25">
      <c r="A430" s="266">
        <v>402</v>
      </c>
      <c r="B430" s="260" t="s">
        <v>130</v>
      </c>
      <c r="C430" s="298">
        <v>9099</v>
      </c>
      <c r="D430" s="299">
        <v>0.42025000000000001</v>
      </c>
      <c r="E430" s="300">
        <v>0</v>
      </c>
      <c r="F430" s="301">
        <v>0</v>
      </c>
      <c r="G430" s="302">
        <v>0</v>
      </c>
      <c r="H430" s="103">
        <v>2759</v>
      </c>
      <c r="I430" s="11">
        <v>3567</v>
      </c>
      <c r="J430" s="303">
        <v>0.77347911410148584</v>
      </c>
      <c r="K430" s="304">
        <v>0.77364706999281674</v>
      </c>
      <c r="L430" s="305">
        <v>0.64837575865424901</v>
      </c>
      <c r="M430" s="11">
        <v>5899.5710279950117</v>
      </c>
      <c r="N430" s="304">
        <v>0.94699860744405673</v>
      </c>
      <c r="O430" s="306">
        <v>0</v>
      </c>
      <c r="P430" s="296">
        <f t="shared" ref="P430:U430" si="119">P126/$C126</f>
        <v>26.303447500000001</v>
      </c>
      <c r="Q430" s="296">
        <f t="shared" si="119"/>
        <v>0</v>
      </c>
      <c r="R430" s="296">
        <f t="shared" si="119"/>
        <v>10.134776616905899</v>
      </c>
      <c r="S430" s="296">
        <f t="shared" si="119"/>
        <v>18.286543109744734</v>
      </c>
      <c r="T430" s="296">
        <f t="shared" si="119"/>
        <v>0</v>
      </c>
      <c r="U430" s="296">
        <f t="shared" si="119"/>
        <v>54.724767226650634</v>
      </c>
    </row>
    <row r="431" spans="1:21" x14ac:dyDescent="0.25">
      <c r="A431" s="266">
        <v>403</v>
      </c>
      <c r="B431" s="260" t="s">
        <v>131</v>
      </c>
      <c r="C431" s="298">
        <v>2820</v>
      </c>
      <c r="D431" s="299">
        <v>0.9875166666666666</v>
      </c>
      <c r="E431" s="300">
        <v>0</v>
      </c>
      <c r="F431" s="301">
        <v>0</v>
      </c>
      <c r="G431" s="302">
        <v>0</v>
      </c>
      <c r="H431" s="103">
        <v>839</v>
      </c>
      <c r="I431" s="11">
        <v>971</v>
      </c>
      <c r="J431" s="303">
        <v>0.8640576725025747</v>
      </c>
      <c r="K431" s="304">
        <v>0.86424529693082452</v>
      </c>
      <c r="L431" s="305">
        <v>0.71291660271059598</v>
      </c>
      <c r="M431" s="11">
        <v>2010.4248196438807</v>
      </c>
      <c r="N431" s="304">
        <v>1.0412650704152877</v>
      </c>
      <c r="O431" s="306">
        <v>0</v>
      </c>
      <c r="P431" s="296">
        <f t="shared" ref="P431:U431" si="120">P127/$C127</f>
        <v>61.808668166666678</v>
      </c>
      <c r="Q431" s="296">
        <f t="shared" si="120"/>
        <v>0</v>
      </c>
      <c r="R431" s="296">
        <f t="shared" si="120"/>
        <v>11.3216133897938</v>
      </c>
      <c r="S431" s="296">
        <f t="shared" si="120"/>
        <v>20.106828509719204</v>
      </c>
      <c r="T431" s="296">
        <f t="shared" si="120"/>
        <v>0</v>
      </c>
      <c r="U431" s="296">
        <f t="shared" si="120"/>
        <v>93.237110066179682</v>
      </c>
    </row>
    <row r="432" spans="1:21" x14ac:dyDescent="0.25">
      <c r="A432" s="266">
        <v>405</v>
      </c>
      <c r="B432" s="260" t="s">
        <v>132</v>
      </c>
      <c r="C432" s="298">
        <v>72650</v>
      </c>
      <c r="D432" s="299">
        <v>0</v>
      </c>
      <c r="E432" s="300">
        <v>0</v>
      </c>
      <c r="F432" s="301">
        <v>2</v>
      </c>
      <c r="G432" s="302">
        <v>2.7529249827942188E-5</v>
      </c>
      <c r="H432" s="103">
        <v>31532</v>
      </c>
      <c r="I432" s="11">
        <v>29377</v>
      </c>
      <c r="J432" s="303">
        <v>1.0733567076284167</v>
      </c>
      <c r="K432" s="304">
        <v>1.0735897799625742</v>
      </c>
      <c r="L432" s="305">
        <v>0.78627348141056497</v>
      </c>
      <c r="M432" s="11">
        <v>57122.768424477545</v>
      </c>
      <c r="N432" s="304">
        <v>1.1484079748932419</v>
      </c>
      <c r="O432" s="306">
        <v>7.3477020329041727E-3</v>
      </c>
      <c r="P432" s="296">
        <f t="shared" ref="P432:U432" si="121">P128/$C128</f>
        <v>0</v>
      </c>
      <c r="Q432" s="296">
        <f t="shared" si="121"/>
        <v>0</v>
      </c>
      <c r="R432" s="296">
        <f t="shared" si="121"/>
        <v>14.064026117509721</v>
      </c>
      <c r="S432" s="296">
        <f t="shared" si="121"/>
        <v>22.175757995188501</v>
      </c>
      <c r="T432" s="296">
        <f t="shared" si="121"/>
        <v>7.524046881693873E-2</v>
      </c>
      <c r="U432" s="296">
        <f t="shared" si="121"/>
        <v>36.315024581515161</v>
      </c>
    </row>
    <row r="433" spans="1:21" x14ac:dyDescent="0.25">
      <c r="A433" s="266">
        <v>407</v>
      </c>
      <c r="B433" s="260" t="s">
        <v>133</v>
      </c>
      <c r="C433" s="298">
        <v>2518</v>
      </c>
      <c r="D433" s="299">
        <v>0.19713333333333333</v>
      </c>
      <c r="E433" s="300">
        <v>0</v>
      </c>
      <c r="F433" s="301">
        <v>0</v>
      </c>
      <c r="G433" s="302">
        <v>0</v>
      </c>
      <c r="H433" s="103">
        <v>799</v>
      </c>
      <c r="I433" s="11">
        <v>1037</v>
      </c>
      <c r="J433" s="303">
        <v>0.77049180327868849</v>
      </c>
      <c r="K433" s="304">
        <v>0.77065911049516478</v>
      </c>
      <c r="L433" s="305">
        <v>0.62601291238052903</v>
      </c>
      <c r="M433" s="11">
        <v>1576.3005133741722</v>
      </c>
      <c r="N433" s="304">
        <v>0.91433609038195374</v>
      </c>
      <c r="O433" s="306">
        <v>0</v>
      </c>
      <c r="P433" s="296">
        <f t="shared" ref="P433:U433" si="122">P129/$C129</f>
        <v>12.338575333333333</v>
      </c>
      <c r="Q433" s="296">
        <f t="shared" si="122"/>
        <v>0</v>
      </c>
      <c r="R433" s="296">
        <f t="shared" si="122"/>
        <v>10.095634347486659</v>
      </c>
      <c r="S433" s="296">
        <f t="shared" si="122"/>
        <v>17.655829905275525</v>
      </c>
      <c r="T433" s="296">
        <f t="shared" si="122"/>
        <v>0</v>
      </c>
      <c r="U433" s="296">
        <f t="shared" si="122"/>
        <v>40.090039586095514</v>
      </c>
    </row>
    <row r="434" spans="1:21" x14ac:dyDescent="0.25">
      <c r="A434" s="266">
        <v>408</v>
      </c>
      <c r="B434" s="260" t="s">
        <v>134</v>
      </c>
      <c r="C434" s="298">
        <v>14099</v>
      </c>
      <c r="D434" s="299">
        <v>0</v>
      </c>
      <c r="E434" s="300">
        <v>0</v>
      </c>
      <c r="F434" s="301">
        <v>0</v>
      </c>
      <c r="G434" s="302">
        <v>0</v>
      </c>
      <c r="H434" s="103">
        <v>4497</v>
      </c>
      <c r="I434" s="11">
        <v>5807</v>
      </c>
      <c r="J434" s="303">
        <v>0.77441019459273286</v>
      </c>
      <c r="K434" s="304">
        <v>0.77457835266205532</v>
      </c>
      <c r="L434" s="305">
        <v>0.68866911278556897</v>
      </c>
      <c r="M434" s="11">
        <v>9709.545821163736</v>
      </c>
      <c r="N434" s="304">
        <v>1.0058498981382205</v>
      </c>
      <c r="O434" s="306">
        <v>0</v>
      </c>
      <c r="P434" s="296">
        <f t="shared" ref="P434:U434" si="123">P130/$C130</f>
        <v>0</v>
      </c>
      <c r="Q434" s="296">
        <f t="shared" si="123"/>
        <v>0</v>
      </c>
      <c r="R434" s="296">
        <f t="shared" si="123"/>
        <v>10.146976419872924</v>
      </c>
      <c r="S434" s="296">
        <f t="shared" si="123"/>
        <v>19.422961533049037</v>
      </c>
      <c r="T434" s="296">
        <f t="shared" si="123"/>
        <v>0</v>
      </c>
      <c r="U434" s="296">
        <f t="shared" si="123"/>
        <v>29.569937952921961</v>
      </c>
    </row>
    <row r="435" spans="1:21" x14ac:dyDescent="0.25">
      <c r="A435" s="266">
        <v>410</v>
      </c>
      <c r="B435" s="260" t="s">
        <v>135</v>
      </c>
      <c r="C435" s="298">
        <v>18775</v>
      </c>
      <c r="D435" s="299">
        <v>0</v>
      </c>
      <c r="E435" s="300">
        <v>0</v>
      </c>
      <c r="F435" s="301">
        <v>2</v>
      </c>
      <c r="G435" s="302">
        <v>1.0652463382157124E-4</v>
      </c>
      <c r="H435" s="103">
        <v>5226</v>
      </c>
      <c r="I435" s="11">
        <v>7619</v>
      </c>
      <c r="J435" s="303">
        <v>0.68591678697991865</v>
      </c>
      <c r="K435" s="304">
        <v>0.68606572928907184</v>
      </c>
      <c r="L435" s="305">
        <v>0.63116570865990396</v>
      </c>
      <c r="M435" s="11">
        <v>11850.136180089698</v>
      </c>
      <c r="N435" s="304">
        <v>0.92186211342627478</v>
      </c>
      <c r="O435" s="306">
        <v>0</v>
      </c>
      <c r="P435" s="296">
        <f t="shared" ref="P435:U435" si="124">P131/$C131</f>
        <v>0</v>
      </c>
      <c r="Q435" s="296">
        <f t="shared" si="124"/>
        <v>0</v>
      </c>
      <c r="R435" s="296">
        <f t="shared" si="124"/>
        <v>8.9874610536868413</v>
      </c>
      <c r="S435" s="296">
        <f t="shared" si="124"/>
        <v>17.801157410261364</v>
      </c>
      <c r="T435" s="296">
        <f t="shared" si="124"/>
        <v>0</v>
      </c>
      <c r="U435" s="296">
        <f t="shared" si="124"/>
        <v>26.788618463948204</v>
      </c>
    </row>
    <row r="436" spans="1:21" x14ac:dyDescent="0.25">
      <c r="A436" s="266">
        <v>416</v>
      </c>
      <c r="B436" s="260" t="s">
        <v>136</v>
      </c>
      <c r="C436" s="298">
        <v>2886</v>
      </c>
      <c r="D436" s="299">
        <v>0</v>
      </c>
      <c r="E436" s="300">
        <v>0</v>
      </c>
      <c r="F436" s="301">
        <v>0</v>
      </c>
      <c r="G436" s="302">
        <v>0</v>
      </c>
      <c r="H436" s="103">
        <v>493</v>
      </c>
      <c r="I436" s="11">
        <v>1185</v>
      </c>
      <c r="J436" s="303">
        <v>0.41603375527426162</v>
      </c>
      <c r="K436" s="304">
        <v>0.41612409426198205</v>
      </c>
      <c r="L436" s="305">
        <v>0.62852239532154697</v>
      </c>
      <c r="M436" s="11">
        <v>1813.9156328979846</v>
      </c>
      <c r="N436" s="304">
        <v>0.91800136752846706</v>
      </c>
      <c r="O436" s="306">
        <v>0</v>
      </c>
      <c r="P436" s="296">
        <f t="shared" ref="P436:U436" si="125">P132/$C132</f>
        <v>0</v>
      </c>
      <c r="Q436" s="296">
        <f t="shared" si="125"/>
        <v>0</v>
      </c>
      <c r="R436" s="296">
        <f t="shared" si="125"/>
        <v>5.4512256348319639</v>
      </c>
      <c r="S436" s="296">
        <f t="shared" si="125"/>
        <v>17.726606406974696</v>
      </c>
      <c r="T436" s="296">
        <f t="shared" si="125"/>
        <v>0</v>
      </c>
      <c r="U436" s="296">
        <f t="shared" si="125"/>
        <v>23.17783204180666</v>
      </c>
    </row>
    <row r="437" spans="1:21" x14ac:dyDescent="0.25">
      <c r="A437" s="266">
        <v>418</v>
      </c>
      <c r="B437" s="260" t="s">
        <v>137</v>
      </c>
      <c r="C437" s="298">
        <v>24580</v>
      </c>
      <c r="D437" s="299">
        <v>0</v>
      </c>
      <c r="E437" s="300">
        <v>0</v>
      </c>
      <c r="F437" s="301">
        <v>0</v>
      </c>
      <c r="G437" s="302">
        <v>0</v>
      </c>
      <c r="H437" s="103">
        <v>7716</v>
      </c>
      <c r="I437" s="11">
        <v>11021</v>
      </c>
      <c r="J437" s="303">
        <v>0.70011795662825516</v>
      </c>
      <c r="K437" s="304">
        <v>0.70026998262779216</v>
      </c>
      <c r="L437" s="305">
        <v>0.75235684326656804</v>
      </c>
      <c r="M437" s="11">
        <v>18492.931207492242</v>
      </c>
      <c r="N437" s="304">
        <v>1.098870328454679</v>
      </c>
      <c r="O437" s="306">
        <v>1.4760927863158562</v>
      </c>
      <c r="P437" s="296">
        <f t="shared" ref="P437:U437" si="126">P133/$C133</f>
        <v>0</v>
      </c>
      <c r="Q437" s="296">
        <f t="shared" si="126"/>
        <v>0</v>
      </c>
      <c r="R437" s="296">
        <f t="shared" si="126"/>
        <v>9.1735367724240771</v>
      </c>
      <c r="S437" s="296">
        <f t="shared" si="126"/>
        <v>21.21918604245985</v>
      </c>
      <c r="T437" s="296">
        <f t="shared" si="126"/>
        <v>15.115190131874369</v>
      </c>
      <c r="U437" s="296">
        <f t="shared" si="126"/>
        <v>45.507912946758296</v>
      </c>
    </row>
    <row r="438" spans="1:21" x14ac:dyDescent="0.25">
      <c r="A438" s="266">
        <v>420</v>
      </c>
      <c r="B438" s="260" t="s">
        <v>138</v>
      </c>
      <c r="C438" s="298">
        <v>9177</v>
      </c>
      <c r="D438" s="299">
        <v>0</v>
      </c>
      <c r="E438" s="300">
        <v>0</v>
      </c>
      <c r="F438" s="301">
        <v>0</v>
      </c>
      <c r="G438" s="302">
        <v>0</v>
      </c>
      <c r="H438" s="103">
        <v>2881</v>
      </c>
      <c r="I438" s="11">
        <v>3604</v>
      </c>
      <c r="J438" s="303">
        <v>0.79938956714761378</v>
      </c>
      <c r="K438" s="304">
        <v>0.79956314932303796</v>
      </c>
      <c r="L438" s="305">
        <v>0.67427469261673201</v>
      </c>
      <c r="M438" s="11">
        <v>6187.8188541437494</v>
      </c>
      <c r="N438" s="304">
        <v>0.98482583042300187</v>
      </c>
      <c r="O438" s="306">
        <v>0</v>
      </c>
      <c r="P438" s="296">
        <f t="shared" ref="P438:U438" si="127">P134/$C134</f>
        <v>0</v>
      </c>
      <c r="Q438" s="296">
        <f t="shared" si="127"/>
        <v>0</v>
      </c>
      <c r="R438" s="296">
        <f t="shared" si="127"/>
        <v>10.474277256131797</v>
      </c>
      <c r="S438" s="296">
        <f t="shared" si="127"/>
        <v>19.016986785468166</v>
      </c>
      <c r="T438" s="296">
        <f t="shared" si="127"/>
        <v>0</v>
      </c>
      <c r="U438" s="296">
        <f t="shared" si="127"/>
        <v>29.491264041599962</v>
      </c>
    </row>
    <row r="439" spans="1:21" x14ac:dyDescent="0.25">
      <c r="A439" s="266">
        <v>421</v>
      </c>
      <c r="B439" s="260" t="s">
        <v>139</v>
      </c>
      <c r="C439" s="298">
        <v>695</v>
      </c>
      <c r="D439" s="299">
        <v>1.5782666666666665</v>
      </c>
      <c r="E439" s="300">
        <v>0</v>
      </c>
      <c r="F439" s="301">
        <v>0</v>
      </c>
      <c r="G439" s="302">
        <v>0</v>
      </c>
      <c r="H439" s="103">
        <v>250</v>
      </c>
      <c r="I439" s="11">
        <v>249</v>
      </c>
      <c r="J439" s="303">
        <v>1.0040160642570282</v>
      </c>
      <c r="K439" s="304">
        <v>1.0042340797275282</v>
      </c>
      <c r="L439" s="305">
        <v>0.38715194588437202</v>
      </c>
      <c r="M439" s="11">
        <v>269.07060238963857</v>
      </c>
      <c r="N439" s="304">
        <v>0.56546277174632376</v>
      </c>
      <c r="O439" s="306">
        <v>0</v>
      </c>
      <c r="P439" s="296">
        <f t="shared" ref="P439:U439" si="128">P135/$C135</f>
        <v>296.35113199999995</v>
      </c>
      <c r="Q439" s="296">
        <f t="shared" si="128"/>
        <v>0</v>
      </c>
      <c r="R439" s="296">
        <f t="shared" si="128"/>
        <v>13.155466444430619</v>
      </c>
      <c r="S439" s="296">
        <f t="shared" si="128"/>
        <v>10.919086122421511</v>
      </c>
      <c r="T439" s="296">
        <f t="shared" si="128"/>
        <v>0</v>
      </c>
      <c r="U439" s="296">
        <f t="shared" si="128"/>
        <v>320.42568456685206</v>
      </c>
    </row>
    <row r="440" spans="1:21" x14ac:dyDescent="0.25">
      <c r="A440" s="266">
        <v>422</v>
      </c>
      <c r="B440" s="260" t="s">
        <v>140</v>
      </c>
      <c r="C440" s="298">
        <v>10372</v>
      </c>
      <c r="D440" s="299">
        <v>1.20475</v>
      </c>
      <c r="E440" s="300">
        <v>0</v>
      </c>
      <c r="F440" s="301">
        <v>0</v>
      </c>
      <c r="G440" s="302">
        <v>0</v>
      </c>
      <c r="H440" s="103">
        <v>3385</v>
      </c>
      <c r="I440" s="11">
        <v>3308</v>
      </c>
      <c r="J440" s="303">
        <v>1.0232769044740024</v>
      </c>
      <c r="K440" s="304">
        <v>1.0234991023090001</v>
      </c>
      <c r="L440" s="305">
        <v>0.62598583936758401</v>
      </c>
      <c r="M440" s="11">
        <v>6492.7251259205814</v>
      </c>
      <c r="N440" s="304">
        <v>0.91429654833366458</v>
      </c>
      <c r="O440" s="306">
        <v>0</v>
      </c>
      <c r="P440" s="296">
        <f t="shared" ref="P440:U440" si="129">P136/$C136</f>
        <v>113.10795374999999</v>
      </c>
      <c r="Q440" s="296">
        <f t="shared" si="129"/>
        <v>0</v>
      </c>
      <c r="R440" s="296">
        <f t="shared" si="129"/>
        <v>13.4078382402479</v>
      </c>
      <c r="S440" s="296">
        <f t="shared" si="129"/>
        <v>17.655066348323064</v>
      </c>
      <c r="T440" s="296">
        <f t="shared" si="129"/>
        <v>0</v>
      </c>
      <c r="U440" s="296">
        <f t="shared" si="129"/>
        <v>144.17085833857098</v>
      </c>
    </row>
    <row r="441" spans="1:21" x14ac:dyDescent="0.25">
      <c r="A441" s="266">
        <v>423</v>
      </c>
      <c r="B441" s="260" t="s">
        <v>141</v>
      </c>
      <c r="C441" s="298">
        <v>20497</v>
      </c>
      <c r="D441" s="299">
        <v>0</v>
      </c>
      <c r="E441" s="300">
        <v>0</v>
      </c>
      <c r="F441" s="301">
        <v>2</v>
      </c>
      <c r="G441" s="302">
        <v>9.7575254915353461E-5</v>
      </c>
      <c r="H441" s="103">
        <v>6923</v>
      </c>
      <c r="I441" s="11">
        <v>9463</v>
      </c>
      <c r="J441" s="303">
        <v>0.7315861777449012</v>
      </c>
      <c r="K441" s="304">
        <v>0.7317450368612346</v>
      </c>
      <c r="L441" s="305">
        <v>0.67340994022827205</v>
      </c>
      <c r="M441" s="11">
        <v>13802.883544858892</v>
      </c>
      <c r="N441" s="304">
        <v>0.98356279845932193</v>
      </c>
      <c r="O441" s="306">
        <v>0.83173411669103336</v>
      </c>
      <c r="P441" s="296">
        <f t="shared" ref="P441:U441" si="130">P137/$C137</f>
        <v>0</v>
      </c>
      <c r="Q441" s="296">
        <f t="shared" si="130"/>
        <v>0</v>
      </c>
      <c r="R441" s="296">
        <f t="shared" si="130"/>
        <v>9.5858599828821731</v>
      </c>
      <c r="S441" s="296">
        <f t="shared" si="130"/>
        <v>18.992597638249507</v>
      </c>
      <c r="T441" s="296">
        <f t="shared" si="130"/>
        <v>8.5169573549161814</v>
      </c>
      <c r="U441" s="296">
        <f t="shared" si="130"/>
        <v>37.095414976047863</v>
      </c>
    </row>
    <row r="442" spans="1:21" x14ac:dyDescent="0.25">
      <c r="A442" s="266">
        <v>425</v>
      </c>
      <c r="B442" s="260" t="s">
        <v>142</v>
      </c>
      <c r="C442" s="298">
        <v>10258</v>
      </c>
      <c r="D442" s="299">
        <v>0</v>
      </c>
      <c r="E442" s="300">
        <v>0</v>
      </c>
      <c r="F442" s="301">
        <v>5</v>
      </c>
      <c r="G442" s="302">
        <v>4.8742444921037238E-4</v>
      </c>
      <c r="H442" s="103">
        <v>2711</v>
      </c>
      <c r="I442" s="11">
        <v>4195</v>
      </c>
      <c r="J442" s="303">
        <v>0.64624553039332544</v>
      </c>
      <c r="K442" s="304">
        <v>0.64638585835059925</v>
      </c>
      <c r="L442" s="305">
        <v>0.75045514297498495</v>
      </c>
      <c r="M442" s="11">
        <v>7698.1688566373959</v>
      </c>
      <c r="N442" s="304">
        <v>1.0960927608114299</v>
      </c>
      <c r="O442" s="306">
        <v>0.21910221102506844</v>
      </c>
      <c r="P442" s="296">
        <f t="shared" ref="P442:U442" si="131">P138/$C138</f>
        <v>0</v>
      </c>
      <c r="Q442" s="296">
        <f t="shared" si="131"/>
        <v>0</v>
      </c>
      <c r="R442" s="296">
        <f t="shared" si="131"/>
        <v>8.4676547443928492</v>
      </c>
      <c r="S442" s="296">
        <f t="shared" si="131"/>
        <v>21.16555121126871</v>
      </c>
      <c r="T442" s="296">
        <f t="shared" si="131"/>
        <v>2.2436066408967013</v>
      </c>
      <c r="U442" s="296">
        <f t="shared" si="131"/>
        <v>31.876812596558256</v>
      </c>
    </row>
    <row r="443" spans="1:21" x14ac:dyDescent="0.25">
      <c r="A443" s="266">
        <v>426</v>
      </c>
      <c r="B443" s="260" t="s">
        <v>143</v>
      </c>
      <c r="C443" s="298">
        <v>11962</v>
      </c>
      <c r="D443" s="299">
        <v>0</v>
      </c>
      <c r="E443" s="300">
        <v>0</v>
      </c>
      <c r="F443" s="301">
        <v>0</v>
      </c>
      <c r="G443" s="302">
        <v>0</v>
      </c>
      <c r="H443" s="103">
        <v>3293</v>
      </c>
      <c r="I443" s="11">
        <v>4916</v>
      </c>
      <c r="J443" s="303">
        <v>0.66985353946297799</v>
      </c>
      <c r="K443" s="304">
        <v>0.66999899374381189</v>
      </c>
      <c r="L443" s="305">
        <v>0.66855479499173798</v>
      </c>
      <c r="M443" s="11">
        <v>7997.2524576911701</v>
      </c>
      <c r="N443" s="304">
        <v>0.97647151579403613</v>
      </c>
      <c r="O443" s="306">
        <v>0</v>
      </c>
      <c r="P443" s="296">
        <f t="shared" ref="P443:U443" si="132">P139/$C139</f>
        <v>0</v>
      </c>
      <c r="Q443" s="296">
        <f t="shared" si="132"/>
        <v>0</v>
      </c>
      <c r="R443" s="296">
        <f t="shared" si="132"/>
        <v>8.7769868180439357</v>
      </c>
      <c r="S443" s="296">
        <f t="shared" si="132"/>
        <v>18.855664969982836</v>
      </c>
      <c r="T443" s="296">
        <f t="shared" si="132"/>
        <v>0</v>
      </c>
      <c r="U443" s="296">
        <f t="shared" si="132"/>
        <v>27.63265178802677</v>
      </c>
    </row>
    <row r="444" spans="1:21" x14ac:dyDescent="0.25">
      <c r="A444" s="266">
        <v>430</v>
      </c>
      <c r="B444" s="260" t="s">
        <v>144</v>
      </c>
      <c r="C444" s="298">
        <v>15392</v>
      </c>
      <c r="D444" s="299">
        <v>0</v>
      </c>
      <c r="E444" s="300">
        <v>0</v>
      </c>
      <c r="F444" s="301">
        <v>0</v>
      </c>
      <c r="G444" s="302">
        <v>0</v>
      </c>
      <c r="H444" s="103">
        <v>6202</v>
      </c>
      <c r="I444" s="11">
        <v>6026</v>
      </c>
      <c r="J444" s="303">
        <v>1.0292067706604713</v>
      </c>
      <c r="K444" s="304">
        <v>1.0294302561268254</v>
      </c>
      <c r="L444" s="305">
        <v>0.70841598991594201</v>
      </c>
      <c r="M444" s="11">
        <v>10903.938916786179</v>
      </c>
      <c r="N444" s="304">
        <v>1.0346916074313717</v>
      </c>
      <c r="O444" s="306">
        <v>0</v>
      </c>
      <c r="P444" s="296">
        <f t="shared" ref="P444:U444" si="133">P140/$C140</f>
        <v>0</v>
      </c>
      <c r="Q444" s="296">
        <f t="shared" si="133"/>
        <v>0</v>
      </c>
      <c r="R444" s="296">
        <f t="shared" si="133"/>
        <v>13.485536355261411</v>
      </c>
      <c r="S444" s="296">
        <f t="shared" si="133"/>
        <v>19.979894939499786</v>
      </c>
      <c r="T444" s="296">
        <f t="shared" si="133"/>
        <v>0</v>
      </c>
      <c r="U444" s="296">
        <f t="shared" si="133"/>
        <v>33.465431294761196</v>
      </c>
    </row>
    <row r="445" spans="1:21" x14ac:dyDescent="0.25">
      <c r="A445" s="266">
        <v>433</v>
      </c>
      <c r="B445" s="260" t="s">
        <v>145</v>
      </c>
      <c r="C445" s="298">
        <v>7749</v>
      </c>
      <c r="D445" s="299">
        <v>0</v>
      </c>
      <c r="E445" s="300">
        <v>0</v>
      </c>
      <c r="F445" s="301">
        <v>0</v>
      </c>
      <c r="G445" s="302">
        <v>0</v>
      </c>
      <c r="H445" s="103">
        <v>1969</v>
      </c>
      <c r="I445" s="11">
        <v>3321</v>
      </c>
      <c r="J445" s="303">
        <v>0.59289370671484498</v>
      </c>
      <c r="K445" s="304">
        <v>0.59302244967526929</v>
      </c>
      <c r="L445" s="305">
        <v>0.57687289564710598</v>
      </c>
      <c r="M445" s="11">
        <v>4470.1880683694244</v>
      </c>
      <c r="N445" s="304">
        <v>0.84256362388364248</v>
      </c>
      <c r="O445" s="306">
        <v>0</v>
      </c>
      <c r="P445" s="296">
        <f t="shared" ref="P445:U445" si="134">P141/$C141</f>
        <v>0</v>
      </c>
      <c r="Q445" s="296">
        <f t="shared" si="134"/>
        <v>0</v>
      </c>
      <c r="R445" s="296">
        <f t="shared" si="134"/>
        <v>7.7685940907460278</v>
      </c>
      <c r="S445" s="296">
        <f t="shared" si="134"/>
        <v>16.269903577193134</v>
      </c>
      <c r="T445" s="296">
        <f t="shared" si="134"/>
        <v>0</v>
      </c>
      <c r="U445" s="296">
        <f t="shared" si="134"/>
        <v>24.038497667939161</v>
      </c>
    </row>
    <row r="446" spans="1:21" x14ac:dyDescent="0.25">
      <c r="A446" s="266">
        <v>434</v>
      </c>
      <c r="B446" s="260" t="s">
        <v>146</v>
      </c>
      <c r="C446" s="298">
        <v>14568</v>
      </c>
      <c r="D446" s="299">
        <v>0</v>
      </c>
      <c r="E446" s="300">
        <v>0</v>
      </c>
      <c r="F446" s="301">
        <v>0</v>
      </c>
      <c r="G446" s="302">
        <v>0</v>
      </c>
      <c r="H446" s="103">
        <v>4867</v>
      </c>
      <c r="I446" s="11">
        <v>5943</v>
      </c>
      <c r="J446" s="303">
        <v>0.8189466599360592</v>
      </c>
      <c r="K446" s="304">
        <v>0.81912448880527411</v>
      </c>
      <c r="L446" s="305">
        <v>0.56988594594851305</v>
      </c>
      <c r="M446" s="11">
        <v>8302.0984605779377</v>
      </c>
      <c r="N446" s="304">
        <v>0.83235869017578379</v>
      </c>
      <c r="O446" s="306">
        <v>0</v>
      </c>
      <c r="P446" s="296">
        <f t="shared" ref="P446:U446" si="135">P142/$C142</f>
        <v>0</v>
      </c>
      <c r="Q446" s="296">
        <f t="shared" si="135"/>
        <v>0</v>
      </c>
      <c r="R446" s="296">
        <f t="shared" si="135"/>
        <v>10.73053080334909</v>
      </c>
      <c r="S446" s="296">
        <f t="shared" si="135"/>
        <v>16.072846307294384</v>
      </c>
      <c r="T446" s="296">
        <f t="shared" si="135"/>
        <v>0</v>
      </c>
      <c r="U446" s="296">
        <f t="shared" si="135"/>
        <v>26.803377110643474</v>
      </c>
    </row>
    <row r="447" spans="1:21" x14ac:dyDescent="0.25">
      <c r="A447" s="266">
        <v>435</v>
      </c>
      <c r="B447" s="260" t="s">
        <v>147</v>
      </c>
      <c r="C447" s="298">
        <v>692</v>
      </c>
      <c r="D447" s="299">
        <v>1.5087833333333334</v>
      </c>
      <c r="E447" s="300">
        <v>0</v>
      </c>
      <c r="F447" s="301">
        <v>0</v>
      </c>
      <c r="G447" s="302">
        <v>0</v>
      </c>
      <c r="H447" s="103">
        <v>148</v>
      </c>
      <c r="I447" s="11">
        <v>246</v>
      </c>
      <c r="J447" s="303">
        <v>0.60162601626016265</v>
      </c>
      <c r="K447" s="304">
        <v>0.60175665538404677</v>
      </c>
      <c r="L447" s="305">
        <v>0.43802680268743399</v>
      </c>
      <c r="M447" s="11">
        <v>303.11454745970434</v>
      </c>
      <c r="N447" s="304">
        <v>0.6397690947439838</v>
      </c>
      <c r="O447" s="306">
        <v>0.10395709151368449</v>
      </c>
      <c r="P447" s="296">
        <f t="shared" ref="P447:U447" si="136">P143/$C143</f>
        <v>283.30424650000003</v>
      </c>
      <c r="Q447" s="296">
        <f t="shared" si="136"/>
        <v>0</v>
      </c>
      <c r="R447" s="296">
        <f t="shared" si="136"/>
        <v>7.8830121855310127</v>
      </c>
      <c r="S447" s="296">
        <f t="shared" si="136"/>
        <v>12.353941219506329</v>
      </c>
      <c r="T447" s="296">
        <f t="shared" si="136"/>
        <v>1.0645206171001291</v>
      </c>
      <c r="U447" s="296">
        <f t="shared" si="136"/>
        <v>304.60572052213746</v>
      </c>
    </row>
    <row r="448" spans="1:21" x14ac:dyDescent="0.25">
      <c r="A448" s="266">
        <v>436</v>
      </c>
      <c r="B448" s="260" t="s">
        <v>148</v>
      </c>
      <c r="C448" s="298">
        <v>1988</v>
      </c>
      <c r="D448" s="299">
        <v>6.2333333333333331E-2</v>
      </c>
      <c r="E448" s="300">
        <v>0</v>
      </c>
      <c r="F448" s="301">
        <v>0</v>
      </c>
      <c r="G448" s="302">
        <v>0</v>
      </c>
      <c r="H448" s="103">
        <v>479</v>
      </c>
      <c r="I448" s="11">
        <v>759</v>
      </c>
      <c r="J448" s="303">
        <v>0.63109354413702234</v>
      </c>
      <c r="K448" s="304">
        <v>0.6312305819403532</v>
      </c>
      <c r="L448" s="305">
        <v>0.58548614782558805</v>
      </c>
      <c r="M448" s="11">
        <v>1163.946461877269</v>
      </c>
      <c r="N448" s="304">
        <v>0.85514388727213941</v>
      </c>
      <c r="O448" s="306">
        <v>0</v>
      </c>
      <c r="P448" s="296">
        <f t="shared" ref="P448:U448" si="137">P144/$C144</f>
        <v>3.9014433333333334</v>
      </c>
      <c r="Q448" s="296">
        <f t="shared" si="137"/>
        <v>0</v>
      </c>
      <c r="R448" s="296">
        <f t="shared" si="137"/>
        <v>8.2691206234186279</v>
      </c>
      <c r="S448" s="296">
        <f t="shared" si="137"/>
        <v>16.512828463225009</v>
      </c>
      <c r="T448" s="296">
        <f t="shared" si="137"/>
        <v>0</v>
      </c>
      <c r="U448" s="296">
        <f t="shared" si="137"/>
        <v>28.683392419976968</v>
      </c>
    </row>
    <row r="449" spans="1:21" x14ac:dyDescent="0.25">
      <c r="A449" s="266">
        <v>440</v>
      </c>
      <c r="B449" s="260" t="s">
        <v>149</v>
      </c>
      <c r="C449" s="298">
        <v>5732</v>
      </c>
      <c r="D449" s="299">
        <v>0</v>
      </c>
      <c r="E449" s="300">
        <v>0</v>
      </c>
      <c r="F449" s="301">
        <v>0</v>
      </c>
      <c r="G449" s="302">
        <v>0</v>
      </c>
      <c r="H449" s="103">
        <v>1179</v>
      </c>
      <c r="I449" s="11">
        <v>2471</v>
      </c>
      <c r="J449" s="303">
        <v>0.47713476325374343</v>
      </c>
      <c r="K449" s="304">
        <v>0.47723836992260654</v>
      </c>
      <c r="L449" s="305">
        <v>0.72241266039844798</v>
      </c>
      <c r="M449" s="11">
        <v>4140.8693694039039</v>
      </c>
      <c r="N449" s="304">
        <v>1.055134733626123</v>
      </c>
      <c r="O449" s="306">
        <v>1.9022120064059456</v>
      </c>
      <c r="P449" s="296">
        <f t="shared" ref="P449:U449" si="138">P145/$C145</f>
        <v>0</v>
      </c>
      <c r="Q449" s="296">
        <f t="shared" si="138"/>
        <v>0</v>
      </c>
      <c r="R449" s="296">
        <f t="shared" si="138"/>
        <v>6.2518226459861452</v>
      </c>
      <c r="S449" s="296">
        <f t="shared" si="138"/>
        <v>20.374651706320435</v>
      </c>
      <c r="T449" s="296">
        <f t="shared" si="138"/>
        <v>19.478650945596883</v>
      </c>
      <c r="U449" s="296">
        <f t="shared" si="138"/>
        <v>46.105125297903463</v>
      </c>
    </row>
    <row r="450" spans="1:21" x14ac:dyDescent="0.25">
      <c r="A450" s="266">
        <v>441</v>
      </c>
      <c r="B450" s="260" t="s">
        <v>150</v>
      </c>
      <c r="C450" s="298">
        <v>4421</v>
      </c>
      <c r="D450" s="299">
        <v>0.6498666666666667</v>
      </c>
      <c r="E450" s="300">
        <v>0</v>
      </c>
      <c r="F450" s="301">
        <v>0</v>
      </c>
      <c r="G450" s="302">
        <v>0</v>
      </c>
      <c r="H450" s="103">
        <v>1198</v>
      </c>
      <c r="I450" s="11">
        <v>1667</v>
      </c>
      <c r="J450" s="303">
        <v>0.71865626874625077</v>
      </c>
      <c r="K450" s="304">
        <v>0.71881232021807107</v>
      </c>
      <c r="L450" s="305">
        <v>0.67778632932851601</v>
      </c>
      <c r="M450" s="11">
        <v>2996.4933619613694</v>
      </c>
      <c r="N450" s="304">
        <v>0.98995482396034695</v>
      </c>
      <c r="O450" s="306">
        <v>0</v>
      </c>
      <c r="P450" s="296">
        <f t="shared" ref="P450:U450" si="139">P146/$C146</f>
        <v>40.675154666666671</v>
      </c>
      <c r="Q450" s="296">
        <f t="shared" si="139"/>
        <v>0</v>
      </c>
      <c r="R450" s="296">
        <f t="shared" si="139"/>
        <v>9.4164413948567312</v>
      </c>
      <c r="S450" s="296">
        <f t="shared" si="139"/>
        <v>19.116027650674294</v>
      </c>
      <c r="T450" s="296">
        <f t="shared" si="139"/>
        <v>0</v>
      </c>
      <c r="U450" s="296">
        <f t="shared" si="139"/>
        <v>69.207623712197702</v>
      </c>
    </row>
    <row r="451" spans="1:21" x14ac:dyDescent="0.25">
      <c r="A451" s="266">
        <v>444</v>
      </c>
      <c r="B451" s="260" t="s">
        <v>151</v>
      </c>
      <c r="C451" s="298">
        <v>45811</v>
      </c>
      <c r="D451" s="299">
        <v>0</v>
      </c>
      <c r="E451" s="300">
        <v>0</v>
      </c>
      <c r="F451" s="301">
        <v>2</v>
      </c>
      <c r="G451" s="302">
        <v>4.3657636812119359E-5</v>
      </c>
      <c r="H451" s="103">
        <v>15638</v>
      </c>
      <c r="I451" s="11">
        <v>19472</v>
      </c>
      <c r="J451" s="303">
        <v>0.80310188989317999</v>
      </c>
      <c r="K451" s="304">
        <v>0.80327627817501901</v>
      </c>
      <c r="L451" s="305">
        <v>0.62318458287267198</v>
      </c>
      <c r="M451" s="11">
        <v>28548.708925979976</v>
      </c>
      <c r="N451" s="304">
        <v>0.91020511529600545</v>
      </c>
      <c r="O451" s="306">
        <v>0</v>
      </c>
      <c r="P451" s="296">
        <f t="shared" ref="P451:U451" si="140">P147/$C147</f>
        <v>0</v>
      </c>
      <c r="Q451" s="296">
        <f t="shared" si="140"/>
        <v>0</v>
      </c>
      <c r="R451" s="296">
        <f t="shared" si="140"/>
        <v>10.522919244092749</v>
      </c>
      <c r="S451" s="296">
        <f t="shared" si="140"/>
        <v>17.576060776365864</v>
      </c>
      <c r="T451" s="296">
        <f t="shared" si="140"/>
        <v>0</v>
      </c>
      <c r="U451" s="296">
        <f t="shared" si="140"/>
        <v>28.098980020458615</v>
      </c>
    </row>
    <row r="452" spans="1:21" x14ac:dyDescent="0.25">
      <c r="A452" s="266">
        <v>445</v>
      </c>
      <c r="B452" s="260" t="s">
        <v>152</v>
      </c>
      <c r="C452" s="298">
        <v>14991</v>
      </c>
      <c r="D452" s="299">
        <v>0</v>
      </c>
      <c r="E452" s="300">
        <v>0</v>
      </c>
      <c r="F452" s="301">
        <v>0</v>
      </c>
      <c r="G452" s="302">
        <v>0</v>
      </c>
      <c r="H452" s="103">
        <v>5080</v>
      </c>
      <c r="I452" s="11">
        <v>6351</v>
      </c>
      <c r="J452" s="303">
        <v>0.7998740355849473</v>
      </c>
      <c r="K452" s="304">
        <v>0.80004772295949933</v>
      </c>
      <c r="L452" s="305">
        <v>0.63575848437534899</v>
      </c>
      <c r="M452" s="11">
        <v>9530.6554392708567</v>
      </c>
      <c r="N452" s="304">
        <v>0.92857018686791104</v>
      </c>
      <c r="O452" s="306">
        <v>0</v>
      </c>
      <c r="P452" s="296">
        <f t="shared" ref="P452:U452" si="141">P148/$C148</f>
        <v>0</v>
      </c>
      <c r="Q452" s="296">
        <f t="shared" si="141"/>
        <v>0</v>
      </c>
      <c r="R452" s="296">
        <f t="shared" si="141"/>
        <v>10.480625170769441</v>
      </c>
      <c r="S452" s="296">
        <f t="shared" si="141"/>
        <v>17.930690308419358</v>
      </c>
      <c r="T452" s="296">
        <f t="shared" si="141"/>
        <v>0</v>
      </c>
      <c r="U452" s="296">
        <f t="shared" si="141"/>
        <v>28.411315479188801</v>
      </c>
    </row>
    <row r="453" spans="1:21" x14ac:dyDescent="0.25">
      <c r="A453" s="266">
        <v>475</v>
      </c>
      <c r="B453" s="260" t="s">
        <v>153</v>
      </c>
      <c r="C453" s="298">
        <v>5479</v>
      </c>
      <c r="D453" s="299">
        <v>8.0533333333333332E-2</v>
      </c>
      <c r="E453" s="300">
        <v>0</v>
      </c>
      <c r="F453" s="301">
        <v>0</v>
      </c>
      <c r="G453" s="302">
        <v>0</v>
      </c>
      <c r="H453" s="103">
        <v>1865</v>
      </c>
      <c r="I453" s="11">
        <v>2499</v>
      </c>
      <c r="J453" s="303">
        <v>0.74629851940776315</v>
      </c>
      <c r="K453" s="304">
        <v>0.74646057321211401</v>
      </c>
      <c r="L453" s="305">
        <v>0.71212407279694601</v>
      </c>
      <c r="M453" s="11">
        <v>3901.727794854467</v>
      </c>
      <c r="N453" s="304">
        <v>1.0401075244790516</v>
      </c>
      <c r="O453" s="306">
        <v>2.5424650997659299E-2</v>
      </c>
      <c r="P453" s="296">
        <f t="shared" ref="P453:U453" si="142">P149/$C149</f>
        <v>5.0405813333333329</v>
      </c>
      <c r="Q453" s="296">
        <f t="shared" si="142"/>
        <v>0</v>
      </c>
      <c r="R453" s="296">
        <f t="shared" si="142"/>
        <v>9.7786335090786931</v>
      </c>
      <c r="S453" s="296">
        <f t="shared" si="142"/>
        <v>20.084476297690486</v>
      </c>
      <c r="T453" s="296">
        <f t="shared" si="142"/>
        <v>0.26034842621603121</v>
      </c>
      <c r="U453" s="296">
        <f t="shared" si="142"/>
        <v>35.164039566318543</v>
      </c>
    </row>
    <row r="454" spans="1:21" x14ac:dyDescent="0.25">
      <c r="A454" s="266">
        <v>480</v>
      </c>
      <c r="B454" s="260" t="s">
        <v>154</v>
      </c>
      <c r="C454" s="298">
        <v>1978</v>
      </c>
      <c r="D454" s="299">
        <v>0</v>
      </c>
      <c r="E454" s="300">
        <v>0</v>
      </c>
      <c r="F454" s="301">
        <v>0</v>
      </c>
      <c r="G454" s="302">
        <v>0</v>
      </c>
      <c r="H454" s="103">
        <v>484</v>
      </c>
      <c r="I454" s="11">
        <v>818</v>
      </c>
      <c r="J454" s="303">
        <v>0.59168704156479213</v>
      </c>
      <c r="K454" s="304">
        <v>0.59181552250583269</v>
      </c>
      <c r="L454" s="305">
        <v>0.538624481578722</v>
      </c>
      <c r="M454" s="11">
        <v>1065.3992245627121</v>
      </c>
      <c r="N454" s="304">
        <v>0.78669911263960246</v>
      </c>
      <c r="O454" s="306">
        <v>0</v>
      </c>
      <c r="P454" s="296">
        <f t="shared" ref="P454:U454" si="143">P150/$C150</f>
        <v>0</v>
      </c>
      <c r="Q454" s="296">
        <f t="shared" si="143"/>
        <v>0</v>
      </c>
      <c r="R454" s="296">
        <f t="shared" si="143"/>
        <v>7.7527833448264074</v>
      </c>
      <c r="S454" s="296">
        <f t="shared" si="143"/>
        <v>15.191159865070723</v>
      </c>
      <c r="T454" s="296">
        <f t="shared" si="143"/>
        <v>0</v>
      </c>
      <c r="U454" s="296">
        <f t="shared" si="143"/>
        <v>22.943943209897128</v>
      </c>
    </row>
    <row r="455" spans="1:21" x14ac:dyDescent="0.25">
      <c r="A455" s="266">
        <v>481</v>
      </c>
      <c r="B455" s="260" t="s">
        <v>155</v>
      </c>
      <c r="C455" s="298">
        <v>9642</v>
      </c>
      <c r="D455" s="299">
        <v>0</v>
      </c>
      <c r="E455" s="300">
        <v>0</v>
      </c>
      <c r="F455" s="301">
        <v>0</v>
      </c>
      <c r="G455" s="302">
        <v>0</v>
      </c>
      <c r="H455" s="103">
        <v>2360</v>
      </c>
      <c r="I455" s="11">
        <v>4536</v>
      </c>
      <c r="J455" s="303">
        <v>0.52028218694885364</v>
      </c>
      <c r="K455" s="304">
        <v>0.52039516279637099</v>
      </c>
      <c r="L455" s="305">
        <v>0.70780330048381301</v>
      </c>
      <c r="M455" s="11">
        <v>6824.6394232649254</v>
      </c>
      <c r="N455" s="304">
        <v>1.0337967312252869</v>
      </c>
      <c r="O455" s="306">
        <v>0.37651730798886618</v>
      </c>
      <c r="P455" s="296">
        <f t="shared" ref="P455:U455" si="144">P151/$C151</f>
        <v>0</v>
      </c>
      <c r="Q455" s="296">
        <f t="shared" si="144"/>
        <v>0</v>
      </c>
      <c r="R455" s="296">
        <f t="shared" si="144"/>
        <v>6.8171766326324601</v>
      </c>
      <c r="S455" s="296">
        <f t="shared" si="144"/>
        <v>19.962614879960288</v>
      </c>
      <c r="T455" s="296">
        <f t="shared" si="144"/>
        <v>3.8555372338059901</v>
      </c>
      <c r="U455" s="296">
        <f t="shared" si="144"/>
        <v>30.635328746398738</v>
      </c>
    </row>
    <row r="456" spans="1:21" x14ac:dyDescent="0.25">
      <c r="A456" s="266">
        <v>483</v>
      </c>
      <c r="B456" s="260" t="s">
        <v>156</v>
      </c>
      <c r="C456" s="298">
        <v>1067</v>
      </c>
      <c r="D456" s="299">
        <v>0.44555</v>
      </c>
      <c r="E456" s="300">
        <v>0</v>
      </c>
      <c r="F456" s="301">
        <v>0</v>
      </c>
      <c r="G456" s="302">
        <v>0</v>
      </c>
      <c r="H456" s="103">
        <v>253</v>
      </c>
      <c r="I456" s="11">
        <v>381</v>
      </c>
      <c r="J456" s="303">
        <v>0.66404199475065617</v>
      </c>
      <c r="K456" s="304">
        <v>0.66418618709286192</v>
      </c>
      <c r="L456" s="305">
        <v>0.430562999573744</v>
      </c>
      <c r="M456" s="11">
        <v>459.41072054518486</v>
      </c>
      <c r="N456" s="304">
        <v>0.62886768293060624</v>
      </c>
      <c r="O456" s="306">
        <v>0</v>
      </c>
      <c r="P456" s="296">
        <f t="shared" ref="P456:U456" si="145">P152/$C152</f>
        <v>27.886974500000004</v>
      </c>
      <c r="Q456" s="296">
        <f t="shared" si="145"/>
        <v>0</v>
      </c>
      <c r="R456" s="296">
        <f t="shared" si="145"/>
        <v>8.7008390509164908</v>
      </c>
      <c r="S456" s="296">
        <f t="shared" si="145"/>
        <v>12.143434957390006</v>
      </c>
      <c r="T456" s="296">
        <f t="shared" si="145"/>
        <v>0</v>
      </c>
      <c r="U456" s="296">
        <f t="shared" si="145"/>
        <v>48.7312485083065</v>
      </c>
    </row>
    <row r="457" spans="1:21" x14ac:dyDescent="0.25">
      <c r="A457" s="266">
        <v>484</v>
      </c>
      <c r="B457" s="260" t="s">
        <v>157</v>
      </c>
      <c r="C457" s="298">
        <v>2967</v>
      </c>
      <c r="D457" s="299">
        <v>0.84028333333333327</v>
      </c>
      <c r="E457" s="300">
        <v>0</v>
      </c>
      <c r="F457" s="301">
        <v>0</v>
      </c>
      <c r="G457" s="302">
        <v>0</v>
      </c>
      <c r="H457" s="103">
        <v>947</v>
      </c>
      <c r="I457" s="11">
        <v>1056</v>
      </c>
      <c r="J457" s="303">
        <v>0.89678030303030298</v>
      </c>
      <c r="K457" s="304">
        <v>0.89697503296208458</v>
      </c>
      <c r="L457" s="305">
        <v>0.46201075535688602</v>
      </c>
      <c r="M457" s="11">
        <v>1370.7859111438809</v>
      </c>
      <c r="N457" s="304">
        <v>0.67479935223867671</v>
      </c>
      <c r="O457" s="306">
        <v>0</v>
      </c>
      <c r="P457" s="296">
        <f t="shared" ref="P457:U457" si="146">P153/$C153</f>
        <v>52.593333833333332</v>
      </c>
      <c r="Q457" s="296">
        <f t="shared" si="146"/>
        <v>0</v>
      </c>
      <c r="R457" s="296">
        <f t="shared" si="146"/>
        <v>11.750372931803307</v>
      </c>
      <c r="S457" s="296">
        <f t="shared" si="146"/>
        <v>13.030375491728847</v>
      </c>
      <c r="T457" s="296">
        <f t="shared" si="146"/>
        <v>0</v>
      </c>
      <c r="U457" s="296">
        <f t="shared" si="146"/>
        <v>77.374082256865492</v>
      </c>
    </row>
    <row r="458" spans="1:21" x14ac:dyDescent="0.25">
      <c r="A458" s="266">
        <v>489</v>
      </c>
      <c r="B458" s="260" t="s">
        <v>158</v>
      </c>
      <c r="C458" s="298">
        <v>1791</v>
      </c>
      <c r="D458" s="299">
        <v>1.1574333333333333</v>
      </c>
      <c r="E458" s="300">
        <v>0</v>
      </c>
      <c r="F458" s="301">
        <v>0</v>
      </c>
      <c r="G458" s="302">
        <v>0</v>
      </c>
      <c r="H458" s="103">
        <v>434</v>
      </c>
      <c r="I458" s="11">
        <v>638</v>
      </c>
      <c r="J458" s="303">
        <v>0.68025078369905956</v>
      </c>
      <c r="K458" s="304">
        <v>0.68039849567294708</v>
      </c>
      <c r="L458" s="305">
        <v>0.48128926985439902</v>
      </c>
      <c r="M458" s="11">
        <v>861.98908230922859</v>
      </c>
      <c r="N458" s="304">
        <v>0.70295698481369473</v>
      </c>
      <c r="O458" s="306">
        <v>0</v>
      </c>
      <c r="P458" s="296">
        <f t="shared" ref="P458:U458" si="147">P154/$C154</f>
        <v>108.6656285</v>
      </c>
      <c r="Q458" s="296">
        <f t="shared" si="147"/>
        <v>0</v>
      </c>
      <c r="R458" s="296">
        <f t="shared" si="147"/>
        <v>8.9132202933156073</v>
      </c>
      <c r="S458" s="296">
        <f t="shared" si="147"/>
        <v>13.574099376752445</v>
      </c>
      <c r="T458" s="296">
        <f t="shared" si="147"/>
        <v>0</v>
      </c>
      <c r="U458" s="296">
        <f t="shared" si="147"/>
        <v>131.15294817006804</v>
      </c>
    </row>
    <row r="459" spans="1:21" x14ac:dyDescent="0.25">
      <c r="A459" s="266">
        <v>491</v>
      </c>
      <c r="B459" s="260" t="s">
        <v>159</v>
      </c>
      <c r="C459" s="298">
        <v>51980</v>
      </c>
      <c r="D459" s="299">
        <v>0</v>
      </c>
      <c r="E459" s="300">
        <v>0</v>
      </c>
      <c r="F459" s="301">
        <v>0</v>
      </c>
      <c r="G459" s="302">
        <v>0</v>
      </c>
      <c r="H459" s="103">
        <v>21755</v>
      </c>
      <c r="I459" s="11">
        <v>20994</v>
      </c>
      <c r="J459" s="303">
        <v>1.0362484519386492</v>
      </c>
      <c r="K459" s="304">
        <v>1.0364734664596784</v>
      </c>
      <c r="L459" s="305">
        <v>0.691385701083847</v>
      </c>
      <c r="M459" s="11">
        <v>35938.228742338368</v>
      </c>
      <c r="N459" s="304">
        <v>1.0098176672923416</v>
      </c>
      <c r="O459" s="306">
        <v>0</v>
      </c>
      <c r="P459" s="296">
        <f t="shared" ref="P459:U459" si="148">P155/$C155</f>
        <v>0</v>
      </c>
      <c r="Q459" s="296">
        <f t="shared" si="148"/>
        <v>0</v>
      </c>
      <c r="R459" s="296">
        <f t="shared" si="148"/>
        <v>13.577802410621787</v>
      </c>
      <c r="S459" s="296">
        <f t="shared" si="148"/>
        <v>19.499579155415116</v>
      </c>
      <c r="T459" s="296">
        <f t="shared" si="148"/>
        <v>0</v>
      </c>
      <c r="U459" s="296">
        <f t="shared" si="148"/>
        <v>33.077381566036898</v>
      </c>
    </row>
    <row r="460" spans="1:21" x14ac:dyDescent="0.25">
      <c r="A460" s="266">
        <v>494</v>
      </c>
      <c r="B460" s="260" t="s">
        <v>160</v>
      </c>
      <c r="C460" s="298">
        <v>8882</v>
      </c>
      <c r="D460" s="299">
        <v>0.19033333333333333</v>
      </c>
      <c r="E460" s="300">
        <v>0</v>
      </c>
      <c r="F460" s="301">
        <v>0</v>
      </c>
      <c r="G460" s="302">
        <v>0</v>
      </c>
      <c r="H460" s="103">
        <v>2466</v>
      </c>
      <c r="I460" s="11">
        <v>3363</v>
      </c>
      <c r="J460" s="303">
        <v>0.73327386262265837</v>
      </c>
      <c r="K460" s="304">
        <v>0.73343308820863884</v>
      </c>
      <c r="L460" s="305">
        <v>0.53484941883286596</v>
      </c>
      <c r="M460" s="11">
        <v>4750.5325380735158</v>
      </c>
      <c r="N460" s="304">
        <v>0.78118536676674666</v>
      </c>
      <c r="O460" s="306">
        <v>0</v>
      </c>
      <c r="P460" s="296">
        <f t="shared" ref="P460:U460" si="149">P156/$C156</f>
        <v>11.912963333333334</v>
      </c>
      <c r="Q460" s="296">
        <f t="shared" si="149"/>
        <v>0</v>
      </c>
      <c r="R460" s="296">
        <f t="shared" si="149"/>
        <v>9.607973455533168</v>
      </c>
      <c r="S460" s="296">
        <f t="shared" si="149"/>
        <v>15.084689432265876</v>
      </c>
      <c r="T460" s="296">
        <f t="shared" si="149"/>
        <v>0</v>
      </c>
      <c r="U460" s="296">
        <f t="shared" si="149"/>
        <v>36.605626221132368</v>
      </c>
    </row>
    <row r="461" spans="1:21" x14ac:dyDescent="0.25">
      <c r="A461" s="266">
        <v>495</v>
      </c>
      <c r="B461" s="260" t="s">
        <v>161</v>
      </c>
      <c r="C461" s="298">
        <v>1477</v>
      </c>
      <c r="D461" s="299">
        <v>0.85261666666666658</v>
      </c>
      <c r="E461" s="300">
        <v>0</v>
      </c>
      <c r="F461" s="301">
        <v>0</v>
      </c>
      <c r="G461" s="302">
        <v>0</v>
      </c>
      <c r="H461" s="103">
        <v>529</v>
      </c>
      <c r="I461" s="11">
        <v>489</v>
      </c>
      <c r="J461" s="303">
        <v>1.081799591002045</v>
      </c>
      <c r="K461" s="304">
        <v>1.0820344966526769</v>
      </c>
      <c r="L461" s="305">
        <v>0.60792452174392098</v>
      </c>
      <c r="M461" s="11">
        <v>897.90451861577128</v>
      </c>
      <c r="N461" s="304">
        <v>0.88791671779571479</v>
      </c>
      <c r="O461" s="306">
        <v>0</v>
      </c>
      <c r="P461" s="296">
        <f t="shared" ref="P461:U461" si="150">P157/$C157</f>
        <v>53.365277166666665</v>
      </c>
      <c r="Q461" s="296">
        <f t="shared" si="150"/>
        <v>0</v>
      </c>
      <c r="R461" s="296">
        <f t="shared" si="150"/>
        <v>14.174651906150068</v>
      </c>
      <c r="S461" s="296">
        <f t="shared" si="150"/>
        <v>17.145671820635251</v>
      </c>
      <c r="T461" s="296">
        <f t="shared" si="150"/>
        <v>0</v>
      </c>
      <c r="U461" s="296">
        <f t="shared" si="150"/>
        <v>84.685600893451976</v>
      </c>
    </row>
    <row r="462" spans="1:21" x14ac:dyDescent="0.25">
      <c r="A462" s="266">
        <v>498</v>
      </c>
      <c r="B462" s="260" t="s">
        <v>162</v>
      </c>
      <c r="C462" s="298">
        <v>2281</v>
      </c>
      <c r="D462" s="299">
        <v>1.8335333333333335</v>
      </c>
      <c r="E462" s="300">
        <v>0</v>
      </c>
      <c r="F462" s="301">
        <v>8</v>
      </c>
      <c r="G462" s="302">
        <v>3.5072336694432268E-3</v>
      </c>
      <c r="H462" s="103">
        <v>1003</v>
      </c>
      <c r="I462" s="11">
        <v>966</v>
      </c>
      <c r="J462" s="303">
        <v>1.0383022774327122</v>
      </c>
      <c r="K462" s="304">
        <v>1.0385277379284099</v>
      </c>
      <c r="L462" s="305">
        <v>0.69635553288052099</v>
      </c>
      <c r="M462" s="11">
        <v>1588.3869705004684</v>
      </c>
      <c r="N462" s="304">
        <v>1.017076457782057</v>
      </c>
      <c r="O462" s="306">
        <v>0</v>
      </c>
      <c r="P462" s="296">
        <f t="shared" ref="P462:U462" si="151">P158/$C158</f>
        <v>344.282554</v>
      </c>
      <c r="Q462" s="296">
        <f t="shared" si="151"/>
        <v>0</v>
      </c>
      <c r="R462" s="296">
        <f t="shared" si="151"/>
        <v>13.604713366862169</v>
      </c>
      <c r="S462" s="296">
        <f t="shared" si="151"/>
        <v>19.639746399771521</v>
      </c>
      <c r="T462" s="296">
        <f t="shared" si="151"/>
        <v>0</v>
      </c>
      <c r="U462" s="296">
        <f t="shared" si="151"/>
        <v>377.52701376663373</v>
      </c>
    </row>
    <row r="463" spans="1:21" x14ac:dyDescent="0.25">
      <c r="A463" s="266">
        <v>499</v>
      </c>
      <c r="B463" s="260" t="s">
        <v>163</v>
      </c>
      <c r="C463" s="298">
        <v>19662</v>
      </c>
      <c r="D463" s="299">
        <v>0</v>
      </c>
      <c r="E463" s="300">
        <v>0</v>
      </c>
      <c r="F463" s="301">
        <v>0</v>
      </c>
      <c r="G463" s="302">
        <v>0</v>
      </c>
      <c r="H463" s="103">
        <v>5241</v>
      </c>
      <c r="I463" s="11">
        <v>9077</v>
      </c>
      <c r="J463" s="303">
        <v>0.57739341192023796</v>
      </c>
      <c r="K463" s="304">
        <v>0.57751878909381593</v>
      </c>
      <c r="L463" s="305">
        <v>0.68247225317506</v>
      </c>
      <c r="M463" s="11">
        <v>13418.769441928029</v>
      </c>
      <c r="N463" s="304">
        <v>0.99679894682896952</v>
      </c>
      <c r="O463" s="306">
        <v>0.36578071260457978</v>
      </c>
      <c r="P463" s="296">
        <f t="shared" ref="P463:U463" si="152">P159/$C159</f>
        <v>0</v>
      </c>
      <c r="Q463" s="296">
        <f t="shared" si="152"/>
        <v>0</v>
      </c>
      <c r="R463" s="296">
        <f t="shared" si="152"/>
        <v>7.5654961371289886</v>
      </c>
      <c r="S463" s="296">
        <f t="shared" si="152"/>
        <v>19.248187663267402</v>
      </c>
      <c r="T463" s="296">
        <f t="shared" si="152"/>
        <v>3.7455944970708974</v>
      </c>
      <c r="U463" s="296">
        <f t="shared" si="152"/>
        <v>30.559278297467287</v>
      </c>
    </row>
    <row r="464" spans="1:21" x14ac:dyDescent="0.25">
      <c r="A464" s="266">
        <v>500</v>
      </c>
      <c r="B464" s="260" t="s">
        <v>164</v>
      </c>
      <c r="C464" s="298">
        <v>10486</v>
      </c>
      <c r="D464" s="299">
        <v>0</v>
      </c>
      <c r="E464" s="300">
        <v>0</v>
      </c>
      <c r="F464" s="301">
        <v>0</v>
      </c>
      <c r="G464" s="302">
        <v>0</v>
      </c>
      <c r="H464" s="103">
        <v>2855</v>
      </c>
      <c r="I464" s="11">
        <v>4521</v>
      </c>
      <c r="J464" s="303">
        <v>0.63149745631497456</v>
      </c>
      <c r="K464" s="304">
        <v>0.63163458182517251</v>
      </c>
      <c r="L464" s="305">
        <v>0.54642764059999105</v>
      </c>
      <c r="M464" s="11">
        <v>5729.8402393315064</v>
      </c>
      <c r="N464" s="304">
        <v>0.79809617773368291</v>
      </c>
      <c r="O464" s="306">
        <v>1.0458386475557486</v>
      </c>
      <c r="P464" s="296">
        <f t="shared" ref="P464:U464" si="153">P160/$C160</f>
        <v>0</v>
      </c>
      <c r="Q464" s="296">
        <f t="shared" si="153"/>
        <v>0</v>
      </c>
      <c r="R464" s="296">
        <f t="shared" si="153"/>
        <v>8.2744130219097602</v>
      </c>
      <c r="S464" s="296">
        <f t="shared" si="153"/>
        <v>15.411237192037417</v>
      </c>
      <c r="T464" s="296">
        <f t="shared" si="153"/>
        <v>10.709387750970867</v>
      </c>
      <c r="U464" s="296">
        <f t="shared" si="153"/>
        <v>34.395037964918039</v>
      </c>
    </row>
    <row r="465" spans="1:21" x14ac:dyDescent="0.25">
      <c r="A465" s="266">
        <v>503</v>
      </c>
      <c r="B465" s="260" t="s">
        <v>165</v>
      </c>
      <c r="C465" s="298">
        <v>7539</v>
      </c>
      <c r="D465" s="299">
        <v>0</v>
      </c>
      <c r="E465" s="300">
        <v>0</v>
      </c>
      <c r="F465" s="301">
        <v>0</v>
      </c>
      <c r="G465" s="302">
        <v>0</v>
      </c>
      <c r="H465" s="103">
        <v>1953</v>
      </c>
      <c r="I465" s="11">
        <v>3286</v>
      </c>
      <c r="J465" s="303">
        <v>0.59433962264150941</v>
      </c>
      <c r="K465" s="304">
        <v>0.59446867957304661</v>
      </c>
      <c r="L465" s="305">
        <v>0.69262229239625805</v>
      </c>
      <c r="M465" s="11">
        <v>5221.6794623753894</v>
      </c>
      <c r="N465" s="304">
        <v>1.0116237962772705</v>
      </c>
      <c r="O465" s="306">
        <v>0</v>
      </c>
      <c r="P465" s="296">
        <f t="shared" ref="P465:U465" si="154">P161/$C161</f>
        <v>0</v>
      </c>
      <c r="Q465" s="296">
        <f t="shared" si="154"/>
        <v>0</v>
      </c>
      <c r="R465" s="296">
        <f t="shared" si="154"/>
        <v>7.7875397024069102</v>
      </c>
      <c r="S465" s="296">
        <f t="shared" si="154"/>
        <v>19.534455506114092</v>
      </c>
      <c r="T465" s="296">
        <f t="shared" si="154"/>
        <v>0</v>
      </c>
      <c r="U465" s="296">
        <f t="shared" si="154"/>
        <v>27.321995208521006</v>
      </c>
    </row>
    <row r="466" spans="1:21" x14ac:dyDescent="0.25">
      <c r="A466" s="266">
        <v>504</v>
      </c>
      <c r="B466" s="260" t="s">
        <v>166</v>
      </c>
      <c r="C466" s="298">
        <v>1764</v>
      </c>
      <c r="D466" s="299">
        <v>0</v>
      </c>
      <c r="E466" s="300">
        <v>0</v>
      </c>
      <c r="F466" s="301">
        <v>0</v>
      </c>
      <c r="G466" s="302">
        <v>0</v>
      </c>
      <c r="H466" s="103">
        <v>502</v>
      </c>
      <c r="I466" s="11">
        <v>732</v>
      </c>
      <c r="J466" s="303">
        <v>0.68579234972677594</v>
      </c>
      <c r="K466" s="304">
        <v>0.68594126501519981</v>
      </c>
      <c r="L466" s="305">
        <v>0.66091585559049904</v>
      </c>
      <c r="M466" s="11">
        <v>1165.8555692616403</v>
      </c>
      <c r="N466" s="304">
        <v>0.96531430505818505</v>
      </c>
      <c r="O466" s="306">
        <v>0</v>
      </c>
      <c r="P466" s="296">
        <f t="shared" ref="P466:U466" si="155">P162/$C162</f>
        <v>0</v>
      </c>
      <c r="Q466" s="296">
        <f t="shared" si="155"/>
        <v>0</v>
      </c>
      <c r="R466" s="296">
        <f t="shared" si="155"/>
        <v>8.9858305716991183</v>
      </c>
      <c r="S466" s="296">
        <f t="shared" si="155"/>
        <v>18.640219230673551</v>
      </c>
      <c r="T466" s="296">
        <f t="shared" si="155"/>
        <v>0</v>
      </c>
      <c r="U466" s="296">
        <f t="shared" si="155"/>
        <v>27.626049802372666</v>
      </c>
    </row>
    <row r="467" spans="1:21" x14ac:dyDescent="0.25">
      <c r="A467" s="266">
        <v>505</v>
      </c>
      <c r="B467" s="260" t="s">
        <v>167</v>
      </c>
      <c r="C467" s="298">
        <v>20912</v>
      </c>
      <c r="D467" s="299">
        <v>0</v>
      </c>
      <c r="E467" s="300">
        <v>0</v>
      </c>
      <c r="F467" s="301">
        <v>6</v>
      </c>
      <c r="G467" s="302">
        <v>2.8691660290742159E-4</v>
      </c>
      <c r="H467" s="103">
        <v>6145</v>
      </c>
      <c r="I467" s="11">
        <v>9508</v>
      </c>
      <c r="J467" s="303">
        <v>0.64629785443836774</v>
      </c>
      <c r="K467" s="304">
        <v>0.64643819375746303</v>
      </c>
      <c r="L467" s="305">
        <v>0.67706358188835603</v>
      </c>
      <c r="M467" s="11">
        <v>14158.7536244493</v>
      </c>
      <c r="N467" s="304">
        <v>0.98889920025722478</v>
      </c>
      <c r="O467" s="306">
        <v>0.30632591780237473</v>
      </c>
      <c r="P467" s="296">
        <f t="shared" ref="P467:U467" si="156">P163/$C163</f>
        <v>0</v>
      </c>
      <c r="Q467" s="296">
        <f t="shared" si="156"/>
        <v>0</v>
      </c>
      <c r="R467" s="296">
        <f t="shared" si="156"/>
        <v>8.4683403382227649</v>
      </c>
      <c r="S467" s="296">
        <f t="shared" si="156"/>
        <v>19.095643556967008</v>
      </c>
      <c r="T467" s="296">
        <f t="shared" si="156"/>
        <v>3.1367773982963172</v>
      </c>
      <c r="U467" s="296">
        <f t="shared" si="156"/>
        <v>30.700761293486096</v>
      </c>
    </row>
    <row r="468" spans="1:21" x14ac:dyDescent="0.25">
      <c r="A468" s="266">
        <v>507</v>
      </c>
      <c r="B468" s="260" t="s">
        <v>168</v>
      </c>
      <c r="C468" s="298">
        <v>5564</v>
      </c>
      <c r="D468" s="299">
        <v>0.68535000000000001</v>
      </c>
      <c r="E468" s="300">
        <v>0</v>
      </c>
      <c r="F468" s="301">
        <v>0</v>
      </c>
      <c r="G468" s="302">
        <v>0</v>
      </c>
      <c r="H468" s="103">
        <v>1907</v>
      </c>
      <c r="I468" s="11">
        <v>1975</v>
      </c>
      <c r="J468" s="303">
        <v>0.96556962025316451</v>
      </c>
      <c r="K468" s="304">
        <v>0.96577928733176444</v>
      </c>
      <c r="L468" s="305">
        <v>0.70616618361824801</v>
      </c>
      <c r="M468" s="11">
        <v>3929.108645651932</v>
      </c>
      <c r="N468" s="304">
        <v>1.0314056063702628</v>
      </c>
      <c r="O468" s="306">
        <v>0</v>
      </c>
      <c r="P468" s="296">
        <f t="shared" ref="P468:U468" si="157">P164/$C164</f>
        <v>42.8960565</v>
      </c>
      <c r="Q468" s="296">
        <f t="shared" si="157"/>
        <v>0</v>
      </c>
      <c r="R468" s="296">
        <f t="shared" si="157"/>
        <v>12.651708664046113</v>
      </c>
      <c r="S468" s="296">
        <f t="shared" si="157"/>
        <v>19.916442259009774</v>
      </c>
      <c r="T468" s="296">
        <f t="shared" si="157"/>
        <v>0</v>
      </c>
      <c r="U468" s="296">
        <f t="shared" si="157"/>
        <v>75.464207423055882</v>
      </c>
    </row>
    <row r="469" spans="1:21" x14ac:dyDescent="0.25">
      <c r="A469" s="266">
        <v>508</v>
      </c>
      <c r="B469" s="260" t="s">
        <v>169</v>
      </c>
      <c r="C469" s="298">
        <v>9360</v>
      </c>
      <c r="D469" s="299">
        <v>0.56678333333333331</v>
      </c>
      <c r="E469" s="300">
        <v>0</v>
      </c>
      <c r="F469" s="301">
        <v>1</v>
      </c>
      <c r="G469" s="302">
        <v>1.0683760683760684E-4</v>
      </c>
      <c r="H469" s="103">
        <v>3692</v>
      </c>
      <c r="I469" s="11">
        <v>3408</v>
      </c>
      <c r="J469" s="303">
        <v>1.0833333333333333</v>
      </c>
      <c r="K469" s="304">
        <v>1.0835685720260029</v>
      </c>
      <c r="L469" s="305">
        <v>0.64677686220595898</v>
      </c>
      <c r="M469" s="11">
        <v>6053.8314302477756</v>
      </c>
      <c r="N469" s="304">
        <v>0.94466330620898176</v>
      </c>
      <c r="O469" s="306">
        <v>0</v>
      </c>
      <c r="P469" s="296">
        <f t="shared" ref="P469:U469" si="158">P165/$C165</f>
        <v>35.474968833333335</v>
      </c>
      <c r="Q469" s="296">
        <f t="shared" si="158"/>
        <v>0</v>
      </c>
      <c r="R469" s="296">
        <f t="shared" si="158"/>
        <v>14.194748293540636</v>
      </c>
      <c r="S469" s="296">
        <f t="shared" si="158"/>
        <v>18.241448442895436</v>
      </c>
      <c r="T469" s="296">
        <f t="shared" si="158"/>
        <v>0</v>
      </c>
      <c r="U469" s="296">
        <f t="shared" si="158"/>
        <v>67.911165569769409</v>
      </c>
    </row>
    <row r="470" spans="1:21" x14ac:dyDescent="0.25">
      <c r="A470" s="266">
        <v>529</v>
      </c>
      <c r="B470" s="260" t="s">
        <v>170</v>
      </c>
      <c r="C470" s="298">
        <v>19850</v>
      </c>
      <c r="D470" s="299">
        <v>0</v>
      </c>
      <c r="E470" s="300">
        <v>0</v>
      </c>
      <c r="F470" s="301">
        <v>1</v>
      </c>
      <c r="G470" s="302">
        <v>5.0377833753148616E-5</v>
      </c>
      <c r="H470" s="103">
        <v>5387</v>
      </c>
      <c r="I470" s="11">
        <v>8545</v>
      </c>
      <c r="J470" s="303">
        <v>0.63042715038033936</v>
      </c>
      <c r="K470" s="304">
        <v>0.63056404348065831</v>
      </c>
      <c r="L470" s="305">
        <v>0.74495281118328904</v>
      </c>
      <c r="M470" s="11">
        <v>14787.313301988288</v>
      </c>
      <c r="N470" s="304">
        <v>1.0880562164544256</v>
      </c>
      <c r="O470" s="306">
        <v>0.91720670514640423</v>
      </c>
      <c r="P470" s="296">
        <f t="shared" ref="P470:U470" si="159">P166/$C166</f>
        <v>0</v>
      </c>
      <c r="Q470" s="296">
        <f t="shared" si="159"/>
        <v>0</v>
      </c>
      <c r="R470" s="296">
        <f t="shared" si="159"/>
        <v>8.2603889695966242</v>
      </c>
      <c r="S470" s="296">
        <f t="shared" si="159"/>
        <v>21.010365539734959</v>
      </c>
      <c r="T470" s="296">
        <f t="shared" si="159"/>
        <v>9.3921966606991791</v>
      </c>
      <c r="U470" s="296">
        <f t="shared" si="159"/>
        <v>38.662951170030759</v>
      </c>
    </row>
    <row r="471" spans="1:21" x14ac:dyDescent="0.25">
      <c r="A471" s="266">
        <v>531</v>
      </c>
      <c r="B471" s="260" t="s">
        <v>171</v>
      </c>
      <c r="C471" s="298">
        <v>5072</v>
      </c>
      <c r="D471" s="299">
        <v>0</v>
      </c>
      <c r="E471" s="300">
        <v>0</v>
      </c>
      <c r="F471" s="301">
        <v>0</v>
      </c>
      <c r="G471" s="302">
        <v>0</v>
      </c>
      <c r="H471" s="103">
        <v>1465</v>
      </c>
      <c r="I471" s="11">
        <v>2042</v>
      </c>
      <c r="J471" s="303">
        <v>0.71743388834476007</v>
      </c>
      <c r="K471" s="304">
        <v>0.71758967438473342</v>
      </c>
      <c r="L471" s="305">
        <v>0.60521511276379403</v>
      </c>
      <c r="M471" s="11">
        <v>3069.6510519379635</v>
      </c>
      <c r="N471" s="304">
        <v>0.88395943454301862</v>
      </c>
      <c r="O471" s="306">
        <v>0</v>
      </c>
      <c r="P471" s="296">
        <f t="shared" ref="P471:U471" si="160">P167/$C167</f>
        <v>0</v>
      </c>
      <c r="Q471" s="296">
        <f t="shared" si="160"/>
        <v>0</v>
      </c>
      <c r="R471" s="296">
        <f t="shared" si="160"/>
        <v>9.4004247344400085</v>
      </c>
      <c r="S471" s="296">
        <f t="shared" si="160"/>
        <v>17.069256681025688</v>
      </c>
      <c r="T471" s="296">
        <f t="shared" si="160"/>
        <v>0</v>
      </c>
      <c r="U471" s="296">
        <f t="shared" si="160"/>
        <v>26.469681415465701</v>
      </c>
    </row>
    <row r="472" spans="1:21" x14ac:dyDescent="0.25">
      <c r="A472" s="266">
        <v>535</v>
      </c>
      <c r="B472" s="260" t="s">
        <v>172</v>
      </c>
      <c r="C472" s="298">
        <v>10419</v>
      </c>
      <c r="D472" s="299">
        <v>8.7833333333333333E-2</v>
      </c>
      <c r="E472" s="300">
        <v>0</v>
      </c>
      <c r="F472" s="301">
        <v>0</v>
      </c>
      <c r="G472" s="302">
        <v>0</v>
      </c>
      <c r="H472" s="103">
        <v>3730</v>
      </c>
      <c r="I472" s="11">
        <v>3980</v>
      </c>
      <c r="J472" s="303">
        <v>0.93718592964824121</v>
      </c>
      <c r="K472" s="304">
        <v>0.93738943339551395</v>
      </c>
      <c r="L472" s="305">
        <v>0.67706110195504599</v>
      </c>
      <c r="M472" s="11">
        <v>7054.2996212696244</v>
      </c>
      <c r="N472" s="304">
        <v>0.9888955781394021</v>
      </c>
      <c r="O472" s="306">
        <v>0</v>
      </c>
      <c r="P472" s="296">
        <f t="shared" ref="P472:U472" si="161">P168/$C168</f>
        <v>5.4974883333333331</v>
      </c>
      <c r="Q472" s="296">
        <f t="shared" si="161"/>
        <v>0</v>
      </c>
      <c r="R472" s="296">
        <f t="shared" si="161"/>
        <v>12.279801577481232</v>
      </c>
      <c r="S472" s="296">
        <f t="shared" si="161"/>
        <v>19.095573613871853</v>
      </c>
      <c r="T472" s="296">
        <f t="shared" si="161"/>
        <v>0</v>
      </c>
      <c r="U472" s="296">
        <f t="shared" si="161"/>
        <v>36.872863524686423</v>
      </c>
    </row>
    <row r="473" spans="1:21" x14ac:dyDescent="0.25">
      <c r="A473" s="266">
        <v>536</v>
      </c>
      <c r="B473" s="260" t="s">
        <v>173</v>
      </c>
      <c r="C473" s="298">
        <v>35346</v>
      </c>
      <c r="D473" s="299">
        <v>0</v>
      </c>
      <c r="E473" s="300">
        <v>0</v>
      </c>
      <c r="F473" s="301">
        <v>4</v>
      </c>
      <c r="G473" s="302">
        <v>1.1316697787585583E-4</v>
      </c>
      <c r="H473" s="103">
        <v>12111</v>
      </c>
      <c r="I473" s="11">
        <v>15541</v>
      </c>
      <c r="J473" s="303">
        <v>0.77929348175793067</v>
      </c>
      <c r="K473" s="304">
        <v>0.77946270020087349</v>
      </c>
      <c r="L473" s="305">
        <v>0.75051585731815995</v>
      </c>
      <c r="M473" s="11">
        <v>26527.733492767682</v>
      </c>
      <c r="N473" s="304">
        <v>1.096181438399497</v>
      </c>
      <c r="O473" s="306">
        <v>1.3733371731186568</v>
      </c>
      <c r="P473" s="296">
        <f t="shared" ref="P473:U473" si="162">P169/$C169</f>
        <v>0</v>
      </c>
      <c r="Q473" s="296">
        <f t="shared" si="162"/>
        <v>0</v>
      </c>
      <c r="R473" s="296">
        <f t="shared" si="162"/>
        <v>10.210961372631441</v>
      </c>
      <c r="S473" s="296">
        <f t="shared" si="162"/>
        <v>21.167263575494289</v>
      </c>
      <c r="T473" s="296">
        <f t="shared" si="162"/>
        <v>14.062972652735045</v>
      </c>
      <c r="U473" s="296">
        <f t="shared" si="162"/>
        <v>45.441197600860775</v>
      </c>
    </row>
    <row r="474" spans="1:21" x14ac:dyDescent="0.25">
      <c r="A474" s="266">
        <v>538</v>
      </c>
      <c r="B474" s="260" t="s">
        <v>174</v>
      </c>
      <c r="C474" s="298">
        <v>4644</v>
      </c>
      <c r="D474" s="299">
        <v>0</v>
      </c>
      <c r="E474" s="300">
        <v>0</v>
      </c>
      <c r="F474" s="301">
        <v>1</v>
      </c>
      <c r="G474" s="302">
        <v>2.1533161068044789E-4</v>
      </c>
      <c r="H474" s="103">
        <v>917</v>
      </c>
      <c r="I474" s="11">
        <v>2124</v>
      </c>
      <c r="J474" s="303">
        <v>0.43173258003766479</v>
      </c>
      <c r="K474" s="304">
        <v>0.43182632792170567</v>
      </c>
      <c r="L474" s="305">
        <v>0.54141914759431797</v>
      </c>
      <c r="M474" s="11">
        <v>2514.3505214280126</v>
      </c>
      <c r="N474" s="304">
        <v>0.79078091981656062</v>
      </c>
      <c r="O474" s="306">
        <v>0</v>
      </c>
      <c r="P474" s="296">
        <f t="shared" ref="P474:U474" si="163">P170/$C170</f>
        <v>0</v>
      </c>
      <c r="Q474" s="296">
        <f t="shared" si="163"/>
        <v>0</v>
      </c>
      <c r="R474" s="296">
        <f t="shared" si="163"/>
        <v>5.6569248957743437</v>
      </c>
      <c r="S474" s="296">
        <f t="shared" si="163"/>
        <v>15.269979561657786</v>
      </c>
      <c r="T474" s="296">
        <f t="shared" si="163"/>
        <v>0</v>
      </c>
      <c r="U474" s="296">
        <f t="shared" si="163"/>
        <v>20.92690445743213</v>
      </c>
    </row>
    <row r="475" spans="1:21" x14ac:dyDescent="0.25">
      <c r="A475" s="266">
        <v>541</v>
      </c>
      <c r="B475" s="260" t="s">
        <v>175</v>
      </c>
      <c r="C475" s="298">
        <v>9243</v>
      </c>
      <c r="D475" s="299">
        <v>1.181</v>
      </c>
      <c r="E475" s="300">
        <v>0</v>
      </c>
      <c r="F475" s="301">
        <v>0</v>
      </c>
      <c r="G475" s="302">
        <v>0</v>
      </c>
      <c r="H475" s="103">
        <v>3215</v>
      </c>
      <c r="I475" s="11">
        <v>3227</v>
      </c>
      <c r="J475" s="303">
        <v>0.99628137589092036</v>
      </c>
      <c r="K475" s="304">
        <v>0.99649771182482405</v>
      </c>
      <c r="L475" s="305">
        <v>0.60105582998475204</v>
      </c>
      <c r="M475" s="11">
        <v>5555.5590365490634</v>
      </c>
      <c r="N475" s="304">
        <v>0.87788450816407115</v>
      </c>
      <c r="O475" s="306">
        <v>0</v>
      </c>
      <c r="P475" s="296">
        <f t="shared" ref="P475:U475" si="164">P171/$C171</f>
        <v>110.87818500000002</v>
      </c>
      <c r="Q475" s="296">
        <f t="shared" si="164"/>
        <v>0</v>
      </c>
      <c r="R475" s="296">
        <f t="shared" si="164"/>
        <v>13.054120024905194</v>
      </c>
      <c r="S475" s="296">
        <f t="shared" si="164"/>
        <v>16.951949852648212</v>
      </c>
      <c r="T475" s="296">
        <f t="shared" si="164"/>
        <v>0</v>
      </c>
      <c r="U475" s="296">
        <f t="shared" si="164"/>
        <v>140.88425487755342</v>
      </c>
    </row>
    <row r="476" spans="1:21" x14ac:dyDescent="0.25">
      <c r="A476" s="266">
        <v>543</v>
      </c>
      <c r="B476" s="260" t="s">
        <v>176</v>
      </c>
      <c r="C476" s="298">
        <v>44458</v>
      </c>
      <c r="D476" s="299">
        <v>0</v>
      </c>
      <c r="E476" s="300">
        <v>0</v>
      </c>
      <c r="F476" s="301">
        <v>1</v>
      </c>
      <c r="G476" s="302">
        <v>2.249313959242431E-5</v>
      </c>
      <c r="H476" s="103">
        <v>12389</v>
      </c>
      <c r="I476" s="11">
        <v>21040</v>
      </c>
      <c r="J476" s="303">
        <v>0.58883079847908748</v>
      </c>
      <c r="K476" s="304">
        <v>0.58895865920576851</v>
      </c>
      <c r="L476" s="305">
        <v>0.70044328653209498</v>
      </c>
      <c r="M476" s="11">
        <v>31140.307632643879</v>
      </c>
      <c r="N476" s="304">
        <v>1.0230469108163431</v>
      </c>
      <c r="O476" s="306">
        <v>1.1237285078534425</v>
      </c>
      <c r="P476" s="296">
        <f t="shared" ref="P476:U476" si="165">P172/$C172</f>
        <v>0</v>
      </c>
      <c r="Q476" s="296">
        <f t="shared" si="165"/>
        <v>0</v>
      </c>
      <c r="R476" s="296">
        <f t="shared" si="165"/>
        <v>7.7153584355955669</v>
      </c>
      <c r="S476" s="296">
        <f t="shared" si="165"/>
        <v>19.755035847863585</v>
      </c>
      <c r="T476" s="296">
        <f t="shared" si="165"/>
        <v>11.506979920419251</v>
      </c>
      <c r="U476" s="296">
        <f t="shared" si="165"/>
        <v>38.977374203878405</v>
      </c>
    </row>
    <row r="477" spans="1:21" x14ac:dyDescent="0.25">
      <c r="A477" s="266">
        <v>545</v>
      </c>
      <c r="B477" s="260" t="s">
        <v>177</v>
      </c>
      <c r="C477" s="298">
        <v>9584</v>
      </c>
      <c r="D477" s="299">
        <v>0.75511666666666666</v>
      </c>
      <c r="E477" s="300">
        <v>0</v>
      </c>
      <c r="F477" s="301">
        <v>0</v>
      </c>
      <c r="G477" s="302">
        <v>0</v>
      </c>
      <c r="H477" s="103">
        <v>4588</v>
      </c>
      <c r="I477" s="11">
        <v>4293</v>
      </c>
      <c r="J477" s="303">
        <v>1.0687165152573959</v>
      </c>
      <c r="K477" s="304">
        <v>1.0689485800043654</v>
      </c>
      <c r="L477" s="305">
        <v>0.54108440037222205</v>
      </c>
      <c r="M477" s="11">
        <v>5185.752893167376</v>
      </c>
      <c r="N477" s="304">
        <v>0.79029199784663906</v>
      </c>
      <c r="O477" s="306">
        <v>0.36844946533275785</v>
      </c>
      <c r="P477" s="296">
        <f t="shared" ref="P477:U477" si="166">P173/$C173</f>
        <v>47.262752166666672</v>
      </c>
      <c r="Q477" s="296">
        <f t="shared" si="166"/>
        <v>0</v>
      </c>
      <c r="R477" s="296">
        <f t="shared" si="166"/>
        <v>14.003226398057189</v>
      </c>
      <c r="S477" s="296">
        <f t="shared" si="166"/>
        <v>15.260538478418599</v>
      </c>
      <c r="T477" s="296">
        <f t="shared" si="166"/>
        <v>3.7729225250074405</v>
      </c>
      <c r="U477" s="296">
        <f t="shared" si="166"/>
        <v>80.299439568149907</v>
      </c>
    </row>
    <row r="478" spans="1:21" x14ac:dyDescent="0.25">
      <c r="A478" s="266">
        <v>560</v>
      </c>
      <c r="B478" s="260" t="s">
        <v>178</v>
      </c>
      <c r="C478" s="298">
        <v>15735</v>
      </c>
      <c r="D478" s="299">
        <v>0</v>
      </c>
      <c r="E478" s="300">
        <v>0</v>
      </c>
      <c r="F478" s="301">
        <v>4</v>
      </c>
      <c r="G478" s="302">
        <v>2.5421035907213221E-4</v>
      </c>
      <c r="H478" s="103">
        <v>4603</v>
      </c>
      <c r="I478" s="11">
        <v>6411</v>
      </c>
      <c r="J478" s="303">
        <v>0.71798471377320228</v>
      </c>
      <c r="K478" s="304">
        <v>0.71814061942128671</v>
      </c>
      <c r="L478" s="305">
        <v>0.56639649410869397</v>
      </c>
      <c r="M478" s="11">
        <v>8912.2488348002989</v>
      </c>
      <c r="N478" s="304">
        <v>0.82726209921144778</v>
      </c>
      <c r="O478" s="306">
        <v>0</v>
      </c>
      <c r="P478" s="296">
        <f t="shared" ref="P478:U478" si="167">P174/$C174</f>
        <v>0</v>
      </c>
      <c r="Q478" s="296">
        <f t="shared" si="167"/>
        <v>0</v>
      </c>
      <c r="R478" s="296">
        <f t="shared" si="167"/>
        <v>9.4076421144188558</v>
      </c>
      <c r="S478" s="296">
        <f t="shared" si="167"/>
        <v>15.974431135773056</v>
      </c>
      <c r="T478" s="296">
        <f t="shared" si="167"/>
        <v>0</v>
      </c>
      <c r="U478" s="296">
        <f t="shared" si="167"/>
        <v>25.382073250191912</v>
      </c>
    </row>
    <row r="479" spans="1:21" x14ac:dyDescent="0.25">
      <c r="A479" s="266">
        <v>561</v>
      </c>
      <c r="B479" s="260" t="s">
        <v>179</v>
      </c>
      <c r="C479" s="298">
        <v>1317</v>
      </c>
      <c r="D479" s="299">
        <v>0</v>
      </c>
      <c r="E479" s="300">
        <v>0</v>
      </c>
      <c r="F479" s="301">
        <v>0</v>
      </c>
      <c r="G479" s="302">
        <v>0</v>
      </c>
      <c r="H479" s="103">
        <v>462</v>
      </c>
      <c r="I479" s="11">
        <v>549</v>
      </c>
      <c r="J479" s="303">
        <v>0.84153005464480879</v>
      </c>
      <c r="K479" s="304">
        <v>0.84171278734932897</v>
      </c>
      <c r="L479" s="305">
        <v>0.458121230243074</v>
      </c>
      <c r="M479" s="11">
        <v>603.34566023012849</v>
      </c>
      <c r="N479" s="304">
        <v>0.66911842598991667</v>
      </c>
      <c r="O479" s="306">
        <v>0</v>
      </c>
      <c r="P479" s="296">
        <f t="shared" ref="P479:U479" si="168">P175/$C175</f>
        <v>0</v>
      </c>
      <c r="Q479" s="296">
        <f t="shared" si="168"/>
        <v>0</v>
      </c>
      <c r="R479" s="296">
        <f t="shared" si="168"/>
        <v>11.026437514276211</v>
      </c>
      <c r="S479" s="296">
        <f t="shared" si="168"/>
        <v>12.920676805865289</v>
      </c>
      <c r="T479" s="296">
        <f t="shared" si="168"/>
        <v>0</v>
      </c>
      <c r="U479" s="296">
        <f t="shared" si="168"/>
        <v>23.947114320141498</v>
      </c>
    </row>
    <row r="480" spans="1:21" x14ac:dyDescent="0.25">
      <c r="A480" s="266">
        <v>562</v>
      </c>
      <c r="B480" s="260" t="s">
        <v>180</v>
      </c>
      <c r="C480" s="298">
        <v>8935</v>
      </c>
      <c r="D480" s="299">
        <v>0.28939999999999999</v>
      </c>
      <c r="E480" s="300">
        <v>0</v>
      </c>
      <c r="F480" s="301">
        <v>0</v>
      </c>
      <c r="G480" s="302">
        <v>0</v>
      </c>
      <c r="H480" s="103">
        <v>2419</v>
      </c>
      <c r="I480" s="11">
        <v>3417</v>
      </c>
      <c r="J480" s="303">
        <v>0.70793093356745684</v>
      </c>
      <c r="K480" s="304">
        <v>0.70808465610343785</v>
      </c>
      <c r="L480" s="305">
        <v>0.66464407958516303</v>
      </c>
      <c r="M480" s="11">
        <v>5938.5948510934313</v>
      </c>
      <c r="N480" s="304">
        <v>0.97075963962546497</v>
      </c>
      <c r="O480" s="306">
        <v>0</v>
      </c>
      <c r="P480" s="296">
        <f t="shared" ref="P480:U480" si="169">P176/$C176</f>
        <v>18.113545999999996</v>
      </c>
      <c r="Q480" s="296">
        <f t="shared" si="169"/>
        <v>0</v>
      </c>
      <c r="R480" s="296">
        <f t="shared" si="169"/>
        <v>9.2759089949550351</v>
      </c>
      <c r="S480" s="296">
        <f t="shared" si="169"/>
        <v>18.74536864116773</v>
      </c>
      <c r="T480" s="296">
        <f t="shared" si="169"/>
        <v>0</v>
      </c>
      <c r="U480" s="296">
        <f t="shared" si="169"/>
        <v>46.134823636122761</v>
      </c>
    </row>
    <row r="481" spans="1:21" x14ac:dyDescent="0.25">
      <c r="A481" s="266">
        <v>563</v>
      </c>
      <c r="B481" s="260" t="s">
        <v>181</v>
      </c>
      <c r="C481" s="298">
        <v>7025</v>
      </c>
      <c r="D481" s="299">
        <v>0.48</v>
      </c>
      <c r="E481" s="300">
        <v>0</v>
      </c>
      <c r="F481" s="301">
        <v>0</v>
      </c>
      <c r="G481" s="302">
        <v>0</v>
      </c>
      <c r="H481" s="103">
        <v>2848</v>
      </c>
      <c r="I481" s="11">
        <v>2642</v>
      </c>
      <c r="J481" s="303">
        <v>1.0779712339137018</v>
      </c>
      <c r="K481" s="304">
        <v>1.0782053082618261</v>
      </c>
      <c r="L481" s="305">
        <v>0.54918957672784796</v>
      </c>
      <c r="M481" s="11">
        <v>3858.0567765131318</v>
      </c>
      <c r="N481" s="304">
        <v>0.80213018059702057</v>
      </c>
      <c r="O481" s="306">
        <v>0</v>
      </c>
      <c r="P481" s="296">
        <f t="shared" ref="P481:U481" si="170">P177/$C177</f>
        <v>30.043200000000002</v>
      </c>
      <c r="Q481" s="296">
        <f t="shared" si="170"/>
        <v>0</v>
      </c>
      <c r="R481" s="296">
        <f t="shared" si="170"/>
        <v>14.124489538229922</v>
      </c>
      <c r="S481" s="296">
        <f t="shared" si="170"/>
        <v>15.489133787328468</v>
      </c>
      <c r="T481" s="296">
        <f t="shared" si="170"/>
        <v>0</v>
      </c>
      <c r="U481" s="296">
        <f t="shared" si="170"/>
        <v>59.656823325558385</v>
      </c>
    </row>
    <row r="482" spans="1:21" x14ac:dyDescent="0.25">
      <c r="A482" s="266">
        <v>564</v>
      </c>
      <c r="B482" s="260" t="s">
        <v>182</v>
      </c>
      <c r="C482" s="298">
        <v>211848</v>
      </c>
      <c r="D482" s="299">
        <v>0</v>
      </c>
      <c r="E482" s="300">
        <v>0</v>
      </c>
      <c r="F482" s="301">
        <v>143</v>
      </c>
      <c r="G482" s="302">
        <v>6.7501227295041727E-4</v>
      </c>
      <c r="H482" s="103">
        <v>94664</v>
      </c>
      <c r="I482" s="11">
        <v>90795</v>
      </c>
      <c r="J482" s="303">
        <v>1.0426124786607192</v>
      </c>
      <c r="K482" s="304">
        <v>1.0428388750882034</v>
      </c>
      <c r="L482" s="305">
        <v>0.69617997244478202</v>
      </c>
      <c r="M482" s="11">
        <v>147484.33480248219</v>
      </c>
      <c r="N482" s="304">
        <v>1.016820039361183</v>
      </c>
      <c r="O482" s="306">
        <v>1.0211021841988781</v>
      </c>
      <c r="P482" s="296">
        <f t="shared" ref="P482:U482" si="171">P178/$C178</f>
        <v>0</v>
      </c>
      <c r="Q482" s="296">
        <f t="shared" si="171"/>
        <v>0</v>
      </c>
      <c r="R482" s="296">
        <f t="shared" si="171"/>
        <v>13.661189263655464</v>
      </c>
      <c r="S482" s="296">
        <f t="shared" si="171"/>
        <v>19.634794960064443</v>
      </c>
      <c r="T482" s="296">
        <f t="shared" si="171"/>
        <v>10.45608636619651</v>
      </c>
      <c r="U482" s="296">
        <f t="shared" si="171"/>
        <v>43.752070589916414</v>
      </c>
    </row>
    <row r="483" spans="1:21" x14ac:dyDescent="0.25">
      <c r="A483" s="266">
        <v>576</v>
      </c>
      <c r="B483" s="260" t="s">
        <v>183</v>
      </c>
      <c r="C483" s="298">
        <v>2750</v>
      </c>
      <c r="D483" s="299">
        <v>1.1095333333333333</v>
      </c>
      <c r="E483" s="300">
        <v>0</v>
      </c>
      <c r="F483" s="301">
        <v>0</v>
      </c>
      <c r="G483" s="302">
        <v>0</v>
      </c>
      <c r="H483" s="103">
        <v>726</v>
      </c>
      <c r="I483" s="11">
        <v>937</v>
      </c>
      <c r="J483" s="303">
        <v>0.77481323372465316</v>
      </c>
      <c r="K483" s="304">
        <v>0.7749814793112666</v>
      </c>
      <c r="L483" s="305">
        <v>0.62593491668676704</v>
      </c>
      <c r="M483" s="11">
        <v>1721.3210208886094</v>
      </c>
      <c r="N483" s="304">
        <v>0.91422217216031554</v>
      </c>
      <c r="O483" s="306">
        <v>0</v>
      </c>
      <c r="P483" s="296">
        <f t="shared" ref="P483:U483" si="172">P179/$C179</f>
        <v>104.16853699999999</v>
      </c>
      <c r="Q483" s="296">
        <f t="shared" si="172"/>
        <v>0</v>
      </c>
      <c r="R483" s="296">
        <f t="shared" si="172"/>
        <v>10.152257378977593</v>
      </c>
      <c r="S483" s="296">
        <f t="shared" si="172"/>
        <v>17.653630144415693</v>
      </c>
      <c r="T483" s="296">
        <f t="shared" si="172"/>
        <v>0</v>
      </c>
      <c r="U483" s="296">
        <f t="shared" si="172"/>
        <v>131.97442452339328</v>
      </c>
    </row>
    <row r="484" spans="1:21" x14ac:dyDescent="0.25">
      <c r="A484" s="266">
        <v>577</v>
      </c>
      <c r="B484" s="260" t="s">
        <v>184</v>
      </c>
      <c r="C484" s="298">
        <v>11138</v>
      </c>
      <c r="D484" s="299">
        <v>0</v>
      </c>
      <c r="E484" s="300">
        <v>0</v>
      </c>
      <c r="F484" s="301">
        <v>1</v>
      </c>
      <c r="G484" s="302">
        <v>8.9782725803555402E-5</v>
      </c>
      <c r="H484" s="103">
        <v>3180</v>
      </c>
      <c r="I484" s="11">
        <v>4889</v>
      </c>
      <c r="J484" s="303">
        <v>0.65043976273266513</v>
      </c>
      <c r="K484" s="304">
        <v>0.65058100143984565</v>
      </c>
      <c r="L484" s="305">
        <v>0.68392039939486104</v>
      </c>
      <c r="M484" s="11">
        <v>7617.5054084599624</v>
      </c>
      <c r="N484" s="304">
        <v>0.99891406670386029</v>
      </c>
      <c r="O484" s="306">
        <v>0.8772273732598368</v>
      </c>
      <c r="P484" s="296">
        <f t="shared" ref="P484:U484" si="173">P180/$C180</f>
        <v>0</v>
      </c>
      <c r="Q484" s="296">
        <f t="shared" si="173"/>
        <v>0</v>
      </c>
      <c r="R484" s="296">
        <f t="shared" si="173"/>
        <v>8.5226111188619775</v>
      </c>
      <c r="S484" s="296">
        <f t="shared" si="173"/>
        <v>19.289030628051538</v>
      </c>
      <c r="T484" s="296">
        <f t="shared" si="173"/>
        <v>8.9828083021807306</v>
      </c>
      <c r="U484" s="296">
        <f t="shared" si="173"/>
        <v>36.794450049094245</v>
      </c>
    </row>
    <row r="485" spans="1:21" x14ac:dyDescent="0.25">
      <c r="A485" s="266">
        <v>578</v>
      </c>
      <c r="B485" s="260" t="s">
        <v>185</v>
      </c>
      <c r="C485" s="298">
        <v>3100</v>
      </c>
      <c r="D485" s="299">
        <v>0.96758333333333335</v>
      </c>
      <c r="E485" s="300">
        <v>0</v>
      </c>
      <c r="F485" s="301">
        <v>0</v>
      </c>
      <c r="G485" s="302">
        <v>0</v>
      </c>
      <c r="H485" s="103">
        <v>929</v>
      </c>
      <c r="I485" s="11">
        <v>1100</v>
      </c>
      <c r="J485" s="303">
        <v>0.8445454545454546</v>
      </c>
      <c r="K485" s="304">
        <v>0.84472884202418752</v>
      </c>
      <c r="L485" s="305">
        <v>0.71936175369747202</v>
      </c>
      <c r="M485" s="11">
        <v>2230.0214364621634</v>
      </c>
      <c r="N485" s="304">
        <v>1.0506786688231102</v>
      </c>
      <c r="O485" s="306">
        <v>0</v>
      </c>
      <c r="P485" s="296">
        <f t="shared" ref="P485:U485" si="174">P181/$C181</f>
        <v>60.561040833333337</v>
      </c>
      <c r="Q485" s="296">
        <f t="shared" si="174"/>
        <v>0</v>
      </c>
      <c r="R485" s="296">
        <f t="shared" si="174"/>
        <v>11.065947830516857</v>
      </c>
      <c r="S485" s="296">
        <f t="shared" si="174"/>
        <v>20.288605094974258</v>
      </c>
      <c r="T485" s="296">
        <f t="shared" si="174"/>
        <v>0</v>
      </c>
      <c r="U485" s="296">
        <f t="shared" si="174"/>
        <v>91.915593758824457</v>
      </c>
    </row>
    <row r="486" spans="1:21" x14ac:dyDescent="0.25">
      <c r="A486" s="266">
        <v>580</v>
      </c>
      <c r="B486" s="260" t="s">
        <v>186</v>
      </c>
      <c r="C486" s="298">
        <v>4438</v>
      </c>
      <c r="D486" s="299">
        <v>1.3523166666666668</v>
      </c>
      <c r="E486" s="300">
        <v>0</v>
      </c>
      <c r="F486" s="301">
        <v>0</v>
      </c>
      <c r="G486" s="302">
        <v>0</v>
      </c>
      <c r="H486" s="103">
        <v>1222</v>
      </c>
      <c r="I486" s="11">
        <v>1517</v>
      </c>
      <c r="J486" s="303">
        <v>0.80553724456163478</v>
      </c>
      <c r="K486" s="304">
        <v>0.80571216166468773</v>
      </c>
      <c r="L486" s="305">
        <v>0.58509038273283998</v>
      </c>
      <c r="M486" s="11">
        <v>2596.6311185683439</v>
      </c>
      <c r="N486" s="304">
        <v>0.85456584439082428</v>
      </c>
      <c r="O486" s="306">
        <v>0</v>
      </c>
      <c r="P486" s="296">
        <f t="shared" ref="P486:U486" si="175">P182/$C182</f>
        <v>126.96225025000003</v>
      </c>
      <c r="Q486" s="296">
        <f t="shared" si="175"/>
        <v>0</v>
      </c>
      <c r="R486" s="296">
        <f t="shared" si="175"/>
        <v>10.554829317807409</v>
      </c>
      <c r="S486" s="296">
        <f t="shared" si="175"/>
        <v>16.501666455186815</v>
      </c>
      <c r="T486" s="296">
        <f t="shared" si="175"/>
        <v>0</v>
      </c>
      <c r="U486" s="296">
        <f t="shared" si="175"/>
        <v>154.01874602299426</v>
      </c>
    </row>
    <row r="487" spans="1:21" x14ac:dyDescent="0.25">
      <c r="A487" s="266">
        <v>581</v>
      </c>
      <c r="B487" s="260" t="s">
        <v>187</v>
      </c>
      <c r="C487" s="298">
        <v>6240</v>
      </c>
      <c r="D487" s="299">
        <v>0.81511666666666671</v>
      </c>
      <c r="E487" s="300">
        <v>0</v>
      </c>
      <c r="F487" s="301">
        <v>0</v>
      </c>
      <c r="G487" s="302">
        <v>0</v>
      </c>
      <c r="H487" s="103">
        <v>2417</v>
      </c>
      <c r="I487" s="11">
        <v>2241</v>
      </c>
      <c r="J487" s="303">
        <v>1.0785363676929942</v>
      </c>
      <c r="K487" s="304">
        <v>1.0787705647561936</v>
      </c>
      <c r="L487" s="305">
        <v>0.56678743792090003</v>
      </c>
      <c r="M487" s="11">
        <v>3536.7536126264163</v>
      </c>
      <c r="N487" s="304">
        <v>0.82783310027187673</v>
      </c>
      <c r="O487" s="306">
        <v>0</v>
      </c>
      <c r="P487" s="296">
        <f t="shared" ref="P487:U487" si="176">P183/$C183</f>
        <v>51.018152166666674</v>
      </c>
      <c r="Q487" s="296">
        <f t="shared" si="176"/>
        <v>0</v>
      </c>
      <c r="R487" s="296">
        <f t="shared" si="176"/>
        <v>14.131894398306136</v>
      </c>
      <c r="S487" s="296">
        <f t="shared" si="176"/>
        <v>15.985457166249939</v>
      </c>
      <c r="T487" s="296">
        <f t="shared" si="176"/>
        <v>0</v>
      </c>
      <c r="U487" s="296">
        <f t="shared" si="176"/>
        <v>81.135503731222741</v>
      </c>
    </row>
    <row r="488" spans="1:21" x14ac:dyDescent="0.25">
      <c r="A488" s="266">
        <v>583</v>
      </c>
      <c r="B488" s="260" t="s">
        <v>188</v>
      </c>
      <c r="C488" s="298">
        <v>947</v>
      </c>
      <c r="D488" s="299">
        <v>1.8659666666666666</v>
      </c>
      <c r="E488" s="300">
        <v>0</v>
      </c>
      <c r="F488" s="301">
        <v>0</v>
      </c>
      <c r="G488" s="302">
        <v>0</v>
      </c>
      <c r="H488" s="103">
        <v>392</v>
      </c>
      <c r="I488" s="11">
        <v>332</v>
      </c>
      <c r="J488" s="303">
        <v>1.1807228915662651</v>
      </c>
      <c r="K488" s="304">
        <v>1.1809792777595733</v>
      </c>
      <c r="L488" s="305">
        <v>0.61589962131451004</v>
      </c>
      <c r="M488" s="11">
        <v>583.25694138484096</v>
      </c>
      <c r="N488" s="304">
        <v>0.8995649142107861</v>
      </c>
      <c r="O488" s="306">
        <v>0.29510920296190363</v>
      </c>
      <c r="P488" s="296">
        <f t="shared" ref="P488:U488" si="177">P184/$C184</f>
        <v>350.37256100000002</v>
      </c>
      <c r="Q488" s="296">
        <f t="shared" si="177"/>
        <v>0</v>
      </c>
      <c r="R488" s="296">
        <f t="shared" si="177"/>
        <v>15.470828538650411</v>
      </c>
      <c r="S488" s="296">
        <f t="shared" si="177"/>
        <v>17.370598493410281</v>
      </c>
      <c r="T488" s="296">
        <f t="shared" si="177"/>
        <v>3.0219182383298935</v>
      </c>
      <c r="U488" s="296">
        <f t="shared" si="177"/>
        <v>386.23590627039061</v>
      </c>
    </row>
    <row r="489" spans="1:21" x14ac:dyDescent="0.25">
      <c r="A489" s="266">
        <v>584</v>
      </c>
      <c r="B489" s="260" t="s">
        <v>189</v>
      </c>
      <c r="C489" s="298">
        <v>2653</v>
      </c>
      <c r="D489" s="299">
        <v>1.371</v>
      </c>
      <c r="E489" s="300">
        <v>0</v>
      </c>
      <c r="F489" s="301">
        <v>0</v>
      </c>
      <c r="G489" s="302">
        <v>0</v>
      </c>
      <c r="H489" s="103">
        <v>867</v>
      </c>
      <c r="I489" s="11">
        <v>902</v>
      </c>
      <c r="J489" s="303">
        <v>0.96119733924611972</v>
      </c>
      <c r="K489" s="304">
        <v>0.9614060569127183</v>
      </c>
      <c r="L489" s="305">
        <v>0.48712054811320799</v>
      </c>
      <c r="M489" s="11">
        <v>1292.3308141443408</v>
      </c>
      <c r="N489" s="304">
        <v>0.71147397872810725</v>
      </c>
      <c r="O489" s="306">
        <v>0</v>
      </c>
      <c r="P489" s="296">
        <f t="shared" ref="P489:U489" si="178">P185/$C185</f>
        <v>128.71633500000002</v>
      </c>
      <c r="Q489" s="296">
        <f t="shared" si="178"/>
        <v>0</v>
      </c>
      <c r="R489" s="296">
        <f t="shared" si="178"/>
        <v>12.594419345556609</v>
      </c>
      <c r="S489" s="296">
        <f t="shared" si="178"/>
        <v>13.738562529239749</v>
      </c>
      <c r="T489" s="296">
        <f t="shared" si="178"/>
        <v>0</v>
      </c>
      <c r="U489" s="296">
        <f t="shared" si="178"/>
        <v>155.04931687479638</v>
      </c>
    </row>
    <row r="490" spans="1:21" x14ac:dyDescent="0.25">
      <c r="A490" s="266">
        <v>588</v>
      </c>
      <c r="B490" s="260" t="s">
        <v>190</v>
      </c>
      <c r="C490" s="298">
        <v>1600</v>
      </c>
      <c r="D490" s="299">
        <v>1.2120333333333333</v>
      </c>
      <c r="E490" s="300">
        <v>0</v>
      </c>
      <c r="F490" s="301">
        <v>0</v>
      </c>
      <c r="G490" s="302">
        <v>0</v>
      </c>
      <c r="H490" s="103">
        <v>519</v>
      </c>
      <c r="I490" s="11">
        <v>567</v>
      </c>
      <c r="J490" s="303">
        <v>0.91534391534391535</v>
      </c>
      <c r="K490" s="304">
        <v>0.91554267624175101</v>
      </c>
      <c r="L490" s="305">
        <v>0.49140164571006201</v>
      </c>
      <c r="M490" s="11">
        <v>786.24263313609924</v>
      </c>
      <c r="N490" s="304">
        <v>0.71772682425547185</v>
      </c>
      <c r="O490" s="306">
        <v>0</v>
      </c>
      <c r="P490" s="296">
        <f t="shared" ref="P490:U490" si="179">P186/$C186</f>
        <v>113.79174950000001</v>
      </c>
      <c r="Q490" s="296">
        <f t="shared" si="179"/>
        <v>0</v>
      </c>
      <c r="R490" s="296">
        <f t="shared" si="179"/>
        <v>11.993609058766937</v>
      </c>
      <c r="S490" s="296">
        <f t="shared" si="179"/>
        <v>13.859304976373162</v>
      </c>
      <c r="T490" s="296">
        <f t="shared" si="179"/>
        <v>0</v>
      </c>
      <c r="U490" s="296">
        <f t="shared" si="179"/>
        <v>139.64466353514013</v>
      </c>
    </row>
    <row r="491" spans="1:21" x14ac:dyDescent="0.25">
      <c r="A491" s="266">
        <v>592</v>
      </c>
      <c r="B491" s="260" t="s">
        <v>191</v>
      </c>
      <c r="C491" s="298">
        <v>3651</v>
      </c>
      <c r="D491" s="299">
        <v>0.49086666666666667</v>
      </c>
      <c r="E491" s="300">
        <v>0</v>
      </c>
      <c r="F491" s="301">
        <v>1</v>
      </c>
      <c r="G491" s="302">
        <v>2.7389756231169541E-4</v>
      </c>
      <c r="H491" s="103">
        <v>803</v>
      </c>
      <c r="I491" s="11">
        <v>1446</v>
      </c>
      <c r="J491" s="303">
        <v>0.55532503457814664</v>
      </c>
      <c r="K491" s="304">
        <v>0.55544561974904594</v>
      </c>
      <c r="L491" s="305">
        <v>0.51245052864265495</v>
      </c>
      <c r="M491" s="11">
        <v>1870.9568800743332</v>
      </c>
      <c r="N491" s="304">
        <v>0.74847020501787331</v>
      </c>
      <c r="O491" s="306">
        <v>0</v>
      </c>
      <c r="P491" s="296">
        <f t="shared" ref="P491:U491" si="180">P187/$C187</f>
        <v>30.723344666666669</v>
      </c>
      <c r="Q491" s="296">
        <f t="shared" si="180"/>
        <v>0</v>
      </c>
      <c r="R491" s="296">
        <f t="shared" si="180"/>
        <v>7.2763376187125024</v>
      </c>
      <c r="S491" s="296">
        <f t="shared" si="180"/>
        <v>14.452959658895134</v>
      </c>
      <c r="T491" s="296">
        <f t="shared" si="180"/>
        <v>0</v>
      </c>
      <c r="U491" s="296">
        <f t="shared" si="180"/>
        <v>52.452641944274305</v>
      </c>
    </row>
    <row r="492" spans="1:21" x14ac:dyDescent="0.25">
      <c r="A492" s="266">
        <v>593</v>
      </c>
      <c r="B492" s="260" t="s">
        <v>192</v>
      </c>
      <c r="C492" s="298">
        <v>17077</v>
      </c>
      <c r="D492" s="299">
        <v>0</v>
      </c>
      <c r="E492" s="300">
        <v>0</v>
      </c>
      <c r="F492" s="301">
        <v>0</v>
      </c>
      <c r="G492" s="302">
        <v>0</v>
      </c>
      <c r="H492" s="103">
        <v>6483</v>
      </c>
      <c r="I492" s="11">
        <v>6289</v>
      </c>
      <c r="J492" s="303">
        <v>1.0308475115280649</v>
      </c>
      <c r="K492" s="304">
        <v>1.0310713532704836</v>
      </c>
      <c r="L492" s="305">
        <v>0.697264662907221</v>
      </c>
      <c r="M492" s="11">
        <v>11907.188648466614</v>
      </c>
      <c r="N492" s="304">
        <v>1.0184043064219528</v>
      </c>
      <c r="O492" s="306">
        <v>0</v>
      </c>
      <c r="P492" s="296">
        <f t="shared" ref="P492:U492" si="181">P188/$C188</f>
        <v>0</v>
      </c>
      <c r="Q492" s="296">
        <f t="shared" si="181"/>
        <v>0</v>
      </c>
      <c r="R492" s="296">
        <f t="shared" si="181"/>
        <v>13.507034727843333</v>
      </c>
      <c r="S492" s="296">
        <f t="shared" si="181"/>
        <v>19.66538715700791</v>
      </c>
      <c r="T492" s="296">
        <f t="shared" si="181"/>
        <v>0</v>
      </c>
      <c r="U492" s="296">
        <f t="shared" si="181"/>
        <v>33.172421884851246</v>
      </c>
    </row>
    <row r="493" spans="1:21" x14ac:dyDescent="0.25">
      <c r="A493" s="266">
        <v>595</v>
      </c>
      <c r="B493" s="260" t="s">
        <v>193</v>
      </c>
      <c r="C493" s="298">
        <v>4140</v>
      </c>
      <c r="D493" s="299">
        <v>1.3087</v>
      </c>
      <c r="E493" s="300">
        <v>0</v>
      </c>
      <c r="F493" s="301">
        <v>0</v>
      </c>
      <c r="G493" s="302">
        <v>0</v>
      </c>
      <c r="H493" s="103">
        <v>1172</v>
      </c>
      <c r="I493" s="11">
        <v>1402</v>
      </c>
      <c r="J493" s="303">
        <v>0.83594864479315267</v>
      </c>
      <c r="K493" s="304">
        <v>0.83613016553131281</v>
      </c>
      <c r="L493" s="305">
        <v>0.66076237991756903</v>
      </c>
      <c r="M493" s="11">
        <v>2735.5562528587357</v>
      </c>
      <c r="N493" s="304">
        <v>0.96509014299382445</v>
      </c>
      <c r="O493" s="306">
        <v>0</v>
      </c>
      <c r="P493" s="296">
        <f t="shared" ref="P493:U493" si="182">P189/$C189</f>
        <v>122.86729950000002</v>
      </c>
      <c r="Q493" s="296">
        <f t="shared" si="182"/>
        <v>0</v>
      </c>
      <c r="R493" s="296">
        <f t="shared" si="182"/>
        <v>10.953305168460199</v>
      </c>
      <c r="S493" s="296">
        <f t="shared" si="182"/>
        <v>18.635890661210752</v>
      </c>
      <c r="T493" s="296">
        <f t="shared" si="182"/>
        <v>0</v>
      </c>
      <c r="U493" s="296">
        <f t="shared" si="182"/>
        <v>152.45649532967096</v>
      </c>
    </row>
    <row r="494" spans="1:21" x14ac:dyDescent="0.25">
      <c r="A494" s="266">
        <v>598</v>
      </c>
      <c r="B494" s="260" t="s">
        <v>194</v>
      </c>
      <c r="C494" s="298">
        <v>19207</v>
      </c>
      <c r="D494" s="299">
        <v>0</v>
      </c>
      <c r="E494" s="300">
        <v>0</v>
      </c>
      <c r="F494" s="301">
        <v>2</v>
      </c>
      <c r="G494" s="302">
        <v>1.0412870307700318E-4</v>
      </c>
      <c r="H494" s="103">
        <v>10935</v>
      </c>
      <c r="I494" s="11">
        <v>8045</v>
      </c>
      <c r="J494" s="303">
        <v>1.3592293349906774</v>
      </c>
      <c r="K494" s="304">
        <v>1.3595244826815711</v>
      </c>
      <c r="L494" s="305">
        <v>0.50609876040636104</v>
      </c>
      <c r="M494" s="11">
        <v>9720.638891124976</v>
      </c>
      <c r="N494" s="304">
        <v>0.73919299871536981</v>
      </c>
      <c r="O494" s="306">
        <v>0</v>
      </c>
      <c r="P494" s="296">
        <f t="shared" ref="P494:U494" si="183">P190/$C190</f>
        <v>0</v>
      </c>
      <c r="Q494" s="296">
        <f t="shared" si="183"/>
        <v>0</v>
      </c>
      <c r="R494" s="296">
        <f t="shared" si="183"/>
        <v>17.80977072312858</v>
      </c>
      <c r="S494" s="296">
        <f t="shared" si="183"/>
        <v>14.273816805193787</v>
      </c>
      <c r="T494" s="296">
        <f t="shared" si="183"/>
        <v>0</v>
      </c>
      <c r="U494" s="296">
        <f t="shared" si="183"/>
        <v>32.083587528322369</v>
      </c>
    </row>
    <row r="495" spans="1:21" x14ac:dyDescent="0.25">
      <c r="A495" s="266">
        <v>599</v>
      </c>
      <c r="B495" s="260" t="s">
        <v>195</v>
      </c>
      <c r="C495" s="298">
        <v>11206</v>
      </c>
      <c r="D495" s="299">
        <v>0</v>
      </c>
      <c r="E495" s="300">
        <v>0</v>
      </c>
      <c r="F495" s="301">
        <v>0</v>
      </c>
      <c r="G495" s="302">
        <v>0</v>
      </c>
      <c r="H495" s="103">
        <v>4526</v>
      </c>
      <c r="I495" s="11">
        <v>5142</v>
      </c>
      <c r="J495" s="303">
        <v>0.88020225593154411</v>
      </c>
      <c r="K495" s="304">
        <v>0.88039338604967043</v>
      </c>
      <c r="L495" s="305">
        <v>0.67051311448406503</v>
      </c>
      <c r="M495" s="11">
        <v>7513.7699609084329</v>
      </c>
      <c r="N495" s="304">
        <v>0.97933177978048358</v>
      </c>
      <c r="O495" s="306">
        <v>0.37523599984649048</v>
      </c>
      <c r="P495" s="296">
        <f t="shared" ref="P495:U495" si="184">P191/$C191</f>
        <v>0</v>
      </c>
      <c r="Q495" s="296">
        <f t="shared" si="184"/>
        <v>0</v>
      </c>
      <c r="R495" s="296">
        <f t="shared" si="184"/>
        <v>11.533153357250683</v>
      </c>
      <c r="S495" s="296">
        <f t="shared" si="184"/>
        <v>18.910896667561136</v>
      </c>
      <c r="T495" s="296">
        <f t="shared" si="184"/>
        <v>3.8424166384280625</v>
      </c>
      <c r="U495" s="296">
        <f t="shared" si="184"/>
        <v>34.286466663239885</v>
      </c>
    </row>
    <row r="496" spans="1:21" x14ac:dyDescent="0.25">
      <c r="A496" s="266">
        <v>601</v>
      </c>
      <c r="B496" s="260" t="s">
        <v>196</v>
      </c>
      <c r="C496" s="298">
        <v>3786</v>
      </c>
      <c r="D496" s="299">
        <v>1.4822833333333334</v>
      </c>
      <c r="E496" s="300">
        <v>0</v>
      </c>
      <c r="F496" s="301">
        <v>0</v>
      </c>
      <c r="G496" s="302">
        <v>0</v>
      </c>
      <c r="H496" s="103">
        <v>1304</v>
      </c>
      <c r="I496" s="11">
        <v>1402</v>
      </c>
      <c r="J496" s="303">
        <v>0.93009985734664768</v>
      </c>
      <c r="K496" s="304">
        <v>0.93030182240002712</v>
      </c>
      <c r="L496" s="305">
        <v>0.51355974858699505</v>
      </c>
      <c r="M496" s="11">
        <v>1944.3372081503633</v>
      </c>
      <c r="N496" s="304">
        <v>0.75009029912012581</v>
      </c>
      <c r="O496" s="306">
        <v>0</v>
      </c>
      <c r="P496" s="296">
        <f t="shared" ref="P496:U496" si="185">P192/$C192</f>
        <v>139.16417075000001</v>
      </c>
      <c r="Q496" s="296">
        <f t="shared" si="185"/>
        <v>0</v>
      </c>
      <c r="R496" s="296">
        <f t="shared" si="185"/>
        <v>12.186953873440356</v>
      </c>
      <c r="S496" s="296">
        <f t="shared" si="185"/>
        <v>14.484243676009628</v>
      </c>
      <c r="T496" s="296">
        <f t="shared" si="185"/>
        <v>0</v>
      </c>
      <c r="U496" s="296">
        <f t="shared" si="185"/>
        <v>165.83536829945001</v>
      </c>
    </row>
    <row r="497" spans="1:21" x14ac:dyDescent="0.25">
      <c r="A497" s="266">
        <v>604</v>
      </c>
      <c r="B497" s="260" t="s">
        <v>197</v>
      </c>
      <c r="C497" s="298">
        <v>20405</v>
      </c>
      <c r="D497" s="299">
        <v>0</v>
      </c>
      <c r="E497" s="300">
        <v>0</v>
      </c>
      <c r="F497" s="301">
        <v>1</v>
      </c>
      <c r="G497" s="302">
        <v>4.9007596177407497E-5</v>
      </c>
      <c r="H497" s="103">
        <v>9597</v>
      </c>
      <c r="I497" s="11">
        <v>9581</v>
      </c>
      <c r="J497" s="303">
        <v>1.0016699718192255</v>
      </c>
      <c r="K497" s="304">
        <v>1.0018874778512168</v>
      </c>
      <c r="L497" s="305">
        <v>0.78775190278584795</v>
      </c>
      <c r="M497" s="11">
        <v>16074.077576345227</v>
      </c>
      <c r="N497" s="304">
        <v>1.1505673137718491</v>
      </c>
      <c r="O497" s="306">
        <v>1.3123973708838887</v>
      </c>
      <c r="P497" s="296">
        <f t="shared" ref="P497:U497" si="186">P193/$C193</f>
        <v>0</v>
      </c>
      <c r="Q497" s="296">
        <f t="shared" si="186"/>
        <v>0</v>
      </c>
      <c r="R497" s="296">
        <f t="shared" si="186"/>
        <v>13.124725959850942</v>
      </c>
      <c r="S497" s="296">
        <f t="shared" si="186"/>
        <v>22.217454828934404</v>
      </c>
      <c r="T497" s="296">
        <f t="shared" si="186"/>
        <v>13.438949077851021</v>
      </c>
      <c r="U497" s="296">
        <f t="shared" si="186"/>
        <v>48.78112986663637</v>
      </c>
    </row>
    <row r="498" spans="1:21" x14ac:dyDescent="0.25">
      <c r="A498" s="266">
        <v>607</v>
      </c>
      <c r="B498" s="260" t="s">
        <v>198</v>
      </c>
      <c r="C498" s="298">
        <v>4084</v>
      </c>
      <c r="D498" s="299">
        <v>0.61786666666666668</v>
      </c>
      <c r="E498" s="300">
        <v>0</v>
      </c>
      <c r="F498" s="301">
        <v>0</v>
      </c>
      <c r="G498" s="302">
        <v>0</v>
      </c>
      <c r="H498" s="103">
        <v>1087</v>
      </c>
      <c r="I498" s="11">
        <v>1443</v>
      </c>
      <c r="J498" s="303">
        <v>0.75329175329175324</v>
      </c>
      <c r="K498" s="304">
        <v>0.75345532563074691</v>
      </c>
      <c r="L498" s="305">
        <v>0.67621112986320697</v>
      </c>
      <c r="M498" s="11">
        <v>2761.6462543613375</v>
      </c>
      <c r="N498" s="304">
        <v>0.98765413384326051</v>
      </c>
      <c r="O498" s="306">
        <v>0</v>
      </c>
      <c r="P498" s="296">
        <f t="shared" ref="P498:U498" si="187">P194/$C194</f>
        <v>38.672274666666667</v>
      </c>
      <c r="Q498" s="296">
        <f t="shared" si="187"/>
        <v>0</v>
      </c>
      <c r="R498" s="296">
        <f t="shared" si="187"/>
        <v>9.8702647657627853</v>
      </c>
      <c r="S498" s="296">
        <f t="shared" si="187"/>
        <v>19.07160132451336</v>
      </c>
      <c r="T498" s="296">
        <f t="shared" si="187"/>
        <v>0</v>
      </c>
      <c r="U498" s="296">
        <f t="shared" si="187"/>
        <v>67.614140756942817</v>
      </c>
    </row>
    <row r="499" spans="1:21" x14ac:dyDescent="0.25">
      <c r="A499" s="266">
        <v>608</v>
      </c>
      <c r="B499" s="260" t="s">
        <v>199</v>
      </c>
      <c r="C499" s="298">
        <v>1980</v>
      </c>
      <c r="D499" s="299">
        <v>0.1082</v>
      </c>
      <c r="E499" s="300">
        <v>0</v>
      </c>
      <c r="F499" s="301">
        <v>0</v>
      </c>
      <c r="G499" s="302">
        <v>0</v>
      </c>
      <c r="H499" s="103">
        <v>547</v>
      </c>
      <c r="I499" s="11">
        <v>734</v>
      </c>
      <c r="J499" s="303">
        <v>0.74523160762942775</v>
      </c>
      <c r="K499" s="304">
        <v>0.74539342976091838</v>
      </c>
      <c r="L499" s="305">
        <v>0.54298846746095997</v>
      </c>
      <c r="M499" s="11">
        <v>1075.1171655727007</v>
      </c>
      <c r="N499" s="304">
        <v>0.79307302236436228</v>
      </c>
      <c r="O499" s="306">
        <v>0</v>
      </c>
      <c r="P499" s="296">
        <f t="shared" ref="P499:U499" si="188">P195/$C195</f>
        <v>6.7722380000000006</v>
      </c>
      <c r="Q499" s="296">
        <f t="shared" si="188"/>
        <v>0</v>
      </c>
      <c r="R499" s="296">
        <f t="shared" si="188"/>
        <v>9.7646539298680306</v>
      </c>
      <c r="S499" s="296">
        <f t="shared" si="188"/>
        <v>15.314240061855834</v>
      </c>
      <c r="T499" s="296">
        <f t="shared" si="188"/>
        <v>0</v>
      </c>
      <c r="U499" s="296">
        <f t="shared" si="188"/>
        <v>31.851131991723868</v>
      </c>
    </row>
    <row r="500" spans="1:21" x14ac:dyDescent="0.25">
      <c r="A500" s="266">
        <v>609</v>
      </c>
      <c r="B500" s="260" t="s">
        <v>200</v>
      </c>
      <c r="C500" s="298">
        <v>83205</v>
      </c>
      <c r="D500" s="299">
        <v>0</v>
      </c>
      <c r="E500" s="300">
        <v>0</v>
      </c>
      <c r="F500" s="301">
        <v>1</v>
      </c>
      <c r="G500" s="302">
        <v>1.2018508503094765E-5</v>
      </c>
      <c r="H500" s="103">
        <v>34382</v>
      </c>
      <c r="I500" s="11">
        <v>33504</v>
      </c>
      <c r="J500" s="303">
        <v>1.0262058261700095</v>
      </c>
      <c r="K500" s="304">
        <v>1.0264286600010479</v>
      </c>
      <c r="L500" s="305">
        <v>0.70323297430667098</v>
      </c>
      <c r="M500" s="11">
        <v>58512.49962718656</v>
      </c>
      <c r="N500" s="304">
        <v>1.027121446920547</v>
      </c>
      <c r="O500" s="306">
        <v>0</v>
      </c>
      <c r="P500" s="296">
        <f t="shared" ref="P500:U500" si="189">P196/$C196</f>
        <v>0</v>
      </c>
      <c r="Q500" s="296">
        <f t="shared" si="189"/>
        <v>0</v>
      </c>
      <c r="R500" s="296">
        <f t="shared" si="189"/>
        <v>13.446215446013728</v>
      </c>
      <c r="S500" s="296">
        <f t="shared" si="189"/>
        <v>19.833715140035764</v>
      </c>
      <c r="T500" s="296">
        <f t="shared" si="189"/>
        <v>0</v>
      </c>
      <c r="U500" s="296">
        <f t="shared" si="189"/>
        <v>33.279930586049488</v>
      </c>
    </row>
    <row r="501" spans="1:21" x14ac:dyDescent="0.25">
      <c r="A501" s="266">
        <v>611</v>
      </c>
      <c r="B501" s="260" t="s">
        <v>201</v>
      </c>
      <c r="C501" s="298">
        <v>5011</v>
      </c>
      <c r="D501" s="299">
        <v>0</v>
      </c>
      <c r="E501" s="300">
        <v>0</v>
      </c>
      <c r="F501" s="301">
        <v>0</v>
      </c>
      <c r="G501" s="302">
        <v>0</v>
      </c>
      <c r="H501" s="103">
        <v>1051</v>
      </c>
      <c r="I501" s="11">
        <v>2467</v>
      </c>
      <c r="J501" s="303">
        <v>0.42602351033644104</v>
      </c>
      <c r="K501" s="304">
        <v>0.42611601853362696</v>
      </c>
      <c r="L501" s="305">
        <v>0.61921841247211395</v>
      </c>
      <c r="M501" s="11">
        <v>3102.9034648977631</v>
      </c>
      <c r="N501" s="304">
        <v>0.90441224319046887</v>
      </c>
      <c r="O501" s="306">
        <v>0</v>
      </c>
      <c r="P501" s="296">
        <f t="shared" ref="P501:U501" si="190">P197/$C197</f>
        <v>0</v>
      </c>
      <c r="Q501" s="296">
        <f t="shared" si="190"/>
        <v>0</v>
      </c>
      <c r="R501" s="296">
        <f t="shared" si="190"/>
        <v>5.5821198427905134</v>
      </c>
      <c r="S501" s="296">
        <f t="shared" si="190"/>
        <v>17.464200416007952</v>
      </c>
      <c r="T501" s="296">
        <f t="shared" si="190"/>
        <v>0</v>
      </c>
      <c r="U501" s="296">
        <f t="shared" si="190"/>
        <v>23.046320258798467</v>
      </c>
    </row>
    <row r="502" spans="1:21" x14ac:dyDescent="0.25">
      <c r="A502" s="266">
        <v>614</v>
      </c>
      <c r="B502" s="260" t="s">
        <v>202</v>
      </c>
      <c r="C502" s="298">
        <v>2999</v>
      </c>
      <c r="D502" s="299">
        <v>1.8032166666666667</v>
      </c>
      <c r="E502" s="300">
        <v>0</v>
      </c>
      <c r="F502" s="301">
        <v>1</v>
      </c>
      <c r="G502" s="302">
        <v>3.3344448149383126E-4</v>
      </c>
      <c r="H502" s="103">
        <v>890</v>
      </c>
      <c r="I502" s="11">
        <v>1001</v>
      </c>
      <c r="J502" s="303">
        <v>0.88911088911088909</v>
      </c>
      <c r="K502" s="304">
        <v>0.88930395367999016</v>
      </c>
      <c r="L502" s="305">
        <v>0.69717594864030397</v>
      </c>
      <c r="M502" s="11">
        <v>2090.8306699722716</v>
      </c>
      <c r="N502" s="304">
        <v>1.0182747329668853</v>
      </c>
      <c r="O502" s="306">
        <v>0</v>
      </c>
      <c r="P502" s="296">
        <f t="shared" ref="P502:U502" si="191">P198/$C198</f>
        <v>338.58999350000005</v>
      </c>
      <c r="Q502" s="296">
        <f t="shared" si="191"/>
        <v>0</v>
      </c>
      <c r="R502" s="296">
        <f t="shared" si="191"/>
        <v>11.64988179320787</v>
      </c>
      <c r="S502" s="296">
        <f t="shared" si="191"/>
        <v>19.662885093590557</v>
      </c>
      <c r="T502" s="296">
        <f t="shared" si="191"/>
        <v>0</v>
      </c>
      <c r="U502" s="296">
        <f t="shared" si="191"/>
        <v>369.90276038679849</v>
      </c>
    </row>
    <row r="503" spans="1:21" x14ac:dyDescent="0.25">
      <c r="A503" s="266">
        <v>615</v>
      </c>
      <c r="B503" s="260" t="s">
        <v>203</v>
      </c>
      <c r="C503" s="298">
        <v>7603</v>
      </c>
      <c r="D503" s="299">
        <v>1.5287166666666667</v>
      </c>
      <c r="E503" s="300">
        <v>0</v>
      </c>
      <c r="F503" s="301">
        <v>1</v>
      </c>
      <c r="G503" s="302">
        <v>1.3152702880441932E-4</v>
      </c>
      <c r="H503" s="103">
        <v>2494</v>
      </c>
      <c r="I503" s="11">
        <v>2499</v>
      </c>
      <c r="J503" s="303">
        <v>0.99799919967987194</v>
      </c>
      <c r="K503" s="304">
        <v>0.99821590862788856</v>
      </c>
      <c r="L503" s="305">
        <v>0.51178845172128096</v>
      </c>
      <c r="M503" s="11">
        <v>3891.127598436899</v>
      </c>
      <c r="N503" s="304">
        <v>0.74750319489420158</v>
      </c>
      <c r="O503" s="306">
        <v>0</v>
      </c>
      <c r="P503" s="296">
        <f t="shared" ref="P503:U503" si="192">P199/$C199</f>
        <v>287.04712850000004</v>
      </c>
      <c r="Q503" s="296">
        <f t="shared" si="192"/>
        <v>0</v>
      </c>
      <c r="R503" s="296">
        <f t="shared" si="192"/>
        <v>13.076628403025341</v>
      </c>
      <c r="S503" s="296">
        <f t="shared" si="192"/>
        <v>14.434286693407032</v>
      </c>
      <c r="T503" s="296">
        <f t="shared" si="192"/>
        <v>0</v>
      </c>
      <c r="U503" s="296">
        <f t="shared" si="192"/>
        <v>314.55804359643236</v>
      </c>
    </row>
    <row r="504" spans="1:21" x14ac:dyDescent="0.25">
      <c r="A504" s="266">
        <v>616</v>
      </c>
      <c r="B504" s="260" t="s">
        <v>204</v>
      </c>
      <c r="C504" s="298">
        <v>1807</v>
      </c>
      <c r="D504" s="299">
        <v>0</v>
      </c>
      <c r="E504" s="300">
        <v>0</v>
      </c>
      <c r="F504" s="301">
        <v>0</v>
      </c>
      <c r="G504" s="302">
        <v>0</v>
      </c>
      <c r="H504" s="103">
        <v>495</v>
      </c>
      <c r="I504" s="11">
        <v>807</v>
      </c>
      <c r="J504" s="303">
        <v>0.61338289962825276</v>
      </c>
      <c r="K504" s="304">
        <v>0.61351609168186616</v>
      </c>
      <c r="L504" s="305">
        <v>0.60869692450262203</v>
      </c>
      <c r="M504" s="11">
        <v>1099.9153425762381</v>
      </c>
      <c r="N504" s="304">
        <v>0.88904486660003479</v>
      </c>
      <c r="O504" s="306">
        <v>0</v>
      </c>
      <c r="P504" s="296">
        <f t="shared" ref="P504:U504" si="193">P200/$C200</f>
        <v>0</v>
      </c>
      <c r="Q504" s="296">
        <f t="shared" si="193"/>
        <v>0</v>
      </c>
      <c r="R504" s="296">
        <f t="shared" si="193"/>
        <v>8.037060801032446</v>
      </c>
      <c r="S504" s="296">
        <f t="shared" si="193"/>
        <v>17.167456374046672</v>
      </c>
      <c r="T504" s="296">
        <f t="shared" si="193"/>
        <v>0</v>
      </c>
      <c r="U504" s="296">
        <f t="shared" si="193"/>
        <v>25.204517175079118</v>
      </c>
    </row>
    <row r="505" spans="1:21" x14ac:dyDescent="0.25">
      <c r="A505" s="266">
        <v>619</v>
      </c>
      <c r="B505" s="260" t="s">
        <v>205</v>
      </c>
      <c r="C505" s="298">
        <v>2675</v>
      </c>
      <c r="D505" s="299">
        <v>0.47946666666666665</v>
      </c>
      <c r="E505" s="300">
        <v>0</v>
      </c>
      <c r="F505" s="301">
        <v>0</v>
      </c>
      <c r="G505" s="302">
        <v>0</v>
      </c>
      <c r="H505" s="103">
        <v>769</v>
      </c>
      <c r="I505" s="11">
        <v>955</v>
      </c>
      <c r="J505" s="303">
        <v>0.80523560209424083</v>
      </c>
      <c r="K505" s="304">
        <v>0.80541045369762021</v>
      </c>
      <c r="L505" s="305">
        <v>0.62447093007722099</v>
      </c>
      <c r="M505" s="11">
        <v>1670.4597379565662</v>
      </c>
      <c r="N505" s="304">
        <v>0.91208391627697649</v>
      </c>
      <c r="O505" s="306">
        <v>0</v>
      </c>
      <c r="P505" s="296">
        <f t="shared" ref="P505:U505" si="194">P201/$C201</f>
        <v>30.009818666666668</v>
      </c>
      <c r="Q505" s="296">
        <f t="shared" si="194"/>
        <v>0</v>
      </c>
      <c r="R505" s="296">
        <f t="shared" si="194"/>
        <v>10.550876943438823</v>
      </c>
      <c r="S505" s="296">
        <f t="shared" si="194"/>
        <v>17.612340423308414</v>
      </c>
      <c r="T505" s="296">
        <f t="shared" si="194"/>
        <v>0</v>
      </c>
      <c r="U505" s="296">
        <f t="shared" si="194"/>
        <v>58.173036033413908</v>
      </c>
    </row>
    <row r="506" spans="1:21" x14ac:dyDescent="0.25">
      <c r="A506" s="266">
        <v>620</v>
      </c>
      <c r="B506" s="260" t="s">
        <v>206</v>
      </c>
      <c r="C506" s="298">
        <v>2380</v>
      </c>
      <c r="D506" s="299">
        <v>1.79895</v>
      </c>
      <c r="E506" s="300">
        <v>0</v>
      </c>
      <c r="F506" s="301">
        <v>1</v>
      </c>
      <c r="G506" s="302">
        <v>4.2016806722689078E-4</v>
      </c>
      <c r="H506" s="103">
        <v>629</v>
      </c>
      <c r="I506" s="11">
        <v>714</v>
      </c>
      <c r="J506" s="303">
        <v>0.88095238095238093</v>
      </c>
      <c r="K506" s="304">
        <v>0.8811436739552112</v>
      </c>
      <c r="L506" s="305">
        <v>0.47605261776462798</v>
      </c>
      <c r="M506" s="11">
        <v>1133.0052302798147</v>
      </c>
      <c r="N506" s="304">
        <v>0.69530848443333626</v>
      </c>
      <c r="O506" s="306">
        <v>0</v>
      </c>
      <c r="P506" s="296">
        <f t="shared" ref="P506:U506" si="195">P202/$C202</f>
        <v>337.78884150000005</v>
      </c>
      <c r="Q506" s="296">
        <f t="shared" si="195"/>
        <v>0</v>
      </c>
      <c r="R506" s="296">
        <f t="shared" si="195"/>
        <v>11.542982128813268</v>
      </c>
      <c r="S506" s="296">
        <f t="shared" si="195"/>
        <v>13.426406834407723</v>
      </c>
      <c r="T506" s="296">
        <f t="shared" si="195"/>
        <v>0</v>
      </c>
      <c r="U506" s="296">
        <f t="shared" si="195"/>
        <v>362.75823046322103</v>
      </c>
    </row>
    <row r="507" spans="1:21" x14ac:dyDescent="0.25">
      <c r="A507" s="266">
        <v>623</v>
      </c>
      <c r="B507" s="260" t="s">
        <v>207</v>
      </c>
      <c r="C507" s="298">
        <v>2107</v>
      </c>
      <c r="D507" s="299">
        <v>1.7429666666666668</v>
      </c>
      <c r="E507" s="300">
        <v>0</v>
      </c>
      <c r="F507" s="301">
        <v>0</v>
      </c>
      <c r="G507" s="302">
        <v>0</v>
      </c>
      <c r="H507" s="103">
        <v>593</v>
      </c>
      <c r="I507" s="11">
        <v>759</v>
      </c>
      <c r="J507" s="303">
        <v>0.78129117259552039</v>
      </c>
      <c r="K507" s="304">
        <v>0.78146082482386103</v>
      </c>
      <c r="L507" s="305">
        <v>0.54300699944754705</v>
      </c>
      <c r="M507" s="11">
        <v>1144.1157478359817</v>
      </c>
      <c r="N507" s="304">
        <v>0.79310008964017709</v>
      </c>
      <c r="O507" s="306">
        <v>0</v>
      </c>
      <c r="P507" s="296">
        <f t="shared" ref="P507:U507" si="196">P203/$C203</f>
        <v>327.27685100000002</v>
      </c>
      <c r="Q507" s="296">
        <f t="shared" si="196"/>
        <v>0</v>
      </c>
      <c r="R507" s="296">
        <f t="shared" si="196"/>
        <v>10.237136805192579</v>
      </c>
      <c r="S507" s="296">
        <f t="shared" si="196"/>
        <v>15.314762730951818</v>
      </c>
      <c r="T507" s="296">
        <f t="shared" si="196"/>
        <v>0</v>
      </c>
      <c r="U507" s="296">
        <f t="shared" si="196"/>
        <v>352.82875053614447</v>
      </c>
    </row>
    <row r="508" spans="1:21" x14ac:dyDescent="0.25">
      <c r="A508" s="266">
        <v>624</v>
      </c>
      <c r="B508" s="260" t="s">
        <v>208</v>
      </c>
      <c r="C508" s="298">
        <v>5117</v>
      </c>
      <c r="D508" s="299">
        <v>0</v>
      </c>
      <c r="E508" s="300">
        <v>0</v>
      </c>
      <c r="F508" s="301">
        <v>0</v>
      </c>
      <c r="G508" s="302">
        <v>0</v>
      </c>
      <c r="H508" s="103">
        <v>1094</v>
      </c>
      <c r="I508" s="11">
        <v>2093</v>
      </c>
      <c r="J508" s="303">
        <v>0.52269469660774004</v>
      </c>
      <c r="K508" s="304">
        <v>0.52280819631582809</v>
      </c>
      <c r="L508" s="305">
        <v>0.68228238905319005</v>
      </c>
      <c r="M508" s="11">
        <v>3491.2389847851737</v>
      </c>
      <c r="N508" s="304">
        <v>0.99652163686385353</v>
      </c>
      <c r="O508" s="306">
        <v>0</v>
      </c>
      <c r="P508" s="296">
        <f t="shared" ref="P508:U508" si="197">P204/$C204</f>
        <v>0</v>
      </c>
      <c r="Q508" s="296">
        <f t="shared" si="197"/>
        <v>0</v>
      </c>
      <c r="R508" s="296">
        <f t="shared" si="197"/>
        <v>6.8487873717373482</v>
      </c>
      <c r="S508" s="296">
        <f t="shared" si="197"/>
        <v>19.242832807841012</v>
      </c>
      <c r="T508" s="296">
        <f t="shared" si="197"/>
        <v>0</v>
      </c>
      <c r="U508" s="296">
        <f t="shared" si="197"/>
        <v>26.091620179578356</v>
      </c>
    </row>
    <row r="509" spans="1:21" x14ac:dyDescent="0.25">
      <c r="A509" s="266">
        <v>625</v>
      </c>
      <c r="B509" s="260" t="s">
        <v>209</v>
      </c>
      <c r="C509" s="298">
        <v>2991</v>
      </c>
      <c r="D509" s="299">
        <v>0.87180000000000002</v>
      </c>
      <c r="E509" s="300">
        <v>0</v>
      </c>
      <c r="F509" s="301">
        <v>0</v>
      </c>
      <c r="G509" s="302">
        <v>0</v>
      </c>
      <c r="H509" s="103">
        <v>1036</v>
      </c>
      <c r="I509" s="11">
        <v>1159</v>
      </c>
      <c r="J509" s="303">
        <v>0.8938740293356342</v>
      </c>
      <c r="K509" s="304">
        <v>0.89406812818923931</v>
      </c>
      <c r="L509" s="305">
        <v>0.56964180831577904</v>
      </c>
      <c r="M509" s="11">
        <v>1703.7986486724951</v>
      </c>
      <c r="N509" s="304">
        <v>0.83200210991327728</v>
      </c>
      <c r="O509" s="306">
        <v>0</v>
      </c>
      <c r="P509" s="296">
        <f t="shared" ref="P509:U509" si="198">P205/$C205</f>
        <v>54.565962000000013</v>
      </c>
      <c r="Q509" s="296">
        <f t="shared" si="198"/>
        <v>0</v>
      </c>
      <c r="R509" s="296">
        <f t="shared" si="198"/>
        <v>11.712292479279036</v>
      </c>
      <c r="S509" s="296">
        <f t="shared" si="198"/>
        <v>16.065960742425382</v>
      </c>
      <c r="T509" s="296">
        <f t="shared" si="198"/>
        <v>0</v>
      </c>
      <c r="U509" s="296">
        <f t="shared" si="198"/>
        <v>82.344215221704431</v>
      </c>
    </row>
    <row r="510" spans="1:21" x14ac:dyDescent="0.25">
      <c r="A510" s="266">
        <v>626</v>
      </c>
      <c r="B510" s="260" t="s">
        <v>210</v>
      </c>
      <c r="C510" s="298">
        <v>4835</v>
      </c>
      <c r="D510" s="299">
        <v>1.2624333333333335</v>
      </c>
      <c r="E510" s="300">
        <v>0</v>
      </c>
      <c r="F510" s="301">
        <v>0</v>
      </c>
      <c r="G510" s="302">
        <v>0</v>
      </c>
      <c r="H510" s="103">
        <v>1505</v>
      </c>
      <c r="I510" s="11">
        <v>1609</v>
      </c>
      <c r="J510" s="303">
        <v>0.93536357986326912</v>
      </c>
      <c r="K510" s="304">
        <v>0.93556668789929787</v>
      </c>
      <c r="L510" s="305">
        <v>0.75331479547191105</v>
      </c>
      <c r="M510" s="11">
        <v>3642.27703610669</v>
      </c>
      <c r="N510" s="304">
        <v>1.1002694853360848</v>
      </c>
      <c r="O510" s="306">
        <v>0</v>
      </c>
      <c r="P510" s="296">
        <f t="shared" ref="P510:U510" si="199">P206/$C206</f>
        <v>118.52355350000002</v>
      </c>
      <c r="Q510" s="296">
        <f t="shared" si="199"/>
        <v>0</v>
      </c>
      <c r="R510" s="296">
        <f t="shared" si="199"/>
        <v>12.255923611480803</v>
      </c>
      <c r="S510" s="296">
        <f t="shared" si="199"/>
        <v>21.246203761839798</v>
      </c>
      <c r="T510" s="296">
        <f t="shared" si="199"/>
        <v>0</v>
      </c>
      <c r="U510" s="296">
        <f t="shared" si="199"/>
        <v>152.02568087332062</v>
      </c>
    </row>
    <row r="511" spans="1:21" x14ac:dyDescent="0.25">
      <c r="A511" s="266">
        <v>630</v>
      </c>
      <c r="B511" s="260" t="s">
        <v>211</v>
      </c>
      <c r="C511" s="298">
        <v>1635</v>
      </c>
      <c r="D511" s="299">
        <v>1.6342166666666667</v>
      </c>
      <c r="E511" s="300">
        <v>0</v>
      </c>
      <c r="F511" s="301">
        <v>0</v>
      </c>
      <c r="G511" s="302">
        <v>0</v>
      </c>
      <c r="H511" s="103">
        <v>830</v>
      </c>
      <c r="I511" s="11">
        <v>652</v>
      </c>
      <c r="J511" s="303">
        <v>1.2730061349693251</v>
      </c>
      <c r="K511" s="304">
        <v>1.2732825598606641</v>
      </c>
      <c r="L511" s="305">
        <v>0.61413370522573796</v>
      </c>
      <c r="M511" s="11">
        <v>1004.1086080440815</v>
      </c>
      <c r="N511" s="304">
        <v>0.89698566898977228</v>
      </c>
      <c r="O511" s="306">
        <v>1.1937516466215066</v>
      </c>
      <c r="P511" s="296">
        <f t="shared" ref="P511:U511" si="200">P207/$C207</f>
        <v>306.85686350000003</v>
      </c>
      <c r="Q511" s="296">
        <f t="shared" si="200"/>
        <v>0</v>
      </c>
      <c r="R511" s="296">
        <f t="shared" si="200"/>
        <v>16.680001534174696</v>
      </c>
      <c r="S511" s="296">
        <f t="shared" si="200"/>
        <v>17.320793268192503</v>
      </c>
      <c r="T511" s="296">
        <f t="shared" si="200"/>
        <v>12.224016861404227</v>
      </c>
      <c r="U511" s="296">
        <f t="shared" si="200"/>
        <v>353.08167516377148</v>
      </c>
    </row>
    <row r="512" spans="1:21" x14ac:dyDescent="0.25">
      <c r="A512" s="266">
        <v>631</v>
      </c>
      <c r="B512" s="260" t="s">
        <v>212</v>
      </c>
      <c r="C512" s="298">
        <v>1963</v>
      </c>
      <c r="D512" s="299">
        <v>0</v>
      </c>
      <c r="E512" s="300">
        <v>0</v>
      </c>
      <c r="F512" s="301">
        <v>0</v>
      </c>
      <c r="G512" s="302">
        <v>0</v>
      </c>
      <c r="H512" s="103">
        <v>376</v>
      </c>
      <c r="I512" s="11">
        <v>813</v>
      </c>
      <c r="J512" s="303">
        <v>0.46248462484624847</v>
      </c>
      <c r="K512" s="304">
        <v>0.46258505033412106</v>
      </c>
      <c r="L512" s="305">
        <v>0.46469345524554301</v>
      </c>
      <c r="M512" s="11">
        <v>912.19325264700092</v>
      </c>
      <c r="N512" s="304">
        <v>0.67871762497611143</v>
      </c>
      <c r="O512" s="306">
        <v>0</v>
      </c>
      <c r="P512" s="296">
        <f t="shared" ref="P512:U512" si="201">P208/$C208</f>
        <v>0</v>
      </c>
      <c r="Q512" s="296">
        <f t="shared" si="201"/>
        <v>0</v>
      </c>
      <c r="R512" s="296">
        <f t="shared" si="201"/>
        <v>6.0598641593769855</v>
      </c>
      <c r="S512" s="296">
        <f t="shared" si="201"/>
        <v>13.106037338288711</v>
      </c>
      <c r="T512" s="296">
        <f t="shared" si="201"/>
        <v>0</v>
      </c>
      <c r="U512" s="296">
        <f t="shared" si="201"/>
        <v>19.165901497665697</v>
      </c>
    </row>
    <row r="513" spans="1:21" x14ac:dyDescent="0.25">
      <c r="A513" s="266">
        <v>635</v>
      </c>
      <c r="B513" s="260" t="s">
        <v>213</v>
      </c>
      <c r="C513" s="298">
        <v>6347</v>
      </c>
      <c r="D513" s="299">
        <v>0.39179999999999998</v>
      </c>
      <c r="E513" s="300">
        <v>0</v>
      </c>
      <c r="F513" s="301">
        <v>0</v>
      </c>
      <c r="G513" s="302">
        <v>0</v>
      </c>
      <c r="H513" s="103">
        <v>1851</v>
      </c>
      <c r="I513" s="11">
        <v>2580</v>
      </c>
      <c r="J513" s="303">
        <v>0.71744186046511627</v>
      </c>
      <c r="K513" s="304">
        <v>0.71759764823618299</v>
      </c>
      <c r="L513" s="305">
        <v>0.60679710767606798</v>
      </c>
      <c r="M513" s="11">
        <v>3851.3412424200033</v>
      </c>
      <c r="N513" s="304">
        <v>0.88627004989053959</v>
      </c>
      <c r="O513" s="306">
        <v>0</v>
      </c>
      <c r="P513" s="296">
        <f t="shared" ref="P513:U513" si="202">P209/$C209</f>
        <v>24.522761999999997</v>
      </c>
      <c r="Q513" s="296">
        <f t="shared" si="202"/>
        <v>0</v>
      </c>
      <c r="R513" s="296">
        <f t="shared" si="202"/>
        <v>9.4005291918939964</v>
      </c>
      <c r="S513" s="296">
        <f t="shared" si="202"/>
        <v>17.113874663386319</v>
      </c>
      <c r="T513" s="296">
        <f t="shared" si="202"/>
        <v>0</v>
      </c>
      <c r="U513" s="296">
        <f t="shared" si="202"/>
        <v>51.037165855280314</v>
      </c>
    </row>
    <row r="514" spans="1:21" x14ac:dyDescent="0.25">
      <c r="A514" s="266">
        <v>636</v>
      </c>
      <c r="B514" s="260" t="s">
        <v>214</v>
      </c>
      <c r="C514" s="298">
        <v>8154</v>
      </c>
      <c r="D514" s="299">
        <v>0</v>
      </c>
      <c r="E514" s="300">
        <v>0</v>
      </c>
      <c r="F514" s="301">
        <v>3</v>
      </c>
      <c r="G514" s="302">
        <v>3.6791758646063282E-4</v>
      </c>
      <c r="H514" s="103">
        <v>2503</v>
      </c>
      <c r="I514" s="11">
        <v>3378</v>
      </c>
      <c r="J514" s="303">
        <v>0.74097098875074008</v>
      </c>
      <c r="K514" s="304">
        <v>0.74113188571692457</v>
      </c>
      <c r="L514" s="305">
        <v>0.67778768216044705</v>
      </c>
      <c r="M514" s="11">
        <v>5526.6807603362849</v>
      </c>
      <c r="N514" s="304">
        <v>0.9899567998669685</v>
      </c>
      <c r="O514" s="306">
        <v>0</v>
      </c>
      <c r="P514" s="296">
        <f t="shared" ref="P514:U514" si="203">P210/$C210</f>
        <v>0</v>
      </c>
      <c r="Q514" s="296">
        <f t="shared" si="203"/>
        <v>0</v>
      </c>
      <c r="R514" s="296">
        <f t="shared" si="203"/>
        <v>9.7088277028917123</v>
      </c>
      <c r="S514" s="296">
        <f t="shared" si="203"/>
        <v>19.116065805431159</v>
      </c>
      <c r="T514" s="296">
        <f t="shared" si="203"/>
        <v>0</v>
      </c>
      <c r="U514" s="296">
        <f t="shared" si="203"/>
        <v>28.824893508322873</v>
      </c>
    </row>
    <row r="515" spans="1:21" x14ac:dyDescent="0.25">
      <c r="A515" s="266">
        <v>638</v>
      </c>
      <c r="B515" s="260" t="s">
        <v>215</v>
      </c>
      <c r="C515" s="298">
        <v>51232</v>
      </c>
      <c r="D515" s="299">
        <v>0</v>
      </c>
      <c r="E515" s="300">
        <v>0</v>
      </c>
      <c r="F515" s="301">
        <v>1</v>
      </c>
      <c r="G515" s="302">
        <v>1.9519050593379137E-5</v>
      </c>
      <c r="H515" s="103">
        <v>20904</v>
      </c>
      <c r="I515" s="11">
        <v>22682</v>
      </c>
      <c r="J515" s="303">
        <v>0.92161185080680719</v>
      </c>
      <c r="K515" s="304">
        <v>0.92181197274551419</v>
      </c>
      <c r="L515" s="305">
        <v>0.72915463757641297</v>
      </c>
      <c r="M515" s="11">
        <v>37356.050392314792</v>
      </c>
      <c r="N515" s="304">
        <v>1.0649818676587159</v>
      </c>
      <c r="O515" s="306">
        <v>0.56123442892465436</v>
      </c>
      <c r="P515" s="296">
        <f t="shared" ref="P515:U515" si="204">P211/$C211</f>
        <v>0</v>
      </c>
      <c r="Q515" s="296">
        <f t="shared" si="204"/>
        <v>0</v>
      </c>
      <c r="R515" s="296">
        <f t="shared" si="204"/>
        <v>12.075736842966235</v>
      </c>
      <c r="S515" s="296">
        <f t="shared" si="204"/>
        <v>20.564799864489803</v>
      </c>
      <c r="T515" s="296">
        <f t="shared" si="204"/>
        <v>5.7470405521884613</v>
      </c>
      <c r="U515" s="296">
        <f t="shared" si="204"/>
        <v>38.387577259644495</v>
      </c>
    </row>
    <row r="516" spans="1:21" x14ac:dyDescent="0.25">
      <c r="A516" s="266">
        <v>678</v>
      </c>
      <c r="B516" s="260" t="s">
        <v>216</v>
      </c>
      <c r="C516" s="298">
        <v>24073</v>
      </c>
      <c r="D516" s="299">
        <v>0.41796666666666665</v>
      </c>
      <c r="E516" s="300">
        <v>0</v>
      </c>
      <c r="F516" s="301">
        <v>1</v>
      </c>
      <c r="G516" s="302">
        <v>4.1540314875586758E-5</v>
      </c>
      <c r="H516" s="103">
        <v>10260</v>
      </c>
      <c r="I516" s="11">
        <v>9003</v>
      </c>
      <c r="J516" s="303">
        <v>1.1396201266244586</v>
      </c>
      <c r="K516" s="304">
        <v>1.1398675876232836</v>
      </c>
      <c r="L516" s="305">
        <v>0.64690694178215402</v>
      </c>
      <c r="M516" s="11">
        <v>15572.990809521794</v>
      </c>
      <c r="N516" s="304">
        <v>0.94485329662097572</v>
      </c>
      <c r="O516" s="306">
        <v>0</v>
      </c>
      <c r="P516" s="296">
        <f t="shared" ref="P516:U516" si="205">P212/$C212</f>
        <v>26.160533666666669</v>
      </c>
      <c r="Q516" s="296">
        <f t="shared" si="205"/>
        <v>0</v>
      </c>
      <c r="R516" s="296">
        <f t="shared" si="205"/>
        <v>14.932265397865013</v>
      </c>
      <c r="S516" s="296">
        <f t="shared" si="205"/>
        <v>18.245117157751039</v>
      </c>
      <c r="T516" s="296">
        <f t="shared" si="205"/>
        <v>0</v>
      </c>
      <c r="U516" s="296">
        <f t="shared" si="205"/>
        <v>59.337916222282722</v>
      </c>
    </row>
    <row r="517" spans="1:21" x14ac:dyDescent="0.25">
      <c r="A517" s="266">
        <v>680</v>
      </c>
      <c r="B517" s="260" t="s">
        <v>217</v>
      </c>
      <c r="C517" s="298">
        <v>24942</v>
      </c>
      <c r="D517" s="299">
        <v>0</v>
      </c>
      <c r="E517" s="300">
        <v>0</v>
      </c>
      <c r="F517" s="301">
        <v>0</v>
      </c>
      <c r="G517" s="302">
        <v>0</v>
      </c>
      <c r="H517" s="103">
        <v>10845</v>
      </c>
      <c r="I517" s="11">
        <v>11078</v>
      </c>
      <c r="J517" s="303">
        <v>0.97896732262141184</v>
      </c>
      <c r="K517" s="304">
        <v>0.97917989892277157</v>
      </c>
      <c r="L517" s="305">
        <v>0.64946279898304404</v>
      </c>
      <c r="M517" s="11">
        <v>16198.901132235085</v>
      </c>
      <c r="N517" s="304">
        <v>0.94858630665067278</v>
      </c>
      <c r="O517" s="306">
        <v>1.2141015413324723</v>
      </c>
      <c r="P517" s="296">
        <f t="shared" ref="P517:U517" si="206">P213/$C213</f>
        <v>0</v>
      </c>
      <c r="Q517" s="296">
        <f t="shared" si="206"/>
        <v>0</v>
      </c>
      <c r="R517" s="296">
        <f t="shared" si="206"/>
        <v>12.827256675888307</v>
      </c>
      <c r="S517" s="296">
        <f t="shared" si="206"/>
        <v>18.317201581424488</v>
      </c>
      <c r="T517" s="296">
        <f t="shared" si="206"/>
        <v>12.432399783244518</v>
      </c>
      <c r="U517" s="296">
        <f t="shared" si="206"/>
        <v>43.576858040557312</v>
      </c>
    </row>
    <row r="518" spans="1:21" x14ac:dyDescent="0.25">
      <c r="A518" s="266">
        <v>681</v>
      </c>
      <c r="B518" s="260" t="s">
        <v>218</v>
      </c>
      <c r="C518" s="298">
        <v>3308</v>
      </c>
      <c r="D518" s="299">
        <v>0.93268333333333331</v>
      </c>
      <c r="E518" s="300">
        <v>0</v>
      </c>
      <c r="F518" s="301">
        <v>0</v>
      </c>
      <c r="G518" s="302">
        <v>0</v>
      </c>
      <c r="H518" s="103">
        <v>1018</v>
      </c>
      <c r="I518" s="11">
        <v>1203</v>
      </c>
      <c r="J518" s="303">
        <v>0.84621778886118038</v>
      </c>
      <c r="K518" s="304">
        <v>0.84640153947628693</v>
      </c>
      <c r="L518" s="305">
        <v>0.60107680069001301</v>
      </c>
      <c r="M518" s="11">
        <v>1988.362056682563</v>
      </c>
      <c r="N518" s="304">
        <v>0.87791513736082039</v>
      </c>
      <c r="O518" s="306">
        <v>0</v>
      </c>
      <c r="P518" s="296">
        <f t="shared" ref="P518:U518" si="207">P214/$C214</f>
        <v>58.376649833333332</v>
      </c>
      <c r="Q518" s="296">
        <f t="shared" si="207"/>
        <v>0</v>
      </c>
      <c r="R518" s="296">
        <f t="shared" si="207"/>
        <v>11.087860167139359</v>
      </c>
      <c r="S518" s="296">
        <f t="shared" si="207"/>
        <v>16.952541302437439</v>
      </c>
      <c r="T518" s="296">
        <f t="shared" si="207"/>
        <v>0</v>
      </c>
      <c r="U518" s="296">
        <f t="shared" si="207"/>
        <v>86.417051302910124</v>
      </c>
    </row>
    <row r="519" spans="1:21" x14ac:dyDescent="0.25">
      <c r="A519" s="266">
        <v>683</v>
      </c>
      <c r="B519" s="260" t="s">
        <v>219</v>
      </c>
      <c r="C519" s="298">
        <v>3618</v>
      </c>
      <c r="D519" s="299">
        <v>1.7670166666666667</v>
      </c>
      <c r="E519" s="300">
        <v>0</v>
      </c>
      <c r="F519" s="301">
        <v>0</v>
      </c>
      <c r="G519" s="302">
        <v>0</v>
      </c>
      <c r="H519" s="103">
        <v>1188</v>
      </c>
      <c r="I519" s="11">
        <v>1201</v>
      </c>
      <c r="J519" s="303">
        <v>0.98917568692756042</v>
      </c>
      <c r="K519" s="304">
        <v>0.98939047990794204</v>
      </c>
      <c r="L519" s="305">
        <v>0.47951964600533098</v>
      </c>
      <c r="M519" s="11">
        <v>1734.9020792472875</v>
      </c>
      <c r="N519" s="304">
        <v>0.7003723241467914</v>
      </c>
      <c r="O519" s="306">
        <v>0</v>
      </c>
      <c r="P519" s="296">
        <f t="shared" ref="P519:U519" si="208">P215/$C215</f>
        <v>331.79271950000009</v>
      </c>
      <c r="Q519" s="296">
        <f t="shared" si="208"/>
        <v>0</v>
      </c>
      <c r="R519" s="296">
        <f t="shared" si="208"/>
        <v>12.961015286794041</v>
      </c>
      <c r="S519" s="296">
        <f t="shared" si="208"/>
        <v>13.524189579274541</v>
      </c>
      <c r="T519" s="296">
        <f t="shared" si="208"/>
        <v>0</v>
      </c>
      <c r="U519" s="296">
        <f t="shared" si="208"/>
        <v>358.2779243660687</v>
      </c>
    </row>
    <row r="520" spans="1:21" x14ac:dyDescent="0.25">
      <c r="A520" s="266">
        <v>684</v>
      </c>
      <c r="B520" s="260" t="s">
        <v>220</v>
      </c>
      <c r="C520" s="298">
        <v>38667</v>
      </c>
      <c r="D520" s="299">
        <v>0</v>
      </c>
      <c r="E520" s="300">
        <v>0</v>
      </c>
      <c r="F520" s="301">
        <v>3</v>
      </c>
      <c r="G520" s="302">
        <v>7.7585538055706418E-5</v>
      </c>
      <c r="H520" s="103">
        <v>16820</v>
      </c>
      <c r="I520" s="11">
        <v>16420</v>
      </c>
      <c r="J520" s="303">
        <v>1.0243605359317904</v>
      </c>
      <c r="K520" s="304">
        <v>1.0245829690702166</v>
      </c>
      <c r="L520" s="305">
        <v>0.66935527243067505</v>
      </c>
      <c r="M520" s="11">
        <v>25881.960319076912</v>
      </c>
      <c r="N520" s="304">
        <v>0.97764066965249807</v>
      </c>
      <c r="O520" s="306">
        <v>0</v>
      </c>
      <c r="P520" s="296">
        <f t="shared" ref="P520:U520" si="209">P216/$C216</f>
        <v>0</v>
      </c>
      <c r="Q520" s="296">
        <f t="shared" si="209"/>
        <v>0</v>
      </c>
      <c r="R520" s="296">
        <f t="shared" si="209"/>
        <v>13.422036894819836</v>
      </c>
      <c r="S520" s="296">
        <f t="shared" si="209"/>
        <v>18.878241330989734</v>
      </c>
      <c r="T520" s="296">
        <f t="shared" si="209"/>
        <v>0</v>
      </c>
      <c r="U520" s="296">
        <f t="shared" si="209"/>
        <v>32.300278225809571</v>
      </c>
    </row>
    <row r="521" spans="1:21" x14ac:dyDescent="0.25">
      <c r="A521" s="266">
        <v>686</v>
      </c>
      <c r="B521" s="260" t="s">
        <v>221</v>
      </c>
      <c r="C521" s="298">
        <v>2964</v>
      </c>
      <c r="D521" s="299">
        <v>1.22455</v>
      </c>
      <c r="E521" s="300">
        <v>0</v>
      </c>
      <c r="F521" s="301">
        <v>0</v>
      </c>
      <c r="G521" s="302">
        <v>0</v>
      </c>
      <c r="H521" s="103">
        <v>868</v>
      </c>
      <c r="I521" s="11">
        <v>1032</v>
      </c>
      <c r="J521" s="303">
        <v>0.84108527131782951</v>
      </c>
      <c r="K521" s="304">
        <v>0.841267907440582</v>
      </c>
      <c r="L521" s="305">
        <v>0.66547007373647105</v>
      </c>
      <c r="M521" s="11">
        <v>1972.4532985549001</v>
      </c>
      <c r="N521" s="304">
        <v>0.97196606244526496</v>
      </c>
      <c r="O521" s="306">
        <v>0</v>
      </c>
      <c r="P521" s="296">
        <f t="shared" ref="P521:U521" si="210">P217/$C217</f>
        <v>114.96687675000001</v>
      </c>
      <c r="Q521" s="296">
        <f t="shared" si="210"/>
        <v>0</v>
      </c>
      <c r="R521" s="296">
        <f t="shared" si="210"/>
        <v>11.020609587471624</v>
      </c>
      <c r="S521" s="296">
        <f t="shared" si="210"/>
        <v>18.768664665818065</v>
      </c>
      <c r="T521" s="296">
        <f t="shared" si="210"/>
        <v>0</v>
      </c>
      <c r="U521" s="296">
        <f t="shared" si="210"/>
        <v>144.75615100328969</v>
      </c>
    </row>
    <row r="522" spans="1:21" x14ac:dyDescent="0.25">
      <c r="A522" s="266">
        <v>687</v>
      </c>
      <c r="B522" s="260" t="s">
        <v>222</v>
      </c>
      <c r="C522" s="298">
        <v>1477</v>
      </c>
      <c r="D522" s="299">
        <v>1.7679666666666667</v>
      </c>
      <c r="E522" s="300">
        <v>0</v>
      </c>
      <c r="F522" s="301">
        <v>0</v>
      </c>
      <c r="G522" s="302">
        <v>0</v>
      </c>
      <c r="H522" s="103">
        <v>407</v>
      </c>
      <c r="I522" s="11">
        <v>449</v>
      </c>
      <c r="J522" s="303">
        <v>0.90645879732739421</v>
      </c>
      <c r="K522" s="304">
        <v>0.90665562888041773</v>
      </c>
      <c r="L522" s="305">
        <v>0.441752683243119</v>
      </c>
      <c r="M522" s="11">
        <v>652.46871315008673</v>
      </c>
      <c r="N522" s="304">
        <v>0.64521100655305574</v>
      </c>
      <c r="O522" s="306">
        <v>0</v>
      </c>
      <c r="P522" s="296">
        <f t="shared" ref="P522:U522" si="211">P218/$C218</f>
        <v>331.97110099999998</v>
      </c>
      <c r="Q522" s="296">
        <f t="shared" si="211"/>
        <v>0</v>
      </c>
      <c r="R522" s="296">
        <f t="shared" si="211"/>
        <v>11.877188738333471</v>
      </c>
      <c r="S522" s="296">
        <f t="shared" si="211"/>
        <v>12.459024536539507</v>
      </c>
      <c r="T522" s="296">
        <f t="shared" si="211"/>
        <v>0</v>
      </c>
      <c r="U522" s="296">
        <f t="shared" si="211"/>
        <v>356.30731427487297</v>
      </c>
    </row>
    <row r="523" spans="1:21" x14ac:dyDescent="0.25">
      <c r="A523" s="266">
        <v>689</v>
      </c>
      <c r="B523" s="260" t="s">
        <v>223</v>
      </c>
      <c r="C523" s="298">
        <v>3093</v>
      </c>
      <c r="D523" s="299">
        <v>1.0862000000000001</v>
      </c>
      <c r="E523" s="300">
        <v>0</v>
      </c>
      <c r="F523" s="301">
        <v>0</v>
      </c>
      <c r="G523" s="302">
        <v>0</v>
      </c>
      <c r="H523" s="103">
        <v>894</v>
      </c>
      <c r="I523" s="11">
        <v>963</v>
      </c>
      <c r="J523" s="303">
        <v>0.92834890965732086</v>
      </c>
      <c r="K523" s="304">
        <v>0.92855049450395077</v>
      </c>
      <c r="L523" s="305">
        <v>0.60035673452594596</v>
      </c>
      <c r="M523" s="11">
        <v>1856.9033798887508</v>
      </c>
      <c r="N523" s="304">
        <v>0.87686342985088139</v>
      </c>
      <c r="O523" s="306">
        <v>0</v>
      </c>
      <c r="P523" s="296">
        <f t="shared" ref="P523:U523" si="212">P219/$C219</f>
        <v>101.97788700000002</v>
      </c>
      <c r="Q523" s="296">
        <f t="shared" si="212"/>
        <v>0</v>
      </c>
      <c r="R523" s="296">
        <f t="shared" si="212"/>
        <v>12.164011478001754</v>
      </c>
      <c r="S523" s="296">
        <f t="shared" si="212"/>
        <v>16.932232830420517</v>
      </c>
      <c r="T523" s="296">
        <f t="shared" si="212"/>
        <v>0</v>
      </c>
      <c r="U523" s="296">
        <f t="shared" si="212"/>
        <v>131.07413130842227</v>
      </c>
    </row>
    <row r="524" spans="1:21" x14ac:dyDescent="0.25">
      <c r="A524" s="266">
        <v>691</v>
      </c>
      <c r="B524" s="260" t="s">
        <v>224</v>
      </c>
      <c r="C524" s="298">
        <v>2636</v>
      </c>
      <c r="D524" s="299">
        <v>1.246</v>
      </c>
      <c r="E524" s="300">
        <v>0</v>
      </c>
      <c r="F524" s="301">
        <v>0</v>
      </c>
      <c r="G524" s="302">
        <v>0</v>
      </c>
      <c r="H524" s="103">
        <v>904</v>
      </c>
      <c r="I524" s="11">
        <v>980</v>
      </c>
      <c r="J524" s="303">
        <v>0.92244897959183669</v>
      </c>
      <c r="K524" s="304">
        <v>0.92264928330754159</v>
      </c>
      <c r="L524" s="305">
        <v>0.58156177990236801</v>
      </c>
      <c r="M524" s="11">
        <v>1532.9968518226422</v>
      </c>
      <c r="N524" s="304">
        <v>0.84941207063836976</v>
      </c>
      <c r="O524" s="306">
        <v>0</v>
      </c>
      <c r="P524" s="296">
        <f t="shared" ref="P524:U524" si="213">P220/$C220</f>
        <v>116.98071000000002</v>
      </c>
      <c r="Q524" s="296">
        <f t="shared" si="213"/>
        <v>0</v>
      </c>
      <c r="R524" s="296">
        <f t="shared" si="213"/>
        <v>12.086705611328794</v>
      </c>
      <c r="S524" s="296">
        <f t="shared" si="213"/>
        <v>16.402147084026918</v>
      </c>
      <c r="T524" s="296">
        <f t="shared" si="213"/>
        <v>0</v>
      </c>
      <c r="U524" s="296">
        <f t="shared" si="213"/>
        <v>145.46956269535573</v>
      </c>
    </row>
    <row r="525" spans="1:21" x14ac:dyDescent="0.25">
      <c r="A525" s="266">
        <v>694</v>
      </c>
      <c r="B525" s="260" t="s">
        <v>225</v>
      </c>
      <c r="C525" s="298">
        <v>28349</v>
      </c>
      <c r="D525" s="299">
        <v>0</v>
      </c>
      <c r="E525" s="300">
        <v>0</v>
      </c>
      <c r="F525" s="301">
        <v>2</v>
      </c>
      <c r="G525" s="302">
        <v>7.0549225722247702E-5</v>
      </c>
      <c r="H525" s="103">
        <v>11711</v>
      </c>
      <c r="I525" s="11">
        <v>12233</v>
      </c>
      <c r="J525" s="303">
        <v>0.95732853756233138</v>
      </c>
      <c r="K525" s="304">
        <v>0.95753641514414511</v>
      </c>
      <c r="L525" s="305">
        <v>0.763497474255041</v>
      </c>
      <c r="M525" s="11">
        <v>21644.389897656158</v>
      </c>
      <c r="N525" s="304">
        <v>1.1151420071707829</v>
      </c>
      <c r="O525" s="306">
        <v>0</v>
      </c>
      <c r="P525" s="296">
        <f t="shared" ref="P525:U525" si="214">P221/$C221</f>
        <v>0</v>
      </c>
      <c r="Q525" s="296">
        <f t="shared" si="214"/>
        <v>0</v>
      </c>
      <c r="R525" s="296">
        <f t="shared" si="214"/>
        <v>12.543727038388301</v>
      </c>
      <c r="S525" s="296">
        <f t="shared" si="214"/>
        <v>21.533392158467816</v>
      </c>
      <c r="T525" s="296">
        <f t="shared" si="214"/>
        <v>0</v>
      </c>
      <c r="U525" s="296">
        <f t="shared" si="214"/>
        <v>34.077119196856117</v>
      </c>
    </row>
    <row r="526" spans="1:21" x14ac:dyDescent="0.25">
      <c r="A526" s="266">
        <v>697</v>
      </c>
      <c r="B526" s="260" t="s">
        <v>226</v>
      </c>
      <c r="C526" s="298">
        <v>1174</v>
      </c>
      <c r="D526" s="299">
        <v>1.0741833333333333</v>
      </c>
      <c r="E526" s="300">
        <v>0</v>
      </c>
      <c r="F526" s="301">
        <v>0</v>
      </c>
      <c r="G526" s="302">
        <v>0</v>
      </c>
      <c r="H526" s="103">
        <v>280</v>
      </c>
      <c r="I526" s="11">
        <v>433</v>
      </c>
      <c r="J526" s="303">
        <v>0.64665127020785218</v>
      </c>
      <c r="K526" s="304">
        <v>0.64679168626885231</v>
      </c>
      <c r="L526" s="305">
        <v>0.80262870956693899</v>
      </c>
      <c r="M526" s="11">
        <v>942.28610503158643</v>
      </c>
      <c r="N526" s="304">
        <v>1.1722959412179905</v>
      </c>
      <c r="O526" s="306">
        <v>0</v>
      </c>
      <c r="P526" s="296">
        <f t="shared" ref="P526:U526" si="215">P222/$C222</f>
        <v>100.84970225000001</v>
      </c>
      <c r="Q526" s="296">
        <f t="shared" si="215"/>
        <v>0</v>
      </c>
      <c r="R526" s="296">
        <f t="shared" si="215"/>
        <v>8.4729710901219661</v>
      </c>
      <c r="S526" s="296">
        <f t="shared" si="215"/>
        <v>22.637034624919394</v>
      </c>
      <c r="T526" s="296">
        <f t="shared" si="215"/>
        <v>0</v>
      </c>
      <c r="U526" s="296">
        <f t="shared" si="215"/>
        <v>131.95970796504136</v>
      </c>
    </row>
    <row r="527" spans="1:21" x14ac:dyDescent="0.25">
      <c r="A527" s="266">
        <v>698</v>
      </c>
      <c r="B527" s="260" t="s">
        <v>227</v>
      </c>
      <c r="C527" s="298">
        <v>64535</v>
      </c>
      <c r="D527" s="299">
        <v>0</v>
      </c>
      <c r="E527" s="300">
        <v>0</v>
      </c>
      <c r="F527" s="301">
        <v>197</v>
      </c>
      <c r="G527" s="302">
        <v>3.0526071124196172E-3</v>
      </c>
      <c r="H527" s="103">
        <v>27213</v>
      </c>
      <c r="I527" s="11">
        <v>27798</v>
      </c>
      <c r="J527" s="303">
        <v>0.97895532052665657</v>
      </c>
      <c r="K527" s="304">
        <v>0.97916789422184058</v>
      </c>
      <c r="L527" s="305">
        <v>0.66041850043985495</v>
      </c>
      <c r="M527" s="11">
        <v>42620.107925886041</v>
      </c>
      <c r="N527" s="304">
        <v>0.96458788271931983</v>
      </c>
      <c r="O527" s="306">
        <v>0.78345518283194548</v>
      </c>
      <c r="P527" s="296">
        <f t="shared" ref="P527:U527" si="216">P223/$C223</f>
        <v>0</v>
      </c>
      <c r="Q527" s="296">
        <f t="shared" si="216"/>
        <v>0</v>
      </c>
      <c r="R527" s="296">
        <f t="shared" si="216"/>
        <v>12.827099414306112</v>
      </c>
      <c r="S527" s="296">
        <f t="shared" si="216"/>
        <v>18.626192015310068</v>
      </c>
      <c r="T527" s="296">
        <f t="shared" si="216"/>
        <v>8.022581072199122</v>
      </c>
      <c r="U527" s="296">
        <f t="shared" si="216"/>
        <v>39.475872501815296</v>
      </c>
    </row>
    <row r="528" spans="1:21" x14ac:dyDescent="0.25">
      <c r="A528" s="266">
        <v>700</v>
      </c>
      <c r="B528" s="260" t="s">
        <v>228</v>
      </c>
      <c r="C528" s="298">
        <v>4842</v>
      </c>
      <c r="D528" s="299">
        <v>7.9149999999999998E-2</v>
      </c>
      <c r="E528" s="300">
        <v>0</v>
      </c>
      <c r="F528" s="301">
        <v>0</v>
      </c>
      <c r="G528" s="302">
        <v>0</v>
      </c>
      <c r="H528" s="103">
        <v>1006</v>
      </c>
      <c r="I528" s="11">
        <v>1726</v>
      </c>
      <c r="J528" s="303">
        <v>0.58285052143684823</v>
      </c>
      <c r="K528" s="304">
        <v>0.58297708358578793</v>
      </c>
      <c r="L528" s="305">
        <v>0.703165131478385</v>
      </c>
      <c r="M528" s="11">
        <v>3404.7255666183401</v>
      </c>
      <c r="N528" s="304">
        <v>1.0270223576763018</v>
      </c>
      <c r="O528" s="306">
        <v>0</v>
      </c>
      <c r="P528" s="296">
        <f t="shared" ref="P528:U528" si="217">P224/$C224</f>
        <v>4.9539985</v>
      </c>
      <c r="Q528" s="296">
        <f t="shared" si="217"/>
        <v>0</v>
      </c>
      <c r="R528" s="296">
        <f t="shared" si="217"/>
        <v>7.6369997949738213</v>
      </c>
      <c r="S528" s="296">
        <f t="shared" si="217"/>
        <v>19.831801726729385</v>
      </c>
      <c r="T528" s="296">
        <f t="shared" si="217"/>
        <v>0</v>
      </c>
      <c r="U528" s="296">
        <f t="shared" si="217"/>
        <v>32.42280002170321</v>
      </c>
    </row>
    <row r="529" spans="1:21" x14ac:dyDescent="0.25">
      <c r="A529" s="266">
        <v>702</v>
      </c>
      <c r="B529" s="260" t="s">
        <v>229</v>
      </c>
      <c r="C529" s="298">
        <v>4114</v>
      </c>
      <c r="D529" s="299">
        <v>1.0883333333333334</v>
      </c>
      <c r="E529" s="300">
        <v>0</v>
      </c>
      <c r="F529" s="301">
        <v>0</v>
      </c>
      <c r="G529" s="302">
        <v>0</v>
      </c>
      <c r="H529" s="103">
        <v>1400</v>
      </c>
      <c r="I529" s="11">
        <v>1463</v>
      </c>
      <c r="J529" s="303">
        <v>0.9569377990430622</v>
      </c>
      <c r="K529" s="304">
        <v>0.95714559177858194</v>
      </c>
      <c r="L529" s="305">
        <v>0.64147035020989396</v>
      </c>
      <c r="M529" s="11">
        <v>2639.0090207635039</v>
      </c>
      <c r="N529" s="304">
        <v>0.936912770499428</v>
      </c>
      <c r="O529" s="306">
        <v>0</v>
      </c>
      <c r="P529" s="296">
        <f t="shared" ref="P529:U529" si="218">P225/$C225</f>
        <v>102.17817500000001</v>
      </c>
      <c r="Q529" s="296">
        <f t="shared" si="218"/>
        <v>0</v>
      </c>
      <c r="R529" s="296">
        <f t="shared" si="218"/>
        <v>12.538607252299423</v>
      </c>
      <c r="S529" s="296">
        <f t="shared" si="218"/>
        <v>18.091785598343954</v>
      </c>
      <c r="T529" s="296">
        <f t="shared" si="218"/>
        <v>0</v>
      </c>
      <c r="U529" s="296">
        <f t="shared" si="218"/>
        <v>132.80856785064339</v>
      </c>
    </row>
    <row r="530" spans="1:21" x14ac:dyDescent="0.25">
      <c r="A530" s="266">
        <v>704</v>
      </c>
      <c r="B530" s="260" t="s">
        <v>230</v>
      </c>
      <c r="C530" s="298">
        <v>6428</v>
      </c>
      <c r="D530" s="299">
        <v>0</v>
      </c>
      <c r="E530" s="300">
        <v>0</v>
      </c>
      <c r="F530" s="301">
        <v>0</v>
      </c>
      <c r="G530" s="302">
        <v>0</v>
      </c>
      <c r="H530" s="103">
        <v>2008</v>
      </c>
      <c r="I530" s="11">
        <v>2986</v>
      </c>
      <c r="J530" s="303">
        <v>0.67247153382451441</v>
      </c>
      <c r="K530" s="304">
        <v>0.67261755658556777</v>
      </c>
      <c r="L530" s="305">
        <v>0.81464276330241003</v>
      </c>
      <c r="M530" s="11">
        <v>5236.5236825078919</v>
      </c>
      <c r="N530" s="304">
        <v>1.1898433155690358</v>
      </c>
      <c r="O530" s="306">
        <v>0.52944698412708358</v>
      </c>
      <c r="P530" s="296">
        <f t="shared" ref="P530:U530" si="219">P226/$C226</f>
        <v>0</v>
      </c>
      <c r="Q530" s="296">
        <f t="shared" si="219"/>
        <v>0</v>
      </c>
      <c r="R530" s="296">
        <f t="shared" si="219"/>
        <v>8.8112899912709377</v>
      </c>
      <c r="S530" s="296">
        <f t="shared" si="219"/>
        <v>22.975874423638079</v>
      </c>
      <c r="T530" s="296">
        <f t="shared" si="219"/>
        <v>5.4215371174613347</v>
      </c>
      <c r="U530" s="296">
        <f t="shared" si="219"/>
        <v>37.208701532370348</v>
      </c>
    </row>
    <row r="531" spans="1:21" x14ac:dyDescent="0.25">
      <c r="A531" s="266">
        <v>707</v>
      </c>
      <c r="B531" s="260" t="s">
        <v>231</v>
      </c>
      <c r="C531" s="298">
        <v>1960</v>
      </c>
      <c r="D531" s="299">
        <v>1.4392333333333334</v>
      </c>
      <c r="E531" s="300">
        <v>0</v>
      </c>
      <c r="F531" s="301">
        <v>0</v>
      </c>
      <c r="G531" s="302">
        <v>0</v>
      </c>
      <c r="H531" s="103">
        <v>491</v>
      </c>
      <c r="I531" s="11">
        <v>614</v>
      </c>
      <c r="J531" s="303">
        <v>0.79967426710097722</v>
      </c>
      <c r="K531" s="304">
        <v>0.79984791109711972</v>
      </c>
      <c r="L531" s="305">
        <v>0.69707981096372695</v>
      </c>
      <c r="M531" s="11">
        <v>1366.2764294889048</v>
      </c>
      <c r="N531" s="304">
        <v>1.0181343170974975</v>
      </c>
      <c r="O531" s="306">
        <v>0</v>
      </c>
      <c r="P531" s="296">
        <f t="shared" ref="P531:U531" si="220">P227/$C227</f>
        <v>135.1224215</v>
      </c>
      <c r="Q531" s="296">
        <f t="shared" si="220"/>
        <v>0</v>
      </c>
      <c r="R531" s="296">
        <f t="shared" si="220"/>
        <v>10.478007635372267</v>
      </c>
      <c r="S531" s="296">
        <f t="shared" si="220"/>
        <v>19.660173663152676</v>
      </c>
      <c r="T531" s="296">
        <f t="shared" si="220"/>
        <v>0</v>
      </c>
      <c r="U531" s="296">
        <f t="shared" si="220"/>
        <v>165.26060279852499</v>
      </c>
    </row>
    <row r="532" spans="1:21" x14ac:dyDescent="0.25">
      <c r="A532" s="266">
        <v>710</v>
      </c>
      <c r="B532" s="260" t="s">
        <v>232</v>
      </c>
      <c r="C532" s="298">
        <v>27306</v>
      </c>
      <c r="D532" s="299">
        <v>0</v>
      </c>
      <c r="E532" s="300">
        <v>0</v>
      </c>
      <c r="F532" s="301">
        <v>1</v>
      </c>
      <c r="G532" s="302">
        <v>3.6621987841500034E-5</v>
      </c>
      <c r="H532" s="103">
        <v>9758</v>
      </c>
      <c r="I532" s="11">
        <v>11304</v>
      </c>
      <c r="J532" s="303">
        <v>0.86323425336164195</v>
      </c>
      <c r="K532" s="304">
        <v>0.86342169898985277</v>
      </c>
      <c r="L532" s="305">
        <v>0.48874187543994502</v>
      </c>
      <c r="M532" s="11">
        <v>13345.585650763138</v>
      </c>
      <c r="N532" s="304">
        <v>0.71384204184604028</v>
      </c>
      <c r="O532" s="306">
        <v>0</v>
      </c>
      <c r="P532" s="296">
        <f t="shared" ref="P532:U532" si="221">P228/$C228</f>
        <v>0</v>
      </c>
      <c r="Q532" s="296">
        <f t="shared" si="221"/>
        <v>0</v>
      </c>
      <c r="R532" s="296">
        <f t="shared" si="221"/>
        <v>11.310824256767072</v>
      </c>
      <c r="S532" s="296">
        <f t="shared" si="221"/>
        <v>13.784289828047038</v>
      </c>
      <c r="T532" s="296">
        <f t="shared" si="221"/>
        <v>0</v>
      </c>
      <c r="U532" s="296">
        <f t="shared" si="221"/>
        <v>25.09511408481411</v>
      </c>
    </row>
    <row r="533" spans="1:21" x14ac:dyDescent="0.25">
      <c r="A533" s="266">
        <v>729</v>
      </c>
      <c r="B533" s="260" t="s">
        <v>233</v>
      </c>
      <c r="C533" s="298">
        <v>8975</v>
      </c>
      <c r="D533" s="299">
        <v>0.7809166666666667</v>
      </c>
      <c r="E533" s="300">
        <v>0</v>
      </c>
      <c r="F533" s="301">
        <v>0</v>
      </c>
      <c r="G533" s="302">
        <v>0</v>
      </c>
      <c r="H533" s="103">
        <v>2873</v>
      </c>
      <c r="I533" s="11">
        <v>3070</v>
      </c>
      <c r="J533" s="303">
        <v>0.93583061889250818</v>
      </c>
      <c r="K533" s="304">
        <v>0.93603382834298376</v>
      </c>
      <c r="L533" s="305">
        <v>0.64043894185166195</v>
      </c>
      <c r="M533" s="11">
        <v>5747.9395031186659</v>
      </c>
      <c r="N533" s="304">
        <v>0.93540632571657689</v>
      </c>
      <c r="O533" s="306">
        <v>0</v>
      </c>
      <c r="P533" s="296">
        <f t="shared" ref="P533:U533" si="222">P229/$C229</f>
        <v>48.877574166666669</v>
      </c>
      <c r="Q533" s="296">
        <f t="shared" si="222"/>
        <v>0</v>
      </c>
      <c r="R533" s="296">
        <f t="shared" si="222"/>
        <v>12.262043151293087</v>
      </c>
      <c r="S533" s="296">
        <f t="shared" si="222"/>
        <v>18.062696149587097</v>
      </c>
      <c r="T533" s="296">
        <f t="shared" si="222"/>
        <v>0</v>
      </c>
      <c r="U533" s="296">
        <f t="shared" si="222"/>
        <v>79.202313467546858</v>
      </c>
    </row>
    <row r="534" spans="1:21" x14ac:dyDescent="0.25">
      <c r="A534" s="266">
        <v>732</v>
      </c>
      <c r="B534" s="260" t="s">
        <v>234</v>
      </c>
      <c r="C534" s="298">
        <v>3336</v>
      </c>
      <c r="D534" s="299">
        <v>1.7943166666666666</v>
      </c>
      <c r="E534" s="300">
        <v>0</v>
      </c>
      <c r="F534" s="301">
        <v>2</v>
      </c>
      <c r="G534" s="302">
        <v>5.9952038369304552E-4</v>
      </c>
      <c r="H534" s="103">
        <v>1072</v>
      </c>
      <c r="I534" s="11">
        <v>1151</v>
      </c>
      <c r="J534" s="303">
        <v>0.93136403127715028</v>
      </c>
      <c r="K534" s="304">
        <v>0.93156627083756616</v>
      </c>
      <c r="L534" s="305">
        <v>0.68756954455394703</v>
      </c>
      <c r="M534" s="11">
        <v>2293.7320006319674</v>
      </c>
      <c r="N534" s="304">
        <v>1.0042439010443487</v>
      </c>
      <c r="O534" s="306">
        <v>0</v>
      </c>
      <c r="P534" s="296">
        <f t="shared" ref="P534:U534" si="223">P230/$C230</f>
        <v>336.91884050000004</v>
      </c>
      <c r="Q534" s="296">
        <f t="shared" si="223"/>
        <v>0</v>
      </c>
      <c r="R534" s="296">
        <f t="shared" si="223"/>
        <v>12.203518147972117</v>
      </c>
      <c r="S534" s="296">
        <f t="shared" si="223"/>
        <v>19.39194972916637</v>
      </c>
      <c r="T534" s="296">
        <f t="shared" si="223"/>
        <v>0</v>
      </c>
      <c r="U534" s="296">
        <f t="shared" si="223"/>
        <v>368.51430837713855</v>
      </c>
    </row>
    <row r="535" spans="1:21" x14ac:dyDescent="0.25">
      <c r="A535" s="266">
        <v>734</v>
      </c>
      <c r="B535" s="260" t="s">
        <v>235</v>
      </c>
      <c r="C535" s="298">
        <v>50933</v>
      </c>
      <c r="D535" s="299">
        <v>0</v>
      </c>
      <c r="E535" s="300">
        <v>0</v>
      </c>
      <c r="F535" s="301">
        <v>0</v>
      </c>
      <c r="G535" s="302">
        <v>0</v>
      </c>
      <c r="H535" s="103">
        <v>18226</v>
      </c>
      <c r="I535" s="11">
        <v>20802</v>
      </c>
      <c r="J535" s="303">
        <v>0.87616575329295265</v>
      </c>
      <c r="K535" s="304">
        <v>0.87635600691113713</v>
      </c>
      <c r="L535" s="305">
        <v>0.632436347978233</v>
      </c>
      <c r="M535" s="11">
        <v>32211.880511575342</v>
      </c>
      <c r="N535" s="304">
        <v>0.92371797192955807</v>
      </c>
      <c r="O535" s="306">
        <v>0</v>
      </c>
      <c r="P535" s="296">
        <f t="shared" ref="P535:U535" si="224">P231/$C231</f>
        <v>0</v>
      </c>
      <c r="Q535" s="296">
        <f t="shared" si="224"/>
        <v>0</v>
      </c>
      <c r="R535" s="296">
        <f t="shared" si="224"/>
        <v>11.480263690535896</v>
      </c>
      <c r="S535" s="296">
        <f t="shared" si="224"/>
        <v>17.836994037959766</v>
      </c>
      <c r="T535" s="296">
        <f t="shared" si="224"/>
        <v>0</v>
      </c>
      <c r="U535" s="296">
        <f t="shared" si="224"/>
        <v>29.317257728495662</v>
      </c>
    </row>
    <row r="536" spans="1:21" x14ac:dyDescent="0.25">
      <c r="A536" s="266">
        <v>738</v>
      </c>
      <c r="B536" s="260" t="s">
        <v>236</v>
      </c>
      <c r="C536" s="298">
        <v>2917</v>
      </c>
      <c r="D536" s="299">
        <v>0</v>
      </c>
      <c r="E536" s="300">
        <v>0</v>
      </c>
      <c r="F536" s="301">
        <v>0</v>
      </c>
      <c r="G536" s="302">
        <v>0</v>
      </c>
      <c r="H536" s="103">
        <v>730</v>
      </c>
      <c r="I536" s="11">
        <v>1272</v>
      </c>
      <c r="J536" s="303">
        <v>0.57389937106918243</v>
      </c>
      <c r="K536" s="304">
        <v>0.57402398953482014</v>
      </c>
      <c r="L536" s="305">
        <v>0.38461521416004801</v>
      </c>
      <c r="M536" s="11">
        <v>1121.92257970486</v>
      </c>
      <c r="N536" s="304">
        <v>0.56175769582648971</v>
      </c>
      <c r="O536" s="306">
        <v>0</v>
      </c>
      <c r="P536" s="296">
        <f t="shared" ref="P536:U536" si="225">P232/$C232</f>
        <v>0</v>
      </c>
      <c r="Q536" s="296">
        <f t="shared" si="225"/>
        <v>0</v>
      </c>
      <c r="R536" s="296">
        <f t="shared" si="225"/>
        <v>7.5197142629061435</v>
      </c>
      <c r="S536" s="296">
        <f t="shared" si="225"/>
        <v>10.847541106409516</v>
      </c>
      <c r="T536" s="296">
        <f t="shared" si="225"/>
        <v>0</v>
      </c>
      <c r="U536" s="296">
        <f t="shared" si="225"/>
        <v>18.367255369315661</v>
      </c>
    </row>
    <row r="537" spans="1:21" x14ac:dyDescent="0.25">
      <c r="A537" s="266">
        <v>739</v>
      </c>
      <c r="B537" s="260" t="s">
        <v>237</v>
      </c>
      <c r="C537" s="298">
        <v>3256</v>
      </c>
      <c r="D537" s="299">
        <v>0.60026666666666662</v>
      </c>
      <c r="E537" s="300">
        <v>0</v>
      </c>
      <c r="F537" s="301">
        <v>0</v>
      </c>
      <c r="G537" s="302">
        <v>0</v>
      </c>
      <c r="H537" s="103">
        <v>940</v>
      </c>
      <c r="I537" s="11">
        <v>1148</v>
      </c>
      <c r="J537" s="303">
        <v>0.81881533101045301</v>
      </c>
      <c r="K537" s="304">
        <v>0.81899313136245744</v>
      </c>
      <c r="L537" s="305">
        <v>0.73120088604151701</v>
      </c>
      <c r="M537" s="11">
        <v>2380.7900849511793</v>
      </c>
      <c r="N537" s="304">
        <v>1.0679705581226533</v>
      </c>
      <c r="O537" s="306">
        <v>0</v>
      </c>
      <c r="P537" s="296">
        <f t="shared" ref="P537:U537" si="226">P233/$C233</f>
        <v>37.570690666666671</v>
      </c>
      <c r="Q537" s="296">
        <f t="shared" si="226"/>
        <v>0</v>
      </c>
      <c r="R537" s="296">
        <f t="shared" si="226"/>
        <v>10.728810020848194</v>
      </c>
      <c r="S537" s="296">
        <f t="shared" si="226"/>
        <v>20.622511477348436</v>
      </c>
      <c r="T537" s="296">
        <f t="shared" si="226"/>
        <v>0</v>
      </c>
      <c r="U537" s="296">
        <f t="shared" si="226"/>
        <v>68.92201216486329</v>
      </c>
    </row>
    <row r="538" spans="1:21" x14ac:dyDescent="0.25">
      <c r="A538" s="266">
        <v>740</v>
      </c>
      <c r="B538" s="260" t="s">
        <v>238</v>
      </c>
      <c r="C538" s="298">
        <v>32085</v>
      </c>
      <c r="D538" s="299">
        <v>0.3679</v>
      </c>
      <c r="E538" s="300">
        <v>0</v>
      </c>
      <c r="F538" s="301">
        <v>1</v>
      </c>
      <c r="G538" s="302">
        <v>3.1167212092878289E-5</v>
      </c>
      <c r="H538" s="103">
        <v>12009</v>
      </c>
      <c r="I538" s="11">
        <v>11836</v>
      </c>
      <c r="J538" s="303">
        <v>1.0146164244677256</v>
      </c>
      <c r="K538" s="304">
        <v>1.0148367417365745</v>
      </c>
      <c r="L538" s="305">
        <v>0.60412745937041401</v>
      </c>
      <c r="M538" s="11">
        <v>19383.429533899733</v>
      </c>
      <c r="N538" s="304">
        <v>0.88237083991225929</v>
      </c>
      <c r="O538" s="306">
        <v>0</v>
      </c>
      <c r="P538" s="296">
        <f t="shared" ref="P538:U538" si="227">P234/$C234</f>
        <v>23.026861000000004</v>
      </c>
      <c r="Q538" s="296">
        <f t="shared" si="227"/>
        <v>0</v>
      </c>
      <c r="R538" s="296">
        <f t="shared" si="227"/>
        <v>13.294361316749125</v>
      </c>
      <c r="S538" s="296">
        <f t="shared" si="227"/>
        <v>17.038580918705726</v>
      </c>
      <c r="T538" s="296">
        <f t="shared" si="227"/>
        <v>0</v>
      </c>
      <c r="U538" s="296">
        <f t="shared" si="227"/>
        <v>53.359803235454855</v>
      </c>
    </row>
    <row r="539" spans="1:21" x14ac:dyDescent="0.25">
      <c r="A539" s="266">
        <v>742</v>
      </c>
      <c r="B539" s="260" t="s">
        <v>239</v>
      </c>
      <c r="C539" s="298">
        <v>988</v>
      </c>
      <c r="D539" s="299">
        <v>1.9433833333333332</v>
      </c>
      <c r="E539" s="300">
        <v>0</v>
      </c>
      <c r="F539" s="301">
        <v>4</v>
      </c>
      <c r="G539" s="302">
        <v>4.048582995951417E-3</v>
      </c>
      <c r="H539" s="103">
        <v>332</v>
      </c>
      <c r="I539" s="11">
        <v>382</v>
      </c>
      <c r="J539" s="303">
        <v>0.86910994764397909</v>
      </c>
      <c r="K539" s="304">
        <v>0.86929866914047438</v>
      </c>
      <c r="L539" s="305">
        <v>0.48151611700187402</v>
      </c>
      <c r="M539" s="11">
        <v>475.73792359785153</v>
      </c>
      <c r="N539" s="304">
        <v>0.70328831110079615</v>
      </c>
      <c r="O539" s="306">
        <v>0</v>
      </c>
      <c r="P539" s="296">
        <f t="shared" ref="P539:U539" si="228">P235/$C235</f>
        <v>364.90908849999994</v>
      </c>
      <c r="Q539" s="296">
        <f t="shared" si="228"/>
        <v>0</v>
      </c>
      <c r="R539" s="296">
        <f t="shared" si="228"/>
        <v>11.387812565740214</v>
      </c>
      <c r="S539" s="296">
        <f t="shared" si="228"/>
        <v>13.580497287356373</v>
      </c>
      <c r="T539" s="296">
        <f t="shared" si="228"/>
        <v>0</v>
      </c>
      <c r="U539" s="296">
        <f t="shared" si="228"/>
        <v>389.87739835309651</v>
      </c>
    </row>
    <row r="540" spans="1:21" x14ac:dyDescent="0.25">
      <c r="A540" s="266">
        <v>743</v>
      </c>
      <c r="B540" s="260" t="s">
        <v>240</v>
      </c>
      <c r="C540" s="298">
        <v>65323</v>
      </c>
      <c r="D540" s="299">
        <v>0</v>
      </c>
      <c r="E540" s="300">
        <v>0</v>
      </c>
      <c r="F540" s="301">
        <v>3</v>
      </c>
      <c r="G540" s="302">
        <v>4.5925631094713961E-5</v>
      </c>
      <c r="H540" s="103">
        <v>32683</v>
      </c>
      <c r="I540" s="11">
        <v>29257</v>
      </c>
      <c r="J540" s="303">
        <v>1.1171001811532282</v>
      </c>
      <c r="K540" s="304">
        <v>1.1173427520943318</v>
      </c>
      <c r="L540" s="305">
        <v>0.70175791293588596</v>
      </c>
      <c r="M540" s="11">
        <v>45840.932146710882</v>
      </c>
      <c r="N540" s="304">
        <v>1.024967015565915</v>
      </c>
      <c r="O540" s="306">
        <v>0.79963340669110627</v>
      </c>
      <c r="P540" s="296">
        <f t="shared" ref="P540:U540" si="229">P236/$C236</f>
        <v>0</v>
      </c>
      <c r="Q540" s="296">
        <f t="shared" si="229"/>
        <v>0</v>
      </c>
      <c r="R540" s="296">
        <f t="shared" si="229"/>
        <v>14.637190052435745</v>
      </c>
      <c r="S540" s="296">
        <f t="shared" si="229"/>
        <v>19.792113070577816</v>
      </c>
      <c r="T540" s="296">
        <f t="shared" si="229"/>
        <v>8.188246084516928</v>
      </c>
      <c r="U540" s="296">
        <f t="shared" si="229"/>
        <v>42.617549207530494</v>
      </c>
    </row>
    <row r="541" spans="1:21" x14ac:dyDescent="0.25">
      <c r="A541" s="266">
        <v>746</v>
      </c>
      <c r="B541" s="260" t="s">
        <v>241</v>
      </c>
      <c r="C541" s="298">
        <v>4735</v>
      </c>
      <c r="D541" s="299">
        <v>0.17035</v>
      </c>
      <c r="E541" s="300">
        <v>0</v>
      </c>
      <c r="F541" s="301">
        <v>0</v>
      </c>
      <c r="G541" s="302">
        <v>0</v>
      </c>
      <c r="H541" s="103">
        <v>2198</v>
      </c>
      <c r="I541" s="11">
        <v>1800</v>
      </c>
      <c r="J541" s="303">
        <v>1.221111111111111</v>
      </c>
      <c r="K541" s="304">
        <v>1.2213762673400792</v>
      </c>
      <c r="L541" s="305">
        <v>0.67079652209921103</v>
      </c>
      <c r="M541" s="11">
        <v>3176.2215321397643</v>
      </c>
      <c r="N541" s="304">
        <v>0.9797457166269804</v>
      </c>
      <c r="O541" s="306">
        <v>0</v>
      </c>
      <c r="P541" s="296">
        <f t="shared" ref="P541:U541" si="230">P237/$C237</f>
        <v>10.6622065</v>
      </c>
      <c r="Q541" s="296">
        <f t="shared" si="230"/>
        <v>0</v>
      </c>
      <c r="R541" s="296">
        <f t="shared" si="230"/>
        <v>16.00002910215504</v>
      </c>
      <c r="S541" s="296">
        <f t="shared" si="230"/>
        <v>18.918889788066991</v>
      </c>
      <c r="T541" s="296">
        <f t="shared" si="230"/>
        <v>0</v>
      </c>
      <c r="U541" s="296">
        <f t="shared" si="230"/>
        <v>45.581125390222027</v>
      </c>
    </row>
    <row r="542" spans="1:21" x14ac:dyDescent="0.25">
      <c r="A542" s="266">
        <v>747</v>
      </c>
      <c r="B542" s="260" t="s">
        <v>242</v>
      </c>
      <c r="C542" s="298">
        <v>1308</v>
      </c>
      <c r="D542" s="299">
        <v>1.2231166666666669</v>
      </c>
      <c r="E542" s="300">
        <v>0</v>
      </c>
      <c r="F542" s="301">
        <v>0</v>
      </c>
      <c r="G542" s="302">
        <v>0</v>
      </c>
      <c r="H542" s="103">
        <v>379</v>
      </c>
      <c r="I542" s="11">
        <v>458</v>
      </c>
      <c r="J542" s="303">
        <v>0.82751091703056767</v>
      </c>
      <c r="K542" s="304">
        <v>0.82769060557176044</v>
      </c>
      <c r="L542" s="305">
        <v>0.35876010082824999</v>
      </c>
      <c r="M542" s="11">
        <v>469.25821188335101</v>
      </c>
      <c r="N542" s="304">
        <v>0.52399447597487014</v>
      </c>
      <c r="O542" s="306">
        <v>0</v>
      </c>
      <c r="P542" s="296">
        <f t="shared" ref="P542:U542" si="231">P238/$C238</f>
        <v>114.83230825000003</v>
      </c>
      <c r="Q542" s="296">
        <f t="shared" si="231"/>
        <v>0</v>
      </c>
      <c r="R542" s="296">
        <f t="shared" si="231"/>
        <v>10.842746932990062</v>
      </c>
      <c r="S542" s="296">
        <f t="shared" si="231"/>
        <v>10.118333331074741</v>
      </c>
      <c r="T542" s="296">
        <f t="shared" si="231"/>
        <v>0</v>
      </c>
      <c r="U542" s="296">
        <f t="shared" si="231"/>
        <v>135.79338851406484</v>
      </c>
    </row>
    <row r="543" spans="1:21" x14ac:dyDescent="0.25">
      <c r="A543" s="266">
        <v>748</v>
      </c>
      <c r="B543" s="260" t="s">
        <v>243</v>
      </c>
      <c r="C543" s="298">
        <v>4897</v>
      </c>
      <c r="D543" s="299">
        <v>0.54026666666666667</v>
      </c>
      <c r="E543" s="300">
        <v>0</v>
      </c>
      <c r="F543" s="301">
        <v>0</v>
      </c>
      <c r="G543" s="302">
        <v>0</v>
      </c>
      <c r="H543" s="103">
        <v>1604</v>
      </c>
      <c r="I543" s="11">
        <v>1803</v>
      </c>
      <c r="J543" s="303">
        <v>0.8896283971159179</v>
      </c>
      <c r="K543" s="304">
        <v>0.88982157405847118</v>
      </c>
      <c r="L543" s="305">
        <v>0.62160294758256396</v>
      </c>
      <c r="M543" s="11">
        <v>3043.9896343118157</v>
      </c>
      <c r="N543" s="304">
        <v>0.90789502520206755</v>
      </c>
      <c r="O543" s="306">
        <v>0</v>
      </c>
      <c r="P543" s="296">
        <f t="shared" ref="P543:U543" si="232">P239/$C239</f>
        <v>33.815290666666669</v>
      </c>
      <c r="Q543" s="296">
        <f t="shared" si="232"/>
        <v>0</v>
      </c>
      <c r="R543" s="296">
        <f t="shared" si="232"/>
        <v>11.656662620165973</v>
      </c>
      <c r="S543" s="296">
        <f t="shared" si="232"/>
        <v>17.53145293665192</v>
      </c>
      <c r="T543" s="296">
        <f t="shared" si="232"/>
        <v>0</v>
      </c>
      <c r="U543" s="296">
        <f t="shared" si="232"/>
        <v>63.003406223484561</v>
      </c>
    </row>
    <row r="544" spans="1:21" x14ac:dyDescent="0.25">
      <c r="A544" s="266">
        <v>749</v>
      </c>
      <c r="B544" s="260" t="s">
        <v>244</v>
      </c>
      <c r="C544" s="298">
        <v>21232</v>
      </c>
      <c r="D544" s="299">
        <v>0</v>
      </c>
      <c r="E544" s="300">
        <v>0</v>
      </c>
      <c r="F544" s="301">
        <v>1</v>
      </c>
      <c r="G544" s="302">
        <v>4.7098718914845517E-5</v>
      </c>
      <c r="H544" s="103">
        <v>7103</v>
      </c>
      <c r="I544" s="11">
        <v>9238</v>
      </c>
      <c r="J544" s="303">
        <v>0.7688893699935051</v>
      </c>
      <c r="K544" s="304">
        <v>0.76905632925215572</v>
      </c>
      <c r="L544" s="305">
        <v>0.70314792490836098</v>
      </c>
      <c r="M544" s="11">
        <v>14929.23674165432</v>
      </c>
      <c r="N544" s="304">
        <v>1.0269972262650264</v>
      </c>
      <c r="O544" s="306">
        <v>0</v>
      </c>
      <c r="P544" s="296">
        <f t="shared" ref="P544:U544" si="233">P240/$C240</f>
        <v>0</v>
      </c>
      <c r="Q544" s="296">
        <f t="shared" si="233"/>
        <v>0</v>
      </c>
      <c r="R544" s="296">
        <f t="shared" si="233"/>
        <v>10.07463791320324</v>
      </c>
      <c r="S544" s="296">
        <f t="shared" si="233"/>
        <v>19.831316439177662</v>
      </c>
      <c r="T544" s="296">
        <f t="shared" si="233"/>
        <v>0</v>
      </c>
      <c r="U544" s="296">
        <f t="shared" si="233"/>
        <v>29.905954352380899</v>
      </c>
    </row>
    <row r="545" spans="1:21" x14ac:dyDescent="0.25">
      <c r="A545" s="266">
        <v>751</v>
      </c>
      <c r="B545" s="260" t="s">
        <v>245</v>
      </c>
      <c r="C545" s="298">
        <v>2877</v>
      </c>
      <c r="D545" s="299">
        <v>0.79239999999999999</v>
      </c>
      <c r="E545" s="300">
        <v>0</v>
      </c>
      <c r="F545" s="301">
        <v>0</v>
      </c>
      <c r="G545" s="302">
        <v>0</v>
      </c>
      <c r="H545" s="103">
        <v>604</v>
      </c>
      <c r="I545" s="11">
        <v>1036</v>
      </c>
      <c r="J545" s="303">
        <v>0.58301158301158296</v>
      </c>
      <c r="K545" s="304">
        <v>0.583138180133982</v>
      </c>
      <c r="L545" s="305">
        <v>0.66667946798557598</v>
      </c>
      <c r="M545" s="11">
        <v>1918.0368293945021</v>
      </c>
      <c r="N545" s="304">
        <v>0.9737324681975873</v>
      </c>
      <c r="O545" s="306">
        <v>0</v>
      </c>
      <c r="P545" s="296">
        <f t="shared" ref="P545:U545" si="234">P241/$C241</f>
        <v>49.596316000000002</v>
      </c>
      <c r="Q545" s="296">
        <f t="shared" si="234"/>
        <v>0</v>
      </c>
      <c r="R545" s="296">
        <f t="shared" si="234"/>
        <v>7.6391101597551643</v>
      </c>
      <c r="S545" s="296">
        <f t="shared" si="234"/>
        <v>18.802773960895408</v>
      </c>
      <c r="T545" s="296">
        <f t="shared" si="234"/>
        <v>0</v>
      </c>
      <c r="U545" s="296">
        <f t="shared" si="234"/>
        <v>76.038200120650586</v>
      </c>
    </row>
    <row r="546" spans="1:21" x14ac:dyDescent="0.25">
      <c r="A546" s="266">
        <v>753</v>
      </c>
      <c r="B546" s="260" t="s">
        <v>246</v>
      </c>
      <c r="C546" s="298">
        <v>22320</v>
      </c>
      <c r="D546" s="299">
        <v>0</v>
      </c>
      <c r="E546" s="300">
        <v>0</v>
      </c>
      <c r="F546" s="301">
        <v>3</v>
      </c>
      <c r="G546" s="302">
        <v>1.3440860215053763E-4</v>
      </c>
      <c r="H546" s="103">
        <v>7071</v>
      </c>
      <c r="I546" s="11">
        <v>10860</v>
      </c>
      <c r="J546" s="303">
        <v>0.65110497237569065</v>
      </c>
      <c r="K546" s="304">
        <v>0.65124635552876053</v>
      </c>
      <c r="L546" s="305">
        <v>0.59203357593911199</v>
      </c>
      <c r="M546" s="11">
        <v>13214.18941496098</v>
      </c>
      <c r="N546" s="304">
        <v>0.86470686864996982</v>
      </c>
      <c r="O546" s="306">
        <v>1.78244880275041</v>
      </c>
      <c r="P546" s="296">
        <f t="shared" ref="P546:U546" si="235">P242/$C242</f>
        <v>0</v>
      </c>
      <c r="Q546" s="296">
        <f t="shared" si="235"/>
        <v>0</v>
      </c>
      <c r="R546" s="296">
        <f t="shared" si="235"/>
        <v>8.5313272574267636</v>
      </c>
      <c r="S546" s="296">
        <f t="shared" si="235"/>
        <v>16.697489633630916</v>
      </c>
      <c r="T546" s="296">
        <f t="shared" si="235"/>
        <v>18.252275740164198</v>
      </c>
      <c r="U546" s="296">
        <f t="shared" si="235"/>
        <v>43.48109263122187</v>
      </c>
    </row>
    <row r="547" spans="1:21" x14ac:dyDescent="0.25">
      <c r="A547" s="266">
        <v>755</v>
      </c>
      <c r="B547" s="260" t="s">
        <v>247</v>
      </c>
      <c r="C547" s="298">
        <v>6217</v>
      </c>
      <c r="D547" s="299">
        <v>0</v>
      </c>
      <c r="E547" s="300">
        <v>0</v>
      </c>
      <c r="F547" s="301">
        <v>0</v>
      </c>
      <c r="G547" s="302">
        <v>0</v>
      </c>
      <c r="H547" s="103">
        <v>1366</v>
      </c>
      <c r="I547" s="11">
        <v>2957</v>
      </c>
      <c r="J547" s="303">
        <v>0.46195468380114979</v>
      </c>
      <c r="K547" s="304">
        <v>0.46205499421581747</v>
      </c>
      <c r="L547" s="305">
        <v>0.712059355249967</v>
      </c>
      <c r="M547" s="11">
        <v>4426.8730115890448</v>
      </c>
      <c r="N547" s="304">
        <v>1.0400129999289767</v>
      </c>
      <c r="O547" s="306">
        <v>0.38950720441156922</v>
      </c>
      <c r="P547" s="296">
        <f t="shared" ref="P547:U547" si="236">P243/$C243</f>
        <v>0</v>
      </c>
      <c r="Q547" s="296">
        <f t="shared" si="236"/>
        <v>0</v>
      </c>
      <c r="R547" s="296">
        <f t="shared" si="236"/>
        <v>6.0529204242272092</v>
      </c>
      <c r="S547" s="296">
        <f t="shared" si="236"/>
        <v>20.08265102862854</v>
      </c>
      <c r="T547" s="296">
        <f t="shared" si="236"/>
        <v>3.9885537731744694</v>
      </c>
      <c r="U547" s="296">
        <f t="shared" si="236"/>
        <v>30.124125226030213</v>
      </c>
    </row>
    <row r="548" spans="1:21" x14ac:dyDescent="0.25">
      <c r="A548" s="266">
        <v>758</v>
      </c>
      <c r="B548" s="260" t="s">
        <v>248</v>
      </c>
      <c r="C548" s="298">
        <v>8134</v>
      </c>
      <c r="D548" s="299">
        <v>1.4546833333333333</v>
      </c>
      <c r="E548" s="300">
        <v>1</v>
      </c>
      <c r="F548" s="301">
        <v>131</v>
      </c>
      <c r="G548" s="302">
        <v>1.6105237275633146E-2</v>
      </c>
      <c r="H548" s="103">
        <v>3723</v>
      </c>
      <c r="I548" s="11">
        <v>3555</v>
      </c>
      <c r="J548" s="303">
        <v>1.0472573839662447</v>
      </c>
      <c r="K548" s="304">
        <v>1.0474847890042995</v>
      </c>
      <c r="L548" s="305">
        <v>0.65542344743818004</v>
      </c>
      <c r="M548" s="11">
        <v>5331.2143214621565</v>
      </c>
      <c r="N548" s="304">
        <v>0.95729225487765979</v>
      </c>
      <c r="O548" s="306">
        <v>0</v>
      </c>
      <c r="P548" s="296">
        <f t="shared" ref="P548:U548" si="237">P244/$C244</f>
        <v>136.57294475</v>
      </c>
      <c r="Q548" s="296">
        <f t="shared" si="237"/>
        <v>14.738385788050159</v>
      </c>
      <c r="R548" s="296">
        <f t="shared" si="237"/>
        <v>13.722050735956323</v>
      </c>
      <c r="S548" s="296">
        <f t="shared" si="237"/>
        <v>18.485313441687609</v>
      </c>
      <c r="T548" s="296">
        <f t="shared" si="237"/>
        <v>0</v>
      </c>
      <c r="U548" s="296">
        <f t="shared" si="237"/>
        <v>183.5186947156941</v>
      </c>
    </row>
    <row r="549" spans="1:21" x14ac:dyDescent="0.25">
      <c r="A549" s="266">
        <v>759</v>
      </c>
      <c r="B549" s="260" t="s">
        <v>249</v>
      </c>
      <c r="C549" s="298">
        <v>1942</v>
      </c>
      <c r="D549" s="299">
        <v>1.1890000000000001</v>
      </c>
      <c r="E549" s="300">
        <v>0</v>
      </c>
      <c r="F549" s="301">
        <v>0</v>
      </c>
      <c r="G549" s="302">
        <v>0</v>
      </c>
      <c r="H549" s="103">
        <v>699</v>
      </c>
      <c r="I549" s="11">
        <v>703</v>
      </c>
      <c r="J549" s="303">
        <v>0.99431009957325744</v>
      </c>
      <c r="K549" s="304">
        <v>0.99452600745750219</v>
      </c>
      <c r="L549" s="305">
        <v>0.53562903921115701</v>
      </c>
      <c r="M549" s="11">
        <v>1040.191594148067</v>
      </c>
      <c r="N549" s="304">
        <v>0.78232405741444921</v>
      </c>
      <c r="O549" s="306">
        <v>0</v>
      </c>
      <c r="P549" s="296">
        <f t="shared" ref="P549:U549" si="238">P245/$C245</f>
        <v>111.62926500000002</v>
      </c>
      <c r="Q549" s="296">
        <f t="shared" si="238"/>
        <v>0</v>
      </c>
      <c r="R549" s="296">
        <f t="shared" si="238"/>
        <v>13.028290697693278</v>
      </c>
      <c r="S549" s="296">
        <f t="shared" si="238"/>
        <v>15.106677548673014</v>
      </c>
      <c r="T549" s="296">
        <f t="shared" si="238"/>
        <v>0</v>
      </c>
      <c r="U549" s="296">
        <f t="shared" si="238"/>
        <v>139.76423324636633</v>
      </c>
    </row>
    <row r="550" spans="1:21" x14ac:dyDescent="0.25">
      <c r="A550" s="266">
        <v>761</v>
      </c>
      <c r="B550" s="260" t="s">
        <v>250</v>
      </c>
      <c r="C550" s="298">
        <v>8426</v>
      </c>
      <c r="D550" s="299">
        <v>0</v>
      </c>
      <c r="E550" s="300">
        <v>0</v>
      </c>
      <c r="F550" s="301">
        <v>0</v>
      </c>
      <c r="G550" s="302">
        <v>0</v>
      </c>
      <c r="H550" s="103">
        <v>2685</v>
      </c>
      <c r="I550" s="11">
        <v>3255</v>
      </c>
      <c r="J550" s="303">
        <v>0.82488479262672809</v>
      </c>
      <c r="K550" s="304">
        <v>0.82506391092231635</v>
      </c>
      <c r="L550" s="305">
        <v>0.59198859290176797</v>
      </c>
      <c r="M550" s="11">
        <v>4988.0958837902972</v>
      </c>
      <c r="N550" s="304">
        <v>0.86464116774558719</v>
      </c>
      <c r="O550" s="306">
        <v>0</v>
      </c>
      <c r="P550" s="296">
        <f t="shared" ref="P550:U550" si="239">P246/$C246</f>
        <v>0</v>
      </c>
      <c r="Q550" s="296">
        <f t="shared" si="239"/>
        <v>0</v>
      </c>
      <c r="R550" s="296">
        <f t="shared" si="239"/>
        <v>10.808337233082343</v>
      </c>
      <c r="S550" s="296">
        <f t="shared" si="239"/>
        <v>16.696220949167287</v>
      </c>
      <c r="T550" s="296">
        <f t="shared" si="239"/>
        <v>0</v>
      </c>
      <c r="U550" s="296">
        <f t="shared" si="239"/>
        <v>27.504558182249632</v>
      </c>
    </row>
    <row r="551" spans="1:21" x14ac:dyDescent="0.25">
      <c r="A551" s="266">
        <v>762</v>
      </c>
      <c r="B551" s="260" t="s">
        <v>251</v>
      </c>
      <c r="C551" s="298">
        <v>3672</v>
      </c>
      <c r="D551" s="299">
        <v>1.0705166666666668</v>
      </c>
      <c r="E551" s="300">
        <v>0</v>
      </c>
      <c r="F551" s="301">
        <v>0</v>
      </c>
      <c r="G551" s="302">
        <v>0</v>
      </c>
      <c r="H551" s="103">
        <v>1082</v>
      </c>
      <c r="I551" s="11">
        <v>1303</v>
      </c>
      <c r="J551" s="303">
        <v>0.83039140445126636</v>
      </c>
      <c r="K551" s="304">
        <v>0.83057171847131606</v>
      </c>
      <c r="L551" s="305">
        <v>0.64602603797469704</v>
      </c>
      <c r="M551" s="11">
        <v>2372.2076114430874</v>
      </c>
      <c r="N551" s="304">
        <v>0.94356667436864883</v>
      </c>
      <c r="O551" s="306">
        <v>0</v>
      </c>
      <c r="P551" s="296">
        <f t="shared" ref="P551:U551" si="240">P247/$C247</f>
        <v>100.50545725000001</v>
      </c>
      <c r="Q551" s="296">
        <f t="shared" si="240"/>
        <v>0</v>
      </c>
      <c r="R551" s="296">
        <f t="shared" si="240"/>
        <v>10.88048951197424</v>
      </c>
      <c r="S551" s="296">
        <f t="shared" si="240"/>
        <v>18.220272482058611</v>
      </c>
      <c r="T551" s="296">
        <f t="shared" si="240"/>
        <v>0</v>
      </c>
      <c r="U551" s="296">
        <f t="shared" si="240"/>
        <v>129.60621924403284</v>
      </c>
    </row>
    <row r="552" spans="1:21" x14ac:dyDescent="0.25">
      <c r="A552" s="266">
        <v>765</v>
      </c>
      <c r="B552" s="260" t="s">
        <v>252</v>
      </c>
      <c r="C552" s="298">
        <v>10354</v>
      </c>
      <c r="D552" s="299">
        <v>0.59563333333333335</v>
      </c>
      <c r="E552" s="300">
        <v>0</v>
      </c>
      <c r="F552" s="301">
        <v>0</v>
      </c>
      <c r="G552" s="302">
        <v>0</v>
      </c>
      <c r="H552" s="103">
        <v>4595</v>
      </c>
      <c r="I552" s="11">
        <v>4399</v>
      </c>
      <c r="J552" s="303">
        <v>1.0445555808138214</v>
      </c>
      <c r="K552" s="304">
        <v>1.0447823991731304</v>
      </c>
      <c r="L552" s="305">
        <v>0.67034034494155803</v>
      </c>
      <c r="M552" s="11">
        <v>6940.7039315248921</v>
      </c>
      <c r="N552" s="304">
        <v>0.97907943765636951</v>
      </c>
      <c r="O552" s="306">
        <v>5.8542103223080399E-2</v>
      </c>
      <c r="P552" s="296">
        <f t="shared" ref="P552:U552" si="241">P248/$C248</f>
        <v>37.280690333333339</v>
      </c>
      <c r="Q552" s="296">
        <f t="shared" si="241"/>
        <v>0</v>
      </c>
      <c r="R552" s="296">
        <f t="shared" si="241"/>
        <v>13.686649429168007</v>
      </c>
      <c r="S552" s="296">
        <f t="shared" si="241"/>
        <v>18.906023941144493</v>
      </c>
      <c r="T552" s="296">
        <f t="shared" si="241"/>
        <v>0.59947113700434329</v>
      </c>
      <c r="U552" s="296">
        <f t="shared" si="241"/>
        <v>70.472834840650179</v>
      </c>
    </row>
    <row r="553" spans="1:21" x14ac:dyDescent="0.25">
      <c r="A553" s="266">
        <v>768</v>
      </c>
      <c r="B553" s="260" t="s">
        <v>253</v>
      </c>
      <c r="C553" s="298">
        <v>2375</v>
      </c>
      <c r="D553" s="299">
        <v>1.2305166666666667</v>
      </c>
      <c r="E553" s="300">
        <v>0</v>
      </c>
      <c r="F553" s="301">
        <v>0</v>
      </c>
      <c r="G553" s="302">
        <v>0</v>
      </c>
      <c r="H553" s="103">
        <v>758</v>
      </c>
      <c r="I553" s="11">
        <v>806</v>
      </c>
      <c r="J553" s="303">
        <v>0.94044665012406947</v>
      </c>
      <c r="K553" s="304">
        <v>0.9406508619153009</v>
      </c>
      <c r="L553" s="305">
        <v>0.46442383898991202</v>
      </c>
      <c r="M553" s="11">
        <v>1103.0066176010409</v>
      </c>
      <c r="N553" s="304">
        <v>0.67832383138463481</v>
      </c>
      <c r="O553" s="306">
        <v>0</v>
      </c>
      <c r="P553" s="296">
        <f t="shared" ref="P553:U553" si="242">P249/$C249</f>
        <v>115.52705725</v>
      </c>
      <c r="Q553" s="296">
        <f t="shared" si="242"/>
        <v>0</v>
      </c>
      <c r="R553" s="296">
        <f t="shared" si="242"/>
        <v>12.322526291090442</v>
      </c>
      <c r="S553" s="296">
        <f t="shared" si="242"/>
        <v>13.098433184037296</v>
      </c>
      <c r="T553" s="296">
        <f t="shared" si="242"/>
        <v>0</v>
      </c>
      <c r="U553" s="296">
        <f t="shared" si="242"/>
        <v>140.94801672512773</v>
      </c>
    </row>
    <row r="554" spans="1:21" x14ac:dyDescent="0.25">
      <c r="A554" s="266">
        <v>777</v>
      </c>
      <c r="B554" s="260" t="s">
        <v>254</v>
      </c>
      <c r="C554" s="298">
        <v>7367</v>
      </c>
      <c r="D554" s="299">
        <v>1.4814499999999999</v>
      </c>
      <c r="E554" s="300">
        <v>0</v>
      </c>
      <c r="F554" s="301">
        <v>0</v>
      </c>
      <c r="G554" s="302">
        <v>0</v>
      </c>
      <c r="H554" s="103">
        <v>2221</v>
      </c>
      <c r="I554" s="11">
        <v>2474</v>
      </c>
      <c r="J554" s="303">
        <v>0.89773645917542444</v>
      </c>
      <c r="K554" s="304">
        <v>0.89793139673021061</v>
      </c>
      <c r="L554" s="305">
        <v>0.62552269563903995</v>
      </c>
      <c r="M554" s="11">
        <v>4608.2256987728069</v>
      </c>
      <c r="N554" s="304">
        <v>0.91362009419403423</v>
      </c>
      <c r="O554" s="306">
        <v>0</v>
      </c>
      <c r="P554" s="296">
        <f t="shared" ref="P554:U554" si="243">P250/$C250</f>
        <v>139.08593325000001</v>
      </c>
      <c r="Q554" s="296">
        <f t="shared" si="243"/>
        <v>0</v>
      </c>
      <c r="R554" s="296">
        <f t="shared" si="243"/>
        <v>11.762901297165758</v>
      </c>
      <c r="S554" s="296">
        <f t="shared" si="243"/>
        <v>17.642004018886798</v>
      </c>
      <c r="T554" s="296">
        <f t="shared" si="243"/>
        <v>0</v>
      </c>
      <c r="U554" s="296">
        <f t="shared" si="243"/>
        <v>168.49083856605256</v>
      </c>
    </row>
    <row r="555" spans="1:21" x14ac:dyDescent="0.25">
      <c r="A555" s="266">
        <v>778</v>
      </c>
      <c r="B555" s="260" t="s">
        <v>255</v>
      </c>
      <c r="C555" s="298">
        <v>6763</v>
      </c>
      <c r="D555" s="299">
        <v>0.39226666666666665</v>
      </c>
      <c r="E555" s="300">
        <v>0</v>
      </c>
      <c r="F555" s="301">
        <v>0</v>
      </c>
      <c r="G555" s="302">
        <v>0</v>
      </c>
      <c r="H555" s="103">
        <v>2402</v>
      </c>
      <c r="I555" s="11">
        <v>2591</v>
      </c>
      <c r="J555" s="303">
        <v>0.92705519104592826</v>
      </c>
      <c r="K555" s="304">
        <v>0.92725649497008911</v>
      </c>
      <c r="L555" s="305">
        <v>0.62947061771590895</v>
      </c>
      <c r="M555" s="11">
        <v>4257.1097876126923</v>
      </c>
      <c r="N555" s="304">
        <v>0.9193863133334611</v>
      </c>
      <c r="O555" s="306">
        <v>0</v>
      </c>
      <c r="P555" s="296">
        <f t="shared" ref="P555:U555" si="244">P251/$C251</f>
        <v>24.551970666666669</v>
      </c>
      <c r="Q555" s="296">
        <f t="shared" si="244"/>
        <v>0</v>
      </c>
      <c r="R555" s="296">
        <f t="shared" si="244"/>
        <v>12.147060084108167</v>
      </c>
      <c r="S555" s="296">
        <f t="shared" si="244"/>
        <v>17.753349710469134</v>
      </c>
      <c r="T555" s="296">
        <f t="shared" si="244"/>
        <v>0</v>
      </c>
      <c r="U555" s="296">
        <f t="shared" si="244"/>
        <v>54.452380461243969</v>
      </c>
    </row>
    <row r="556" spans="1:21" x14ac:dyDescent="0.25">
      <c r="A556" s="266">
        <v>781</v>
      </c>
      <c r="B556" s="260" t="s">
        <v>256</v>
      </c>
      <c r="C556" s="298">
        <v>3504</v>
      </c>
      <c r="D556" s="299">
        <v>1.0842833333333333</v>
      </c>
      <c r="E556" s="300">
        <v>0</v>
      </c>
      <c r="F556" s="301">
        <v>1</v>
      </c>
      <c r="G556" s="302">
        <v>2.8538812785388126E-4</v>
      </c>
      <c r="H556" s="103">
        <v>981</v>
      </c>
      <c r="I556" s="11">
        <v>1129</v>
      </c>
      <c r="J556" s="303">
        <v>0.86891054030115145</v>
      </c>
      <c r="K556" s="304">
        <v>0.8690992184976567</v>
      </c>
      <c r="L556" s="305">
        <v>0.62885407420803197</v>
      </c>
      <c r="M556" s="11">
        <v>2203.5046760249438</v>
      </c>
      <c r="N556" s="304">
        <v>0.91848580797743107</v>
      </c>
      <c r="O556" s="306">
        <v>0</v>
      </c>
      <c r="P556" s="296">
        <f t="shared" ref="P556:U556" si="245">P252/$C252</f>
        <v>101.79794075</v>
      </c>
      <c r="Q556" s="296">
        <f t="shared" si="245"/>
        <v>0</v>
      </c>
      <c r="R556" s="296">
        <f t="shared" si="245"/>
        <v>11.385199762319303</v>
      </c>
      <c r="S556" s="296">
        <f t="shared" si="245"/>
        <v>17.735960952044191</v>
      </c>
      <c r="T556" s="296">
        <f t="shared" si="245"/>
        <v>0</v>
      </c>
      <c r="U556" s="296">
        <f t="shared" si="245"/>
        <v>130.91910146436348</v>
      </c>
    </row>
    <row r="557" spans="1:21" x14ac:dyDescent="0.25">
      <c r="A557" s="266">
        <v>783</v>
      </c>
      <c r="B557" s="260" t="s">
        <v>257</v>
      </c>
      <c r="C557" s="298">
        <v>6419</v>
      </c>
      <c r="D557" s="299">
        <v>0</v>
      </c>
      <c r="E557" s="300">
        <v>0</v>
      </c>
      <c r="F557" s="301">
        <v>0</v>
      </c>
      <c r="G557" s="302">
        <v>0</v>
      </c>
      <c r="H557" s="103">
        <v>3091</v>
      </c>
      <c r="I557" s="11">
        <v>2653</v>
      </c>
      <c r="J557" s="303">
        <v>1.1650961176027139</v>
      </c>
      <c r="K557" s="304">
        <v>1.165349110545058</v>
      </c>
      <c r="L557" s="305">
        <v>0.54340556281545205</v>
      </c>
      <c r="M557" s="11">
        <v>3488.1203077123869</v>
      </c>
      <c r="N557" s="304">
        <v>0.79368221960007512</v>
      </c>
      <c r="O557" s="306">
        <v>0</v>
      </c>
      <c r="P557" s="296">
        <f t="shared" ref="P557:U557" si="246">P253/$C253</f>
        <v>0</v>
      </c>
      <c r="Q557" s="296">
        <f t="shared" si="246"/>
        <v>0</v>
      </c>
      <c r="R557" s="296">
        <f t="shared" si="246"/>
        <v>15.266073348140258</v>
      </c>
      <c r="S557" s="296">
        <f t="shared" si="246"/>
        <v>15.326003660477449</v>
      </c>
      <c r="T557" s="296">
        <f t="shared" si="246"/>
        <v>0</v>
      </c>
      <c r="U557" s="296">
        <f t="shared" si="246"/>
        <v>30.592077008617704</v>
      </c>
    </row>
    <row r="558" spans="1:21" s="260" customFormat="1" x14ac:dyDescent="0.25">
      <c r="A558" s="260">
        <v>785</v>
      </c>
      <c r="B558" s="260" t="s">
        <v>258</v>
      </c>
      <c r="C558" s="298">
        <v>2626</v>
      </c>
      <c r="D558" s="299">
        <v>1.7081500000000001</v>
      </c>
      <c r="E558" s="300">
        <v>0</v>
      </c>
      <c r="F558" s="301">
        <v>0</v>
      </c>
      <c r="G558" s="302">
        <v>0</v>
      </c>
      <c r="H558" s="103">
        <v>838</v>
      </c>
      <c r="I558" s="11">
        <v>857</v>
      </c>
      <c r="J558" s="303">
        <v>0.97782963827304548</v>
      </c>
      <c r="K558" s="304">
        <v>0.97804196753374795</v>
      </c>
      <c r="L558" s="305">
        <v>0.54178833521959702</v>
      </c>
      <c r="M558" s="11">
        <v>1422.7361682866617</v>
      </c>
      <c r="N558" s="304">
        <v>0.79132014442876775</v>
      </c>
      <c r="O558" s="295">
        <v>0</v>
      </c>
      <c r="P558" s="296">
        <f t="shared" ref="P558:U558" si="247">P254/$C254</f>
        <v>320.73932550000006</v>
      </c>
      <c r="Q558" s="296">
        <f t="shared" si="247"/>
        <v>0</v>
      </c>
      <c r="R558" s="296">
        <f t="shared" si="247"/>
        <v>12.8123497746921</v>
      </c>
      <c r="S558" s="296">
        <f t="shared" si="247"/>
        <v>15.280391988919504</v>
      </c>
      <c r="T558" s="296">
        <f t="shared" si="247"/>
        <v>0</v>
      </c>
      <c r="U558" s="296">
        <f t="shared" si="247"/>
        <v>348.83206726361169</v>
      </c>
    </row>
    <row r="559" spans="1:21" x14ac:dyDescent="0.25">
      <c r="A559" s="266">
        <v>790</v>
      </c>
      <c r="B559" s="260" t="s">
        <v>259</v>
      </c>
      <c r="C559" s="298">
        <v>23734</v>
      </c>
      <c r="D559" s="299">
        <v>0</v>
      </c>
      <c r="E559" s="300">
        <v>0</v>
      </c>
      <c r="F559" s="301">
        <v>0</v>
      </c>
      <c r="G559" s="302">
        <v>0</v>
      </c>
      <c r="H559" s="103">
        <v>8206</v>
      </c>
      <c r="I559" s="11">
        <v>9288</v>
      </c>
      <c r="J559" s="303">
        <v>0.88350559862187772</v>
      </c>
      <c r="K559" s="304">
        <v>0.88369744603909572</v>
      </c>
      <c r="L559" s="305">
        <v>0.69526442541804101</v>
      </c>
      <c r="M559" s="11">
        <v>16501.405872871786</v>
      </c>
      <c r="N559" s="304">
        <v>1.0154828182393247</v>
      </c>
      <c r="O559" s="306">
        <v>0</v>
      </c>
      <c r="P559" s="296">
        <f t="shared" ref="P559:U559" si="248">P255/$C255</f>
        <v>0</v>
      </c>
      <c r="Q559" s="296">
        <f t="shared" si="248"/>
        <v>0</v>
      </c>
      <c r="R559" s="296">
        <f t="shared" si="248"/>
        <v>11.576436543112152</v>
      </c>
      <c r="S559" s="296">
        <f t="shared" si="248"/>
        <v>19.60897322020136</v>
      </c>
      <c r="T559" s="296">
        <f t="shared" si="248"/>
        <v>0</v>
      </c>
      <c r="U559" s="296">
        <f t="shared" si="248"/>
        <v>31.185409763313512</v>
      </c>
    </row>
    <row r="560" spans="1:21" x14ac:dyDescent="0.25">
      <c r="A560" s="266">
        <v>791</v>
      </c>
      <c r="B560" s="260" t="s">
        <v>260</v>
      </c>
      <c r="C560" s="298">
        <v>5029</v>
      </c>
      <c r="D560" s="299">
        <v>1.4546666666666668</v>
      </c>
      <c r="E560" s="300">
        <v>0</v>
      </c>
      <c r="F560" s="301">
        <v>0</v>
      </c>
      <c r="G560" s="302">
        <v>0</v>
      </c>
      <c r="H560" s="103">
        <v>1787</v>
      </c>
      <c r="I560" s="11">
        <v>1913</v>
      </c>
      <c r="J560" s="303">
        <v>0.93413486670151591</v>
      </c>
      <c r="K560" s="304">
        <v>0.93433770793058046</v>
      </c>
      <c r="L560" s="305">
        <v>0.530932377396793</v>
      </c>
      <c r="M560" s="11">
        <v>2670.058925928472</v>
      </c>
      <c r="N560" s="304">
        <v>0.77546425098511873</v>
      </c>
      <c r="O560" s="306">
        <v>0</v>
      </c>
      <c r="P560" s="296">
        <f t="shared" ref="P560:U560" si="249">P256/$C256</f>
        <v>136.57138</v>
      </c>
      <c r="Q560" s="296">
        <f t="shared" si="249"/>
        <v>0</v>
      </c>
      <c r="R560" s="296">
        <f t="shared" si="249"/>
        <v>12.239823973890603</v>
      </c>
      <c r="S560" s="296">
        <f t="shared" si="249"/>
        <v>14.97421468652264</v>
      </c>
      <c r="T560" s="296">
        <f t="shared" si="249"/>
        <v>0</v>
      </c>
      <c r="U560" s="296">
        <f t="shared" si="249"/>
        <v>163.78541866041323</v>
      </c>
    </row>
    <row r="561" spans="1:21" x14ac:dyDescent="0.25">
      <c r="A561" s="266">
        <v>831</v>
      </c>
      <c r="B561" s="260" t="s">
        <v>261</v>
      </c>
      <c r="C561" s="298">
        <v>4559</v>
      </c>
      <c r="D561" s="299">
        <v>0</v>
      </c>
      <c r="E561" s="300">
        <v>0</v>
      </c>
      <c r="F561" s="301">
        <v>0</v>
      </c>
      <c r="G561" s="302">
        <v>0</v>
      </c>
      <c r="H561" s="103">
        <v>809</v>
      </c>
      <c r="I561" s="11">
        <v>1866</v>
      </c>
      <c r="J561" s="303">
        <v>0.43354769560557344</v>
      </c>
      <c r="K561" s="304">
        <v>0.43364183762999575</v>
      </c>
      <c r="L561" s="305">
        <v>0.60780213748029999</v>
      </c>
      <c r="M561" s="11">
        <v>2770.9699447726875</v>
      </c>
      <c r="N561" s="304">
        <v>0.88773796693145879</v>
      </c>
      <c r="O561" s="306">
        <v>0</v>
      </c>
      <c r="P561" s="296">
        <f t="shared" ref="P561:U561" si="250">P257/$C257</f>
        <v>0</v>
      </c>
      <c r="Q561" s="296">
        <f t="shared" si="250"/>
        <v>0</v>
      </c>
      <c r="R561" s="296">
        <f t="shared" si="250"/>
        <v>5.6807080729529442</v>
      </c>
      <c r="S561" s="296">
        <f t="shared" si="250"/>
        <v>17.142220141446469</v>
      </c>
      <c r="T561" s="296">
        <f t="shared" si="250"/>
        <v>0</v>
      </c>
      <c r="U561" s="296">
        <f t="shared" si="250"/>
        <v>22.822928214399411</v>
      </c>
    </row>
    <row r="562" spans="1:21" x14ac:dyDescent="0.25">
      <c r="A562" s="266">
        <v>832</v>
      </c>
      <c r="B562" s="260" t="s">
        <v>262</v>
      </c>
      <c r="C562" s="298">
        <v>3825</v>
      </c>
      <c r="D562" s="299">
        <v>1.7243499999999998</v>
      </c>
      <c r="E562" s="300">
        <v>0</v>
      </c>
      <c r="F562" s="301">
        <v>0</v>
      </c>
      <c r="G562" s="302">
        <v>0</v>
      </c>
      <c r="H562" s="103">
        <v>1294</v>
      </c>
      <c r="I562" s="11">
        <v>1391</v>
      </c>
      <c r="J562" s="303">
        <v>0.93026599568655644</v>
      </c>
      <c r="K562" s="304">
        <v>0.93046799681578141</v>
      </c>
      <c r="L562" s="305">
        <v>0.56485597112809405</v>
      </c>
      <c r="M562" s="11">
        <v>2160.5740895649596</v>
      </c>
      <c r="N562" s="304">
        <v>0.82501205655039622</v>
      </c>
      <c r="O562" s="306">
        <v>0</v>
      </c>
      <c r="P562" s="296">
        <f t="shared" ref="P562:U562" si="251">P258/$C258</f>
        <v>323.78119949999996</v>
      </c>
      <c r="Q562" s="296">
        <f t="shared" si="251"/>
        <v>0</v>
      </c>
      <c r="R562" s="296">
        <f t="shared" si="251"/>
        <v>12.189130758286737</v>
      </c>
      <c r="S562" s="296">
        <f t="shared" si="251"/>
        <v>15.93098281198815</v>
      </c>
      <c r="T562" s="296">
        <f t="shared" si="251"/>
        <v>0</v>
      </c>
      <c r="U562" s="296">
        <f t="shared" si="251"/>
        <v>351.90131307027485</v>
      </c>
    </row>
    <row r="563" spans="1:21" x14ac:dyDescent="0.25">
      <c r="A563" s="266">
        <v>833</v>
      </c>
      <c r="B563" s="260" t="s">
        <v>263</v>
      </c>
      <c r="C563" s="298">
        <v>1691</v>
      </c>
      <c r="D563" s="299">
        <v>0.48993333333333333</v>
      </c>
      <c r="E563" s="300">
        <v>0</v>
      </c>
      <c r="F563" s="301">
        <v>0</v>
      </c>
      <c r="G563" s="302">
        <v>0</v>
      </c>
      <c r="H563" s="103">
        <v>459</v>
      </c>
      <c r="I563" s="11">
        <v>636</v>
      </c>
      <c r="J563" s="303">
        <v>0.72169811320754718</v>
      </c>
      <c r="K563" s="304">
        <v>0.72185482519584232</v>
      </c>
      <c r="L563" s="305">
        <v>0.416707487770894</v>
      </c>
      <c r="M563" s="11">
        <v>704.65236182058175</v>
      </c>
      <c r="N563" s="304">
        <v>0.60863072896126358</v>
      </c>
      <c r="O563" s="306">
        <v>1.0466904342866752</v>
      </c>
      <c r="P563" s="296">
        <f t="shared" ref="P563:U563" si="252">P259/$C259</f>
        <v>30.664927333333335</v>
      </c>
      <c r="Q563" s="296">
        <f t="shared" si="252"/>
        <v>0</v>
      </c>
      <c r="R563" s="296">
        <f t="shared" si="252"/>
        <v>9.4562982100655333</v>
      </c>
      <c r="S563" s="296">
        <f t="shared" si="252"/>
        <v>11.752659376241997</v>
      </c>
      <c r="T563" s="296">
        <f t="shared" si="252"/>
        <v>10.718110047095555</v>
      </c>
      <c r="U563" s="296">
        <f t="shared" si="252"/>
        <v>62.591994966736422</v>
      </c>
    </row>
    <row r="564" spans="1:21" x14ac:dyDescent="0.25">
      <c r="A564" s="266">
        <v>834</v>
      </c>
      <c r="B564" s="260" t="s">
        <v>264</v>
      </c>
      <c r="C564" s="298">
        <v>5879</v>
      </c>
      <c r="D564" s="299">
        <v>0</v>
      </c>
      <c r="E564" s="300">
        <v>0</v>
      </c>
      <c r="F564" s="301">
        <v>0</v>
      </c>
      <c r="G564" s="302">
        <v>0</v>
      </c>
      <c r="H564" s="103">
        <v>1641</v>
      </c>
      <c r="I564" s="11">
        <v>2509</v>
      </c>
      <c r="J564" s="303">
        <v>0.65404543642885615</v>
      </c>
      <c r="K564" s="304">
        <v>0.65418745808431344</v>
      </c>
      <c r="L564" s="305">
        <v>0.57081944564234399</v>
      </c>
      <c r="M564" s="11">
        <v>3355.8475209313401</v>
      </c>
      <c r="N564" s="304">
        <v>0.83372213243639859</v>
      </c>
      <c r="O564" s="306">
        <v>0</v>
      </c>
      <c r="P564" s="296">
        <f t="shared" ref="P564:U564" si="253">P260/$C260</f>
        <v>0</v>
      </c>
      <c r="Q564" s="296">
        <f t="shared" si="253"/>
        <v>0</v>
      </c>
      <c r="R564" s="296">
        <f t="shared" si="253"/>
        <v>8.5698557009045064</v>
      </c>
      <c r="S564" s="296">
        <f t="shared" si="253"/>
        <v>16.099174377346856</v>
      </c>
      <c r="T564" s="296">
        <f t="shared" si="253"/>
        <v>0</v>
      </c>
      <c r="U564" s="296">
        <f t="shared" si="253"/>
        <v>24.66903007825136</v>
      </c>
    </row>
    <row r="565" spans="1:21" x14ac:dyDescent="0.25">
      <c r="A565" s="266">
        <v>837</v>
      </c>
      <c r="B565" s="260" t="s">
        <v>265</v>
      </c>
      <c r="C565" s="298">
        <v>249009</v>
      </c>
      <c r="D565" s="299">
        <v>0</v>
      </c>
      <c r="E565" s="300">
        <v>0</v>
      </c>
      <c r="F565" s="301">
        <v>19</v>
      </c>
      <c r="G565" s="302">
        <v>7.6302462963186073E-5</v>
      </c>
      <c r="H565" s="103">
        <v>131385</v>
      </c>
      <c r="I565" s="11">
        <v>110431</v>
      </c>
      <c r="J565" s="303">
        <v>1.189747444105369</v>
      </c>
      <c r="K565" s="304">
        <v>1.1900057899207768</v>
      </c>
      <c r="L565" s="305">
        <v>0.77140307137916297</v>
      </c>
      <c r="M565" s="11">
        <v>192086.30740105399</v>
      </c>
      <c r="N565" s="304">
        <v>1.1266886903519928</v>
      </c>
      <c r="O565" s="306">
        <v>1.4993326835519127</v>
      </c>
      <c r="P565" s="296">
        <f t="shared" ref="P565:U565" si="254">P261/$C261</f>
        <v>0</v>
      </c>
      <c r="Q565" s="296">
        <f t="shared" si="254"/>
        <v>0</v>
      </c>
      <c r="R565" s="296">
        <f t="shared" si="254"/>
        <v>15.589075847962173</v>
      </c>
      <c r="S565" s="296">
        <f t="shared" si="254"/>
        <v>21.756358610696978</v>
      </c>
      <c r="T565" s="296">
        <f t="shared" si="254"/>
        <v>15.353166679571585</v>
      </c>
      <c r="U565" s="296">
        <f t="shared" si="254"/>
        <v>52.698601138230735</v>
      </c>
    </row>
    <row r="566" spans="1:21" x14ac:dyDescent="0.25">
      <c r="A566" s="266">
        <v>844</v>
      </c>
      <c r="B566" s="260" t="s">
        <v>266</v>
      </c>
      <c r="C566" s="298">
        <v>1441</v>
      </c>
      <c r="D566" s="299">
        <v>1.4789666666666665</v>
      </c>
      <c r="E566" s="300">
        <v>0</v>
      </c>
      <c r="F566" s="301">
        <v>0</v>
      </c>
      <c r="G566" s="302">
        <v>0</v>
      </c>
      <c r="H566" s="103">
        <v>375</v>
      </c>
      <c r="I566" s="11">
        <v>520</v>
      </c>
      <c r="J566" s="303">
        <v>0.72115384615384615</v>
      </c>
      <c r="K566" s="304">
        <v>0.72131043995813804</v>
      </c>
      <c r="L566" s="305">
        <v>0.47563161771725898</v>
      </c>
      <c r="M566" s="11">
        <v>685.38516113057017</v>
      </c>
      <c r="N566" s="304">
        <v>0.69469358411778492</v>
      </c>
      <c r="O566" s="306">
        <v>0</v>
      </c>
      <c r="P566" s="296">
        <f t="shared" ref="P566:U566" si="255">P262/$C262</f>
        <v>138.85278550000001</v>
      </c>
      <c r="Q566" s="296">
        <f t="shared" si="255"/>
        <v>0</v>
      </c>
      <c r="R566" s="296">
        <f t="shared" si="255"/>
        <v>9.4491667634516077</v>
      </c>
      <c r="S566" s="296">
        <f t="shared" si="255"/>
        <v>13.414533109314426</v>
      </c>
      <c r="T566" s="296">
        <f t="shared" si="255"/>
        <v>0</v>
      </c>
      <c r="U566" s="296">
        <f t="shared" si="255"/>
        <v>161.71648537276604</v>
      </c>
    </row>
    <row r="567" spans="1:21" x14ac:dyDescent="0.25">
      <c r="A567" s="266">
        <v>845</v>
      </c>
      <c r="B567" s="260" t="s">
        <v>267</v>
      </c>
      <c r="C567" s="298">
        <v>2863</v>
      </c>
      <c r="D567" s="299">
        <v>1.3779666666666666</v>
      </c>
      <c r="E567" s="300">
        <v>0</v>
      </c>
      <c r="F567" s="301">
        <v>1</v>
      </c>
      <c r="G567" s="302">
        <v>3.4928396786587494E-4</v>
      </c>
      <c r="H567" s="103">
        <v>1004</v>
      </c>
      <c r="I567" s="11">
        <v>1082</v>
      </c>
      <c r="J567" s="303">
        <v>0.92791127541589646</v>
      </c>
      <c r="K567" s="304">
        <v>0.92811276523313546</v>
      </c>
      <c r="L567" s="305">
        <v>0.491546809042122</v>
      </c>
      <c r="M567" s="11">
        <v>1407.2985142875953</v>
      </c>
      <c r="N567" s="304">
        <v>0.71793884555867127</v>
      </c>
      <c r="O567" s="306">
        <v>0</v>
      </c>
      <c r="P567" s="296">
        <f t="shared" ref="P567:U567" si="256">P263/$C263</f>
        <v>129.37040049999999</v>
      </c>
      <c r="Q567" s="296">
        <f t="shared" si="256"/>
        <v>0</v>
      </c>
      <c r="R567" s="296">
        <f t="shared" si="256"/>
        <v>12.158277224554073</v>
      </c>
      <c r="S567" s="296">
        <f t="shared" si="256"/>
        <v>13.863399107737941</v>
      </c>
      <c r="T567" s="296">
        <f t="shared" si="256"/>
        <v>0</v>
      </c>
      <c r="U567" s="296">
        <f t="shared" si="256"/>
        <v>155.39207683229199</v>
      </c>
    </row>
    <row r="568" spans="1:21" x14ac:dyDescent="0.25">
      <c r="A568" s="266">
        <v>846</v>
      </c>
      <c r="B568" s="260" t="s">
        <v>268</v>
      </c>
      <c r="C568" s="298">
        <v>4862</v>
      </c>
      <c r="D568" s="299">
        <v>0.17711666666666667</v>
      </c>
      <c r="E568" s="300">
        <v>0</v>
      </c>
      <c r="F568" s="301">
        <v>0</v>
      </c>
      <c r="G568" s="302">
        <v>0</v>
      </c>
      <c r="H568" s="103">
        <v>1622</v>
      </c>
      <c r="I568" s="11">
        <v>1805</v>
      </c>
      <c r="J568" s="303">
        <v>0.8986149584487535</v>
      </c>
      <c r="K568" s="304">
        <v>0.89881008676386631</v>
      </c>
      <c r="L568" s="305">
        <v>0.71872283936499604</v>
      </c>
      <c r="M568" s="11">
        <v>3494.4304449926108</v>
      </c>
      <c r="N568" s="304">
        <v>1.0497454892971103</v>
      </c>
      <c r="O568" s="306">
        <v>0</v>
      </c>
      <c r="P568" s="296">
        <f t="shared" ref="P568:U568" si="257">P264/$C264</f>
        <v>11.085732166666668</v>
      </c>
      <c r="Q568" s="296">
        <f t="shared" si="257"/>
        <v>0</v>
      </c>
      <c r="R568" s="296">
        <f t="shared" si="257"/>
        <v>11.774412136606648</v>
      </c>
      <c r="S568" s="296">
        <f t="shared" si="257"/>
        <v>20.270585398327199</v>
      </c>
      <c r="T568" s="296">
        <f t="shared" si="257"/>
        <v>0</v>
      </c>
      <c r="U568" s="296">
        <f t="shared" si="257"/>
        <v>43.130729701600522</v>
      </c>
    </row>
    <row r="569" spans="1:21" x14ac:dyDescent="0.25">
      <c r="A569" s="266">
        <v>848</v>
      </c>
      <c r="B569" s="260" t="s">
        <v>269</v>
      </c>
      <c r="C569" s="298">
        <v>4160</v>
      </c>
      <c r="D569" s="299">
        <v>0.92721666666666658</v>
      </c>
      <c r="E569" s="300">
        <v>0</v>
      </c>
      <c r="F569" s="301">
        <v>1</v>
      </c>
      <c r="G569" s="302">
        <v>2.403846153846154E-4</v>
      </c>
      <c r="H569" s="103">
        <v>1212</v>
      </c>
      <c r="I569" s="11">
        <v>1453</v>
      </c>
      <c r="J569" s="303">
        <v>0.83413626978664834</v>
      </c>
      <c r="K569" s="304">
        <v>0.83431739697952179</v>
      </c>
      <c r="L569" s="305">
        <v>0.48883301438703902</v>
      </c>
      <c r="M569" s="11">
        <v>2033.5453398500824</v>
      </c>
      <c r="N569" s="304">
        <v>0.71397515671782563</v>
      </c>
      <c r="O569" s="306">
        <v>0</v>
      </c>
      <c r="P569" s="296">
        <f t="shared" ref="P569:U569" si="258">P265/$C265</f>
        <v>58.034491166666662</v>
      </c>
      <c r="Q569" s="296">
        <f t="shared" si="258"/>
        <v>0</v>
      </c>
      <c r="R569" s="296">
        <f t="shared" si="258"/>
        <v>10.929557900431735</v>
      </c>
      <c r="S569" s="296">
        <f t="shared" si="258"/>
        <v>13.786860276221212</v>
      </c>
      <c r="T569" s="296">
        <f t="shared" si="258"/>
        <v>0</v>
      </c>
      <c r="U569" s="296">
        <f t="shared" si="258"/>
        <v>82.750909343319606</v>
      </c>
    </row>
    <row r="570" spans="1:21" x14ac:dyDescent="0.25">
      <c r="A570" s="266">
        <v>849</v>
      </c>
      <c r="B570" s="260" t="s">
        <v>270</v>
      </c>
      <c r="C570" s="298">
        <v>2903</v>
      </c>
      <c r="D570" s="299">
        <v>0.86536666666666673</v>
      </c>
      <c r="E570" s="300">
        <v>0</v>
      </c>
      <c r="F570" s="301">
        <v>0</v>
      </c>
      <c r="G570" s="302">
        <v>0</v>
      </c>
      <c r="H570" s="103">
        <v>1010</v>
      </c>
      <c r="I570" s="11">
        <v>1068</v>
      </c>
      <c r="J570" s="303">
        <v>0.94569288389513106</v>
      </c>
      <c r="K570" s="304">
        <v>0.94589823487144598</v>
      </c>
      <c r="L570" s="305">
        <v>0.57929769633889805</v>
      </c>
      <c r="M570" s="11">
        <v>1681.701212471821</v>
      </c>
      <c r="N570" s="304">
        <v>0.84610521662181415</v>
      </c>
      <c r="O570" s="306">
        <v>0</v>
      </c>
      <c r="P570" s="296">
        <f t="shared" ref="P570:U570" si="259">P266/$C266</f>
        <v>54.163299666666681</v>
      </c>
      <c r="Q570" s="296">
        <f t="shared" si="259"/>
        <v>0</v>
      </c>
      <c r="R570" s="296">
        <f t="shared" si="259"/>
        <v>12.391266876815941</v>
      </c>
      <c r="S570" s="296">
        <f t="shared" si="259"/>
        <v>16.338291732967228</v>
      </c>
      <c r="T570" s="296">
        <f t="shared" si="259"/>
        <v>0</v>
      </c>
      <c r="U570" s="296">
        <f t="shared" si="259"/>
        <v>82.892858276449843</v>
      </c>
    </row>
    <row r="571" spans="1:21" x14ac:dyDescent="0.25">
      <c r="A571" s="266">
        <v>850</v>
      </c>
      <c r="B571" s="260" t="s">
        <v>271</v>
      </c>
      <c r="C571" s="298">
        <v>2407</v>
      </c>
      <c r="D571" s="299">
        <v>0.21193333333333333</v>
      </c>
      <c r="E571" s="300">
        <v>0</v>
      </c>
      <c r="F571" s="301">
        <v>0</v>
      </c>
      <c r="G571" s="302">
        <v>0</v>
      </c>
      <c r="H571" s="103">
        <v>550</v>
      </c>
      <c r="I571" s="11">
        <v>901</v>
      </c>
      <c r="J571" s="303">
        <v>0.61043285238623757</v>
      </c>
      <c r="K571" s="304">
        <v>0.61056540385653724</v>
      </c>
      <c r="L571" s="305">
        <v>0.44483412156871999</v>
      </c>
      <c r="M571" s="11">
        <v>1070.715730615909</v>
      </c>
      <c r="N571" s="304">
        <v>0.64971166495108978</v>
      </c>
      <c r="O571" s="306">
        <v>0.26639001210674679</v>
      </c>
      <c r="P571" s="296">
        <f t="shared" ref="P571:U571" si="260">P267/$C267</f>
        <v>13.264907333333335</v>
      </c>
      <c r="Q571" s="296">
        <f t="shared" si="260"/>
        <v>0</v>
      </c>
      <c r="R571" s="296">
        <f t="shared" si="260"/>
        <v>7.9984067905206366</v>
      </c>
      <c r="S571" s="296">
        <f t="shared" si="260"/>
        <v>12.545932250205542</v>
      </c>
      <c r="T571" s="296">
        <f t="shared" si="260"/>
        <v>2.7278337239730877</v>
      </c>
      <c r="U571" s="296">
        <f t="shared" si="260"/>
        <v>36.537080098032604</v>
      </c>
    </row>
    <row r="572" spans="1:21" x14ac:dyDescent="0.25">
      <c r="A572" s="266">
        <v>851</v>
      </c>
      <c r="B572" s="260" t="s">
        <v>272</v>
      </c>
      <c r="C572" s="298">
        <v>21227</v>
      </c>
      <c r="D572" s="299">
        <v>0.14405000000000001</v>
      </c>
      <c r="E572" s="300">
        <v>0</v>
      </c>
      <c r="F572" s="301">
        <v>13</v>
      </c>
      <c r="G572" s="302">
        <v>6.124275686625524E-4</v>
      </c>
      <c r="H572" s="103">
        <v>8704</v>
      </c>
      <c r="I572" s="11">
        <v>8563</v>
      </c>
      <c r="J572" s="303">
        <v>1.016466191755226</v>
      </c>
      <c r="K572" s="304">
        <v>1.0166869106888488</v>
      </c>
      <c r="L572" s="305">
        <v>0.55654170020824101</v>
      </c>
      <c r="M572" s="11">
        <v>11813.710670320332</v>
      </c>
      <c r="N572" s="304">
        <v>0.81286847641508142</v>
      </c>
      <c r="O572" s="306">
        <v>0</v>
      </c>
      <c r="P572" s="296">
        <f t="shared" ref="P572:U572" si="261">P268/$C268</f>
        <v>9.0160894999999996</v>
      </c>
      <c r="Q572" s="296">
        <f t="shared" si="261"/>
        <v>0</v>
      </c>
      <c r="R572" s="296">
        <f t="shared" si="261"/>
        <v>13.31859853002392</v>
      </c>
      <c r="S572" s="296">
        <f t="shared" si="261"/>
        <v>15.696490279575221</v>
      </c>
      <c r="T572" s="296">
        <f t="shared" si="261"/>
        <v>0</v>
      </c>
      <c r="U572" s="296">
        <f t="shared" si="261"/>
        <v>38.031178309599142</v>
      </c>
    </row>
    <row r="573" spans="1:21" x14ac:dyDescent="0.25">
      <c r="A573" s="266">
        <v>853</v>
      </c>
      <c r="B573" s="260" t="s">
        <v>273</v>
      </c>
      <c r="C573" s="298">
        <v>197900</v>
      </c>
      <c r="D573" s="299">
        <v>0</v>
      </c>
      <c r="E573" s="300">
        <v>0</v>
      </c>
      <c r="F573" s="301">
        <v>13</v>
      </c>
      <c r="G573" s="302">
        <v>6.5689742294087919E-5</v>
      </c>
      <c r="H573" s="103">
        <v>104982</v>
      </c>
      <c r="I573" s="11">
        <v>85122</v>
      </c>
      <c r="J573" s="303">
        <v>1.2333121872136463</v>
      </c>
      <c r="K573" s="304">
        <v>1.2335799928258682</v>
      </c>
      <c r="L573" s="305">
        <v>0.69678972448326304</v>
      </c>
      <c r="M573" s="11">
        <v>137894.68647523774</v>
      </c>
      <c r="N573" s="304">
        <v>1.0177106252962991</v>
      </c>
      <c r="O573" s="306">
        <v>0.84675041228692294</v>
      </c>
      <c r="P573" s="296">
        <f t="shared" ref="P573:U573" si="262">P269/$C269</f>
        <v>0</v>
      </c>
      <c r="Q573" s="296">
        <f t="shared" si="262"/>
        <v>0</v>
      </c>
      <c r="R573" s="296">
        <f t="shared" si="262"/>
        <v>16.159897906018873</v>
      </c>
      <c r="S573" s="296">
        <f t="shared" si="262"/>
        <v>19.651992174471534</v>
      </c>
      <c r="T573" s="296">
        <f t="shared" si="262"/>
        <v>8.6707242218180909</v>
      </c>
      <c r="U573" s="296">
        <f t="shared" si="262"/>
        <v>44.482614302308498</v>
      </c>
    </row>
    <row r="574" spans="1:21" x14ac:dyDescent="0.25">
      <c r="A574" s="266">
        <v>854</v>
      </c>
      <c r="B574" s="260" t="s">
        <v>274</v>
      </c>
      <c r="C574" s="298">
        <v>3262</v>
      </c>
      <c r="D574" s="299">
        <v>1.7608999999999999</v>
      </c>
      <c r="E574" s="300">
        <v>0</v>
      </c>
      <c r="F574" s="301">
        <v>3</v>
      </c>
      <c r="G574" s="302">
        <v>9.1968117719190676E-4</v>
      </c>
      <c r="H574" s="103">
        <v>1082</v>
      </c>
      <c r="I574" s="11">
        <v>1084</v>
      </c>
      <c r="J574" s="303">
        <v>0.99815498154981552</v>
      </c>
      <c r="K574" s="304">
        <v>0.99837172432483845</v>
      </c>
      <c r="L574" s="305">
        <v>0.477516702103854</v>
      </c>
      <c r="M574" s="11">
        <v>1557.6594822627717</v>
      </c>
      <c r="N574" s="304">
        <v>0.69744688305777813</v>
      </c>
      <c r="O574" s="306">
        <v>0</v>
      </c>
      <c r="P574" s="296">
        <f t="shared" ref="P574:U574" si="263">P270/$C270</f>
        <v>330.64419299999997</v>
      </c>
      <c r="Q574" s="296">
        <f t="shared" si="263"/>
        <v>0</v>
      </c>
      <c r="R574" s="296">
        <f t="shared" si="263"/>
        <v>13.078669588655382</v>
      </c>
      <c r="S574" s="296">
        <f t="shared" si="263"/>
        <v>13.467699311845694</v>
      </c>
      <c r="T574" s="296">
        <f t="shared" si="263"/>
        <v>0</v>
      </c>
      <c r="U574" s="296">
        <f t="shared" si="263"/>
        <v>357.19056190050105</v>
      </c>
    </row>
    <row r="575" spans="1:21" x14ac:dyDescent="0.25">
      <c r="A575" s="266">
        <v>857</v>
      </c>
      <c r="B575" s="260" t="s">
        <v>275</v>
      </c>
      <c r="C575" s="298">
        <v>2394</v>
      </c>
      <c r="D575" s="299">
        <v>1.1848333333333332</v>
      </c>
      <c r="E575" s="300">
        <v>0</v>
      </c>
      <c r="F575" s="301">
        <v>1</v>
      </c>
      <c r="G575" s="302">
        <v>4.1771094402673348E-4</v>
      </c>
      <c r="H575" s="103">
        <v>606</v>
      </c>
      <c r="I575" s="11">
        <v>758</v>
      </c>
      <c r="J575" s="303">
        <v>0.79947229551451182</v>
      </c>
      <c r="K575" s="304">
        <v>0.79964589565385558</v>
      </c>
      <c r="L575" s="305">
        <v>0.58740974101969801</v>
      </c>
      <c r="M575" s="11">
        <v>1406.2589200011571</v>
      </c>
      <c r="N575" s="304">
        <v>0.85795343104640387</v>
      </c>
      <c r="O575" s="306">
        <v>0</v>
      </c>
      <c r="P575" s="296">
        <f t="shared" ref="P575:U575" si="264">P271/$C271</f>
        <v>111.23807749999997</v>
      </c>
      <c r="Q575" s="296">
        <f t="shared" si="264"/>
        <v>0</v>
      </c>
      <c r="R575" s="296">
        <f t="shared" si="264"/>
        <v>10.475361233065508</v>
      </c>
      <c r="S575" s="296">
        <f t="shared" si="264"/>
        <v>16.567080753506058</v>
      </c>
      <c r="T575" s="296">
        <f t="shared" si="264"/>
        <v>0</v>
      </c>
      <c r="U575" s="296">
        <f t="shared" si="264"/>
        <v>138.28051948657156</v>
      </c>
    </row>
    <row r="576" spans="1:21" x14ac:dyDescent="0.25">
      <c r="A576" s="266">
        <v>858</v>
      </c>
      <c r="B576" s="260" t="s">
        <v>276</v>
      </c>
      <c r="C576" s="298">
        <v>40384</v>
      </c>
      <c r="D576" s="299">
        <v>0</v>
      </c>
      <c r="E576" s="300">
        <v>0</v>
      </c>
      <c r="F576" s="301">
        <v>2</v>
      </c>
      <c r="G576" s="302">
        <v>4.9524564183835184E-5</v>
      </c>
      <c r="H576" s="103">
        <v>14429</v>
      </c>
      <c r="I576" s="11">
        <v>18998</v>
      </c>
      <c r="J576" s="303">
        <v>0.75950100010527422</v>
      </c>
      <c r="K576" s="304">
        <v>0.75966592074128592</v>
      </c>
      <c r="L576" s="305">
        <v>0.72887848029684799</v>
      </c>
      <c r="M576" s="11">
        <v>29435.02854830791</v>
      </c>
      <c r="N576" s="304">
        <v>1.0645785204396181</v>
      </c>
      <c r="O576" s="306">
        <v>1.5214559981449272</v>
      </c>
      <c r="P576" s="296">
        <f t="shared" ref="P576:U576" si="265">P272/$C272</f>
        <v>0</v>
      </c>
      <c r="Q576" s="296">
        <f t="shared" si="265"/>
        <v>0</v>
      </c>
      <c r="R576" s="296">
        <f t="shared" si="265"/>
        <v>9.9516235617108446</v>
      </c>
      <c r="S576" s="296">
        <f t="shared" si="265"/>
        <v>20.557011229689024</v>
      </c>
      <c r="T576" s="296">
        <f t="shared" si="265"/>
        <v>15.579709421004052</v>
      </c>
      <c r="U576" s="296">
        <f t="shared" si="265"/>
        <v>46.088344212403918</v>
      </c>
    </row>
    <row r="577" spans="1:21" x14ac:dyDescent="0.25">
      <c r="A577" s="266">
        <v>859</v>
      </c>
      <c r="B577" s="260" t="s">
        <v>277</v>
      </c>
      <c r="C577" s="298">
        <v>6562</v>
      </c>
      <c r="D577" s="299">
        <v>0</v>
      </c>
      <c r="E577" s="300">
        <v>0</v>
      </c>
      <c r="F577" s="301">
        <v>0</v>
      </c>
      <c r="G577" s="302">
        <v>0</v>
      </c>
      <c r="H577" s="103">
        <v>1441</v>
      </c>
      <c r="I577" s="11">
        <v>2585</v>
      </c>
      <c r="J577" s="303">
        <v>0.55744680851063833</v>
      </c>
      <c r="K577" s="304">
        <v>0.55756785441076162</v>
      </c>
      <c r="L577" s="305">
        <v>0.61361056395839497</v>
      </c>
      <c r="M577" s="11">
        <v>4026.5125206949879</v>
      </c>
      <c r="N577" s="304">
        <v>0.8962215842055129</v>
      </c>
      <c r="O577" s="306">
        <v>0</v>
      </c>
      <c r="P577" s="296">
        <f t="shared" ref="P577:U577" si="266">P273/$C273</f>
        <v>0</v>
      </c>
      <c r="Q577" s="296">
        <f t="shared" si="266"/>
        <v>0</v>
      </c>
      <c r="R577" s="296">
        <f t="shared" si="266"/>
        <v>7.3041388927809772</v>
      </c>
      <c r="S577" s="296">
        <f t="shared" si="266"/>
        <v>17.306038791008451</v>
      </c>
      <c r="T577" s="296">
        <f t="shared" si="266"/>
        <v>0</v>
      </c>
      <c r="U577" s="296">
        <f t="shared" si="266"/>
        <v>24.610177683789427</v>
      </c>
    </row>
    <row r="578" spans="1:21" x14ac:dyDescent="0.25">
      <c r="A578" s="266">
        <v>886</v>
      </c>
      <c r="B578" s="260" t="s">
        <v>278</v>
      </c>
      <c r="C578" s="298">
        <v>12599</v>
      </c>
      <c r="D578" s="299">
        <v>0</v>
      </c>
      <c r="E578" s="300">
        <v>0</v>
      </c>
      <c r="F578" s="301">
        <v>1</v>
      </c>
      <c r="G578" s="302">
        <v>7.9371378680847689E-5</v>
      </c>
      <c r="H578" s="103">
        <v>3889</v>
      </c>
      <c r="I578" s="11">
        <v>5224</v>
      </c>
      <c r="J578" s="303">
        <v>0.74444869831546712</v>
      </c>
      <c r="K578" s="304">
        <v>0.74461035044336066</v>
      </c>
      <c r="L578" s="305">
        <v>0.65716953506020204</v>
      </c>
      <c r="M578" s="11">
        <v>8279.6789722234862</v>
      </c>
      <c r="N578" s="304">
        <v>0.95984253922197615</v>
      </c>
      <c r="O578" s="306">
        <v>0</v>
      </c>
      <c r="P578" s="296">
        <f t="shared" ref="P578:U578" si="267">P274/$C274</f>
        <v>0</v>
      </c>
      <c r="Q578" s="296">
        <f t="shared" si="267"/>
        <v>0</v>
      </c>
      <c r="R578" s="296">
        <f t="shared" si="267"/>
        <v>9.7543955908080235</v>
      </c>
      <c r="S578" s="296">
        <f t="shared" si="267"/>
        <v>18.534559432376359</v>
      </c>
      <c r="T578" s="296">
        <f t="shared" si="267"/>
        <v>0</v>
      </c>
      <c r="U578" s="296">
        <f t="shared" si="267"/>
        <v>28.288955023184386</v>
      </c>
    </row>
    <row r="579" spans="1:21" x14ac:dyDescent="0.25">
      <c r="A579" s="266">
        <v>887</v>
      </c>
      <c r="B579" s="260" t="s">
        <v>279</v>
      </c>
      <c r="C579" s="298">
        <v>4569</v>
      </c>
      <c r="D579" s="299">
        <v>0</v>
      </c>
      <c r="E579" s="300">
        <v>0</v>
      </c>
      <c r="F579" s="301">
        <v>0</v>
      </c>
      <c r="G579" s="302">
        <v>0</v>
      </c>
      <c r="H579" s="103">
        <v>1336</v>
      </c>
      <c r="I579" s="11">
        <v>1698</v>
      </c>
      <c r="J579" s="303">
        <v>0.78680800942285045</v>
      </c>
      <c r="K579" s="304">
        <v>0.7869788595959446</v>
      </c>
      <c r="L579" s="305">
        <v>0.59933862629938295</v>
      </c>
      <c r="M579" s="11">
        <v>2738.3781835618806</v>
      </c>
      <c r="N579" s="304">
        <v>0.87537641085007289</v>
      </c>
      <c r="O579" s="306">
        <v>0</v>
      </c>
      <c r="P579" s="296">
        <f t="shared" ref="P579:U579" si="268">P275/$C275</f>
        <v>0</v>
      </c>
      <c r="Q579" s="296">
        <f t="shared" si="268"/>
        <v>0</v>
      </c>
      <c r="R579" s="296">
        <f t="shared" si="268"/>
        <v>10.309423060706875</v>
      </c>
      <c r="S579" s="296">
        <f t="shared" si="268"/>
        <v>16.903518493514905</v>
      </c>
      <c r="T579" s="296">
        <f t="shared" si="268"/>
        <v>0</v>
      </c>
      <c r="U579" s="296">
        <f t="shared" si="268"/>
        <v>27.212941554221779</v>
      </c>
    </row>
    <row r="580" spans="1:21" x14ac:dyDescent="0.25">
      <c r="A580" s="266">
        <v>889</v>
      </c>
      <c r="B580" s="260" t="s">
        <v>280</v>
      </c>
      <c r="C580" s="298">
        <v>2523</v>
      </c>
      <c r="D580" s="299">
        <v>1.3616333333333333</v>
      </c>
      <c r="E580" s="300">
        <v>0</v>
      </c>
      <c r="F580" s="301">
        <v>0</v>
      </c>
      <c r="G580" s="302">
        <v>0</v>
      </c>
      <c r="H580" s="103">
        <v>797</v>
      </c>
      <c r="I580" s="11">
        <v>872</v>
      </c>
      <c r="J580" s="303">
        <v>0.91399082568807344</v>
      </c>
      <c r="K580" s="304">
        <v>0.91418929277140903</v>
      </c>
      <c r="L580" s="305">
        <v>0.64547033138546495</v>
      </c>
      <c r="M580" s="11">
        <v>1628.5216460855281</v>
      </c>
      <c r="N580" s="304">
        <v>0.94275502563082036</v>
      </c>
      <c r="O580" s="306">
        <v>0</v>
      </c>
      <c r="P580" s="296">
        <f t="shared" ref="P580:U580" si="269">P276/$C276</f>
        <v>127.83694549999998</v>
      </c>
      <c r="Q580" s="296">
        <f t="shared" si="269"/>
        <v>0</v>
      </c>
      <c r="R580" s="296">
        <f t="shared" si="269"/>
        <v>11.975879735305458</v>
      </c>
      <c r="S580" s="296">
        <f t="shared" si="269"/>
        <v>18.204599544931142</v>
      </c>
      <c r="T580" s="296">
        <f t="shared" si="269"/>
        <v>0</v>
      </c>
      <c r="U580" s="296">
        <f t="shared" si="269"/>
        <v>158.01742478023658</v>
      </c>
    </row>
    <row r="581" spans="1:21" x14ac:dyDescent="0.25">
      <c r="A581" s="266">
        <v>890</v>
      </c>
      <c r="B581" s="260" t="s">
        <v>281</v>
      </c>
      <c r="C581" s="298">
        <v>1180</v>
      </c>
      <c r="D581" s="299">
        <v>1.9536666666666667</v>
      </c>
      <c r="E581" s="300">
        <v>1</v>
      </c>
      <c r="F581" s="301">
        <v>491</v>
      </c>
      <c r="G581" s="302">
        <v>0.41610169491525423</v>
      </c>
      <c r="H581" s="103">
        <v>462</v>
      </c>
      <c r="I581" s="11">
        <v>487</v>
      </c>
      <c r="J581" s="303">
        <v>0.94866529774127306</v>
      </c>
      <c r="K581" s="304">
        <v>0.94887129415766236</v>
      </c>
      <c r="L581" s="305">
        <v>0.46776722882722999</v>
      </c>
      <c r="M581" s="11">
        <v>551.96533001613136</v>
      </c>
      <c r="N581" s="304">
        <v>0.68320708847409539</v>
      </c>
      <c r="O581" s="306">
        <v>0</v>
      </c>
      <c r="P581" s="296">
        <f t="shared" ref="P581:U581" si="270">P277/$C277</f>
        <v>366.83999000000006</v>
      </c>
      <c r="Q581" s="296">
        <f t="shared" si="270"/>
        <v>380.78714406779665</v>
      </c>
      <c r="R581" s="296">
        <f t="shared" si="270"/>
        <v>12.430213953465376</v>
      </c>
      <c r="S581" s="296">
        <f t="shared" si="270"/>
        <v>13.19272887843478</v>
      </c>
      <c r="T581" s="296">
        <f t="shared" si="270"/>
        <v>0</v>
      </c>
      <c r="U581" s="296">
        <f t="shared" si="270"/>
        <v>773.25007689969675</v>
      </c>
    </row>
    <row r="582" spans="1:21" x14ac:dyDescent="0.25">
      <c r="A582" s="266">
        <v>892</v>
      </c>
      <c r="B582" s="260" t="s">
        <v>282</v>
      </c>
      <c r="C582" s="298">
        <v>3592</v>
      </c>
      <c r="D582" s="299">
        <v>0</v>
      </c>
      <c r="E582" s="300">
        <v>0</v>
      </c>
      <c r="F582" s="301">
        <v>0</v>
      </c>
      <c r="G582" s="302">
        <v>0</v>
      </c>
      <c r="H582" s="103">
        <v>831</v>
      </c>
      <c r="I582" s="11">
        <v>1407</v>
      </c>
      <c r="J582" s="303">
        <v>0.59061833688699361</v>
      </c>
      <c r="K582" s="304">
        <v>0.59074658576585759</v>
      </c>
      <c r="L582" s="305">
        <v>0.73437248843730596</v>
      </c>
      <c r="M582" s="11">
        <v>2637.865978466803</v>
      </c>
      <c r="N582" s="304">
        <v>1.0726029075158698</v>
      </c>
      <c r="O582" s="306">
        <v>0</v>
      </c>
      <c r="P582" s="296">
        <f t="shared" ref="P582:U582" si="271">P278/$C278</f>
        <v>0</v>
      </c>
      <c r="Q582" s="296">
        <f t="shared" si="271"/>
        <v>0</v>
      </c>
      <c r="R582" s="296">
        <f t="shared" si="271"/>
        <v>7.7387802735327345</v>
      </c>
      <c r="S582" s="296">
        <f t="shared" si="271"/>
        <v>20.711962144131444</v>
      </c>
      <c r="T582" s="296">
        <f t="shared" si="271"/>
        <v>0</v>
      </c>
      <c r="U582" s="296">
        <f t="shared" si="271"/>
        <v>28.450742417664177</v>
      </c>
    </row>
    <row r="583" spans="1:21" x14ac:dyDescent="0.25">
      <c r="A583" s="266">
        <v>893</v>
      </c>
      <c r="B583" s="260" t="s">
        <v>283</v>
      </c>
      <c r="C583" s="298">
        <v>7434</v>
      </c>
      <c r="D583" s="299">
        <v>1.1783333333333333E-2</v>
      </c>
      <c r="E583" s="300">
        <v>0</v>
      </c>
      <c r="F583" s="301">
        <v>0</v>
      </c>
      <c r="G583" s="302">
        <v>0</v>
      </c>
      <c r="H583" s="103">
        <v>3254</v>
      </c>
      <c r="I583" s="11">
        <v>3295</v>
      </c>
      <c r="J583" s="303">
        <v>0.98755690440060695</v>
      </c>
      <c r="K583" s="304">
        <v>0.98777134587303284</v>
      </c>
      <c r="L583" s="305">
        <v>0.586615916956163</v>
      </c>
      <c r="M583" s="11">
        <v>4360.9027266521161</v>
      </c>
      <c r="N583" s="304">
        <v>0.85679399491282049</v>
      </c>
      <c r="O583" s="306">
        <v>0</v>
      </c>
      <c r="P583" s="296">
        <f t="shared" ref="P583:U583" si="272">P279/$C279</f>
        <v>0.73751883333333346</v>
      </c>
      <c r="Q583" s="296">
        <f t="shared" si="272"/>
        <v>0</v>
      </c>
      <c r="R583" s="296">
        <f t="shared" si="272"/>
        <v>12.939804630936731</v>
      </c>
      <c r="S583" s="296">
        <f t="shared" si="272"/>
        <v>16.544692041766563</v>
      </c>
      <c r="T583" s="296">
        <f t="shared" si="272"/>
        <v>0</v>
      </c>
      <c r="U583" s="296">
        <f t="shared" si="272"/>
        <v>30.222015506036627</v>
      </c>
    </row>
    <row r="584" spans="1:21" x14ac:dyDescent="0.25">
      <c r="A584" s="266">
        <v>895</v>
      </c>
      <c r="B584" s="260" t="s">
        <v>284</v>
      </c>
      <c r="C584" s="298">
        <v>15092</v>
      </c>
      <c r="D584" s="299">
        <v>0</v>
      </c>
      <c r="E584" s="300">
        <v>0</v>
      </c>
      <c r="F584" s="301">
        <v>1</v>
      </c>
      <c r="G584" s="302">
        <v>6.626027034190299E-5</v>
      </c>
      <c r="H584" s="103">
        <v>8407</v>
      </c>
      <c r="I584" s="11">
        <v>6616</v>
      </c>
      <c r="J584" s="303">
        <v>1.2707073760580412</v>
      </c>
      <c r="K584" s="304">
        <v>1.2709833017890346</v>
      </c>
      <c r="L584" s="305">
        <v>0.66391352680757498</v>
      </c>
      <c r="M584" s="11">
        <v>10019.782946579922</v>
      </c>
      <c r="N584" s="304">
        <v>0.96969261567553156</v>
      </c>
      <c r="O584" s="306">
        <v>0</v>
      </c>
      <c r="P584" s="296">
        <f t="shared" ref="P584:U584" si="273">P280/$C280</f>
        <v>0</v>
      </c>
      <c r="Q584" s="296">
        <f t="shared" si="273"/>
        <v>0</v>
      </c>
      <c r="R584" s="296">
        <f t="shared" si="273"/>
        <v>16.649881253436352</v>
      </c>
      <c r="S584" s="296">
        <f t="shared" si="273"/>
        <v>18.724764408694512</v>
      </c>
      <c r="T584" s="296">
        <f t="shared" si="273"/>
        <v>0</v>
      </c>
      <c r="U584" s="296">
        <f t="shared" si="273"/>
        <v>35.374645662130867</v>
      </c>
    </row>
    <row r="585" spans="1:21" x14ac:dyDescent="0.25">
      <c r="A585" s="266">
        <v>905</v>
      </c>
      <c r="B585" s="260" t="s">
        <v>285</v>
      </c>
      <c r="C585" s="298">
        <v>67988</v>
      </c>
      <c r="D585" s="299">
        <v>0</v>
      </c>
      <c r="E585" s="300">
        <v>0</v>
      </c>
      <c r="F585" s="301">
        <v>4</v>
      </c>
      <c r="G585" s="302">
        <v>5.8833911866800022E-5</v>
      </c>
      <c r="H585" s="103">
        <v>37474</v>
      </c>
      <c r="I585" s="11">
        <v>30144</v>
      </c>
      <c r="J585" s="303">
        <v>1.2431661358811041</v>
      </c>
      <c r="K585" s="304">
        <v>1.243436081213328</v>
      </c>
      <c r="L585" s="305">
        <v>0.82645871953806604</v>
      </c>
      <c r="M585" s="11">
        <v>56189.275423954037</v>
      </c>
      <c r="N585" s="304">
        <v>1.2071013545247351</v>
      </c>
      <c r="O585" s="306">
        <v>0.17357441738213852</v>
      </c>
      <c r="P585" s="296">
        <f t="shared" ref="P585:U585" si="274">P281/$C281</f>
        <v>0</v>
      </c>
      <c r="Q585" s="296">
        <f t="shared" si="274"/>
        <v>0</v>
      </c>
      <c r="R585" s="296">
        <f t="shared" si="274"/>
        <v>16.289012663894596</v>
      </c>
      <c r="S585" s="296">
        <f t="shared" si="274"/>
        <v>23.309127155872631</v>
      </c>
      <c r="T585" s="296">
        <f t="shared" si="274"/>
        <v>1.7774020339930985</v>
      </c>
      <c r="U585" s="296">
        <f t="shared" si="274"/>
        <v>41.375541853760332</v>
      </c>
    </row>
    <row r="586" spans="1:21" x14ac:dyDescent="0.25">
      <c r="A586" s="266">
        <v>908</v>
      </c>
      <c r="B586" s="260" t="s">
        <v>286</v>
      </c>
      <c r="C586" s="298">
        <v>20703</v>
      </c>
      <c r="D586" s="299">
        <v>0</v>
      </c>
      <c r="E586" s="300">
        <v>0</v>
      </c>
      <c r="F586" s="301">
        <v>1</v>
      </c>
      <c r="G586" s="302">
        <v>4.8302178428247112E-5</v>
      </c>
      <c r="H586" s="103">
        <v>6632</v>
      </c>
      <c r="I586" s="11">
        <v>8132</v>
      </c>
      <c r="J586" s="303">
        <v>0.81554353172651251</v>
      </c>
      <c r="K586" s="304">
        <v>0.81572062162886805</v>
      </c>
      <c r="L586" s="305">
        <v>0.67647312956702699</v>
      </c>
      <c r="M586" s="11">
        <v>14005.02320142616</v>
      </c>
      <c r="N586" s="304">
        <v>0.98803680292265861</v>
      </c>
      <c r="O586" s="306">
        <v>0</v>
      </c>
      <c r="P586" s="296">
        <f t="shared" ref="P586:U586" si="275">P282/$C282</f>
        <v>0</v>
      </c>
      <c r="Q586" s="296">
        <f t="shared" si="275"/>
        <v>0</v>
      </c>
      <c r="R586" s="296">
        <f t="shared" si="275"/>
        <v>10.685940143338172</v>
      </c>
      <c r="S586" s="296">
        <f t="shared" si="275"/>
        <v>19.078990664436535</v>
      </c>
      <c r="T586" s="296">
        <f t="shared" si="275"/>
        <v>0</v>
      </c>
      <c r="U586" s="296">
        <f t="shared" si="275"/>
        <v>29.764930807774707</v>
      </c>
    </row>
    <row r="587" spans="1:21" x14ac:dyDescent="0.25">
      <c r="A587" s="266">
        <v>915</v>
      </c>
      <c r="B587" s="260" t="s">
        <v>287</v>
      </c>
      <c r="C587" s="298">
        <v>19759</v>
      </c>
      <c r="D587" s="299">
        <v>7.091666666666667E-2</v>
      </c>
      <c r="E587" s="300">
        <v>0</v>
      </c>
      <c r="F587" s="301">
        <v>0</v>
      </c>
      <c r="G587" s="302">
        <v>0</v>
      </c>
      <c r="H587" s="103">
        <v>7945</v>
      </c>
      <c r="I587" s="11">
        <v>7129</v>
      </c>
      <c r="J587" s="303">
        <v>1.1144620563893954</v>
      </c>
      <c r="K587" s="304">
        <v>1.1147040544790954</v>
      </c>
      <c r="L587" s="305">
        <v>0.74172675763232698</v>
      </c>
      <c r="M587" s="11">
        <v>14655.779004057149</v>
      </c>
      <c r="N587" s="304">
        <v>1.0833443373017535</v>
      </c>
      <c r="O587" s="306">
        <v>0</v>
      </c>
      <c r="P587" s="296">
        <f t="shared" ref="P587:U587" si="276">P283/$C283</f>
        <v>4.4386741666666669</v>
      </c>
      <c r="Q587" s="296">
        <f t="shared" si="276"/>
        <v>0</v>
      </c>
      <c r="R587" s="296">
        <f t="shared" si="276"/>
        <v>14.602623113676149</v>
      </c>
      <c r="S587" s="296">
        <f t="shared" si="276"/>
        <v>20.919379153296859</v>
      </c>
      <c r="T587" s="296">
        <f t="shared" si="276"/>
        <v>0</v>
      </c>
      <c r="U587" s="296">
        <f t="shared" si="276"/>
        <v>39.960676433639676</v>
      </c>
    </row>
    <row r="588" spans="1:21" x14ac:dyDescent="0.25">
      <c r="A588" s="266">
        <v>918</v>
      </c>
      <c r="B588" s="260" t="s">
        <v>288</v>
      </c>
      <c r="C588" s="298">
        <v>2228</v>
      </c>
      <c r="D588" s="299">
        <v>0</v>
      </c>
      <c r="E588" s="300">
        <v>0</v>
      </c>
      <c r="F588" s="301">
        <v>0</v>
      </c>
      <c r="G588" s="302">
        <v>0</v>
      </c>
      <c r="H588" s="103">
        <v>690</v>
      </c>
      <c r="I588" s="11">
        <v>969</v>
      </c>
      <c r="J588" s="303">
        <v>0.71207430340557276</v>
      </c>
      <c r="K588" s="304">
        <v>0.71222892564700357</v>
      </c>
      <c r="L588" s="305">
        <v>0.463718401537695</v>
      </c>
      <c r="M588" s="11">
        <v>1033.1645986259844</v>
      </c>
      <c r="N588" s="304">
        <v>0.6772934901419656</v>
      </c>
      <c r="O588" s="306">
        <v>0</v>
      </c>
      <c r="P588" s="296">
        <f t="shared" ref="P588:U588" si="277">P284/$C284</f>
        <v>0</v>
      </c>
      <c r="Q588" s="296">
        <f t="shared" si="277"/>
        <v>0</v>
      </c>
      <c r="R588" s="296">
        <f t="shared" si="277"/>
        <v>9.330198925975747</v>
      </c>
      <c r="S588" s="296">
        <f t="shared" si="277"/>
        <v>13.078537294641354</v>
      </c>
      <c r="T588" s="296">
        <f t="shared" si="277"/>
        <v>0</v>
      </c>
      <c r="U588" s="296">
        <f t="shared" si="277"/>
        <v>22.408736220617101</v>
      </c>
    </row>
    <row r="589" spans="1:21" x14ac:dyDescent="0.25">
      <c r="A589" s="266">
        <v>921</v>
      </c>
      <c r="B589" s="260" t="s">
        <v>289</v>
      </c>
      <c r="C589" s="298">
        <v>1894</v>
      </c>
      <c r="D589" s="299">
        <v>1.6164666666666667</v>
      </c>
      <c r="E589" s="300">
        <v>0</v>
      </c>
      <c r="F589" s="301">
        <v>0</v>
      </c>
      <c r="G589" s="302">
        <v>0</v>
      </c>
      <c r="H589" s="103">
        <v>530</v>
      </c>
      <c r="I589" s="11">
        <v>631</v>
      </c>
      <c r="J589" s="303">
        <v>0.83993660855784469</v>
      </c>
      <c r="K589" s="304">
        <v>0.84011899525605005</v>
      </c>
      <c r="L589" s="305">
        <v>0.643170128742523</v>
      </c>
      <c r="M589" s="11">
        <v>1218.1642238383386</v>
      </c>
      <c r="N589" s="304">
        <v>0.93939541714665009</v>
      </c>
      <c r="O589" s="306">
        <v>0</v>
      </c>
      <c r="P589" s="296">
        <f t="shared" ref="P589:U589" si="278">P285/$C285</f>
        <v>303.52394600000002</v>
      </c>
      <c r="Q589" s="296">
        <f t="shared" si="278"/>
        <v>0</v>
      </c>
      <c r="R589" s="296">
        <f t="shared" si="278"/>
        <v>11.005558837854254</v>
      </c>
      <c r="S589" s="296">
        <f t="shared" si="278"/>
        <v>18.139725505101811</v>
      </c>
      <c r="T589" s="296">
        <f t="shared" si="278"/>
        <v>0</v>
      </c>
      <c r="U589" s="296">
        <f t="shared" si="278"/>
        <v>332.6692303429561</v>
      </c>
    </row>
    <row r="590" spans="1:21" x14ac:dyDescent="0.25">
      <c r="A590" s="266">
        <v>922</v>
      </c>
      <c r="B590" s="260" t="s">
        <v>290</v>
      </c>
      <c r="C590" s="298">
        <v>4501</v>
      </c>
      <c r="D590" s="299">
        <v>0</v>
      </c>
      <c r="E590" s="300">
        <v>0</v>
      </c>
      <c r="F590" s="301">
        <v>0</v>
      </c>
      <c r="G590" s="302">
        <v>0</v>
      </c>
      <c r="H590" s="103">
        <v>851</v>
      </c>
      <c r="I590" s="11">
        <v>2032</v>
      </c>
      <c r="J590" s="303">
        <v>0.41879921259842517</v>
      </c>
      <c r="K590" s="304">
        <v>0.41889015208697539</v>
      </c>
      <c r="L590" s="305">
        <v>0.79411112013340102</v>
      </c>
      <c r="M590" s="11">
        <v>3574.2941517204381</v>
      </c>
      <c r="N590" s="304">
        <v>1.1598554000276744</v>
      </c>
      <c r="O590" s="306">
        <v>1.1071325981195719</v>
      </c>
      <c r="P590" s="296">
        <f t="shared" ref="P590:U590" si="279">P286/$C286</f>
        <v>0</v>
      </c>
      <c r="Q590" s="296">
        <f t="shared" si="279"/>
        <v>0</v>
      </c>
      <c r="R590" s="296">
        <f t="shared" si="279"/>
        <v>5.4874609923393773</v>
      </c>
      <c r="S590" s="296">
        <f t="shared" si="279"/>
        <v>22.396807774534391</v>
      </c>
      <c r="T590" s="296">
        <f t="shared" si="279"/>
        <v>11.337037804744417</v>
      </c>
      <c r="U590" s="296">
        <f t="shared" si="279"/>
        <v>39.221306571618186</v>
      </c>
    </row>
    <row r="591" spans="1:21" x14ac:dyDescent="0.25">
      <c r="A591" s="266">
        <v>924</v>
      </c>
      <c r="B591" s="260" t="s">
        <v>291</v>
      </c>
      <c r="C591" s="298">
        <v>2946</v>
      </c>
      <c r="D591" s="299">
        <v>0.99025000000000007</v>
      </c>
      <c r="E591" s="300">
        <v>0</v>
      </c>
      <c r="F591" s="301">
        <v>0</v>
      </c>
      <c r="G591" s="302">
        <v>0</v>
      </c>
      <c r="H591" s="103">
        <v>1014</v>
      </c>
      <c r="I591" s="11">
        <v>1160</v>
      </c>
      <c r="J591" s="303">
        <v>0.87413793103448278</v>
      </c>
      <c r="K591" s="304">
        <v>0.87432774432443006</v>
      </c>
      <c r="L591" s="305">
        <v>0.63781795636065597</v>
      </c>
      <c r="M591" s="11">
        <v>1879.0116994384925</v>
      </c>
      <c r="N591" s="304">
        <v>0.93157819121743168</v>
      </c>
      <c r="O591" s="306">
        <v>0</v>
      </c>
      <c r="P591" s="296">
        <f t="shared" ref="P591:U591" si="280">P287/$C287</f>
        <v>61.979747500000016</v>
      </c>
      <c r="Q591" s="296">
        <f t="shared" si="280"/>
        <v>0</v>
      </c>
      <c r="R591" s="296">
        <f t="shared" si="280"/>
        <v>11.453693450650032</v>
      </c>
      <c r="S591" s="296">
        <f t="shared" si="280"/>
        <v>17.988774872408605</v>
      </c>
      <c r="T591" s="296">
        <f t="shared" si="280"/>
        <v>0</v>
      </c>
      <c r="U591" s="296">
        <f t="shared" si="280"/>
        <v>91.422215823058664</v>
      </c>
    </row>
    <row r="592" spans="1:21" x14ac:dyDescent="0.25">
      <c r="A592" s="266">
        <v>925</v>
      </c>
      <c r="B592" s="260" t="s">
        <v>292</v>
      </c>
      <c r="C592" s="298">
        <v>3427</v>
      </c>
      <c r="D592" s="299">
        <v>0.83401666666666663</v>
      </c>
      <c r="E592" s="300">
        <v>0</v>
      </c>
      <c r="F592" s="301">
        <v>0</v>
      </c>
      <c r="G592" s="302">
        <v>0</v>
      </c>
      <c r="H592" s="103">
        <v>2023</v>
      </c>
      <c r="I592" s="11">
        <v>1470</v>
      </c>
      <c r="J592" s="303">
        <v>1.3761904761904762</v>
      </c>
      <c r="K592" s="304">
        <v>1.3764893068813839</v>
      </c>
      <c r="L592" s="305">
        <v>0.59571207467506604</v>
      </c>
      <c r="M592" s="11">
        <v>2041.5052799114512</v>
      </c>
      <c r="N592" s="304">
        <v>0.87007957596349361</v>
      </c>
      <c r="O592" s="306">
        <v>0</v>
      </c>
      <c r="P592" s="296">
        <f t="shared" ref="P592:U592" si="281">P288/$C288</f>
        <v>52.201103166666663</v>
      </c>
      <c r="Q592" s="296">
        <f t="shared" si="281"/>
        <v>0</v>
      </c>
      <c r="R592" s="296">
        <f t="shared" si="281"/>
        <v>18.03200992014613</v>
      </c>
      <c r="S592" s="296">
        <f t="shared" si="281"/>
        <v>16.80123661185506</v>
      </c>
      <c r="T592" s="296">
        <f t="shared" si="281"/>
        <v>0</v>
      </c>
      <c r="U592" s="296">
        <f t="shared" si="281"/>
        <v>87.034349698667853</v>
      </c>
    </row>
    <row r="593" spans="1:21" x14ac:dyDescent="0.25">
      <c r="A593" s="266">
        <v>927</v>
      </c>
      <c r="B593" s="260" t="s">
        <v>293</v>
      </c>
      <c r="C593" s="298">
        <v>28913</v>
      </c>
      <c r="D593" s="299">
        <v>0</v>
      </c>
      <c r="E593" s="300">
        <v>0</v>
      </c>
      <c r="F593" s="301">
        <v>3</v>
      </c>
      <c r="G593" s="302">
        <v>1.0375955452564591E-4</v>
      </c>
      <c r="H593" s="103">
        <v>8025</v>
      </c>
      <c r="I593" s="11">
        <v>13447</v>
      </c>
      <c r="J593" s="303">
        <v>0.59678738752138027</v>
      </c>
      <c r="K593" s="304">
        <v>0.59691697596892701</v>
      </c>
      <c r="L593" s="305">
        <v>0.69452047121083105</v>
      </c>
      <c r="M593" s="11">
        <v>20080.670384118759</v>
      </c>
      <c r="N593" s="304">
        <v>1.0143962205545312</v>
      </c>
      <c r="O593" s="306">
        <v>0</v>
      </c>
      <c r="P593" s="296">
        <f t="shared" ref="P593:U593" si="282">P289/$C289</f>
        <v>0</v>
      </c>
      <c r="Q593" s="296">
        <f t="shared" si="282"/>
        <v>0</v>
      </c>
      <c r="R593" s="296">
        <f t="shared" si="282"/>
        <v>7.8196123851929435</v>
      </c>
      <c r="S593" s="296">
        <f t="shared" si="282"/>
        <v>19.587991018907999</v>
      </c>
      <c r="T593" s="296">
        <f t="shared" si="282"/>
        <v>0</v>
      </c>
      <c r="U593" s="296">
        <f t="shared" si="282"/>
        <v>27.407603404100939</v>
      </c>
    </row>
    <row r="594" spans="1:21" x14ac:dyDescent="0.25">
      <c r="A594" s="266">
        <v>931</v>
      </c>
      <c r="B594" s="260" t="s">
        <v>294</v>
      </c>
      <c r="C594" s="298">
        <v>5951</v>
      </c>
      <c r="D594" s="299">
        <v>1.4403999999999999</v>
      </c>
      <c r="E594" s="300">
        <v>0</v>
      </c>
      <c r="F594" s="301">
        <v>0</v>
      </c>
      <c r="G594" s="302">
        <v>0</v>
      </c>
      <c r="H594" s="103">
        <v>2241</v>
      </c>
      <c r="I594" s="11">
        <v>2135</v>
      </c>
      <c r="J594" s="303">
        <v>1.0496487119437938</v>
      </c>
      <c r="K594" s="304">
        <v>1.049876636242957</v>
      </c>
      <c r="L594" s="305">
        <v>0.62453598796131904</v>
      </c>
      <c r="M594" s="11">
        <v>3716.6136643578097</v>
      </c>
      <c r="N594" s="304">
        <v>0.91217893791346083</v>
      </c>
      <c r="O594" s="306">
        <v>0</v>
      </c>
      <c r="P594" s="296">
        <f t="shared" ref="P594:U594" si="283">P290/$C290</f>
        <v>135.231954</v>
      </c>
      <c r="Q594" s="296">
        <f t="shared" si="283"/>
        <v>0</v>
      </c>
      <c r="R594" s="296">
        <f t="shared" si="283"/>
        <v>13.753383934782736</v>
      </c>
      <c r="S594" s="296">
        <f t="shared" si="283"/>
        <v>17.614175291108928</v>
      </c>
      <c r="T594" s="296">
        <f t="shared" si="283"/>
        <v>0</v>
      </c>
      <c r="U594" s="296">
        <f t="shared" si="283"/>
        <v>166.59951322589166</v>
      </c>
    </row>
    <row r="595" spans="1:21" x14ac:dyDescent="0.25">
      <c r="A595" s="266">
        <v>934</v>
      </c>
      <c r="B595" s="260" t="s">
        <v>295</v>
      </c>
      <c r="C595" s="298">
        <v>2671</v>
      </c>
      <c r="D595" s="299">
        <v>0.61865000000000003</v>
      </c>
      <c r="E595" s="300">
        <v>0</v>
      </c>
      <c r="F595" s="301">
        <v>0</v>
      </c>
      <c r="G595" s="302">
        <v>0</v>
      </c>
      <c r="H595" s="103">
        <v>963</v>
      </c>
      <c r="I595" s="11">
        <v>1083</v>
      </c>
      <c r="J595" s="303">
        <v>0.88919667590027696</v>
      </c>
      <c r="K595" s="304">
        <v>0.8893897590974138</v>
      </c>
      <c r="L595" s="305">
        <v>0.58474093202092303</v>
      </c>
      <c r="M595" s="11">
        <v>1561.8430294278853</v>
      </c>
      <c r="N595" s="304">
        <v>0.85405544693512281</v>
      </c>
      <c r="O595" s="306">
        <v>0</v>
      </c>
      <c r="P595" s="296">
        <f t="shared" ref="P595:U595" si="284">P291/$C291</f>
        <v>38.721303500000005</v>
      </c>
      <c r="Q595" s="296">
        <f t="shared" si="284"/>
        <v>0</v>
      </c>
      <c r="R595" s="296">
        <f t="shared" si="284"/>
        <v>11.651005844176121</v>
      </c>
      <c r="S595" s="296">
        <f t="shared" si="284"/>
        <v>16.491810680317219</v>
      </c>
      <c r="T595" s="296">
        <f t="shared" si="284"/>
        <v>0</v>
      </c>
      <c r="U595" s="296">
        <f t="shared" si="284"/>
        <v>66.864120024493332</v>
      </c>
    </row>
    <row r="596" spans="1:21" x14ac:dyDescent="0.25">
      <c r="A596" s="266">
        <v>935</v>
      </c>
      <c r="B596" s="260" t="s">
        <v>296</v>
      </c>
      <c r="C596" s="298">
        <v>2985</v>
      </c>
      <c r="D596" s="299">
        <v>0.64713333333333334</v>
      </c>
      <c r="E596" s="300">
        <v>0</v>
      </c>
      <c r="F596" s="301">
        <v>0</v>
      </c>
      <c r="G596" s="302">
        <v>0</v>
      </c>
      <c r="H596" s="103">
        <v>1134</v>
      </c>
      <c r="I596" s="11">
        <v>1107</v>
      </c>
      <c r="J596" s="303">
        <v>1.024390243902439</v>
      </c>
      <c r="K596" s="304">
        <v>1.0246126834917553</v>
      </c>
      <c r="L596" s="305">
        <v>0.43711176209689001</v>
      </c>
      <c r="M596" s="11">
        <v>1304.7786098592167</v>
      </c>
      <c r="N596" s="304">
        <v>0.63843261330797429</v>
      </c>
      <c r="O596" s="306">
        <v>0</v>
      </c>
      <c r="P596" s="296">
        <f t="shared" ref="P596:U596" si="285">P292/$C292</f>
        <v>40.504075333333333</v>
      </c>
      <c r="Q596" s="296">
        <f t="shared" si="285"/>
        <v>0</v>
      </c>
      <c r="R596" s="296">
        <f t="shared" si="285"/>
        <v>13.422426153741995</v>
      </c>
      <c r="S596" s="296">
        <f t="shared" si="285"/>
        <v>12.32813376297698</v>
      </c>
      <c r="T596" s="296">
        <f t="shared" si="285"/>
        <v>0</v>
      </c>
      <c r="U596" s="296">
        <f t="shared" si="285"/>
        <v>66.254635250052317</v>
      </c>
    </row>
    <row r="597" spans="1:21" x14ac:dyDescent="0.25">
      <c r="A597" s="266">
        <v>936</v>
      </c>
      <c r="B597" s="260" t="s">
        <v>297</v>
      </c>
      <c r="C597" s="298">
        <v>6395</v>
      </c>
      <c r="D597" s="299">
        <v>1.0767333333333333</v>
      </c>
      <c r="E597" s="300">
        <v>0</v>
      </c>
      <c r="F597" s="301">
        <v>0</v>
      </c>
      <c r="G597" s="302">
        <v>0</v>
      </c>
      <c r="H597" s="103">
        <v>2289</v>
      </c>
      <c r="I597" s="11">
        <v>2329</v>
      </c>
      <c r="J597" s="303">
        <v>0.98282524688707595</v>
      </c>
      <c r="K597" s="304">
        <v>0.98303866091126102</v>
      </c>
      <c r="L597" s="305">
        <v>0.60815317396416502</v>
      </c>
      <c r="M597" s="11">
        <v>3889.1395475008353</v>
      </c>
      <c r="N597" s="304">
        <v>0.88825068051913547</v>
      </c>
      <c r="O597" s="306">
        <v>0</v>
      </c>
      <c r="P597" s="296">
        <f t="shared" ref="P597:U597" si="286">P293/$C293</f>
        <v>101.08910900000001</v>
      </c>
      <c r="Q597" s="296">
        <f t="shared" si="286"/>
        <v>0</v>
      </c>
      <c r="R597" s="296">
        <f t="shared" si="286"/>
        <v>12.877806457937519</v>
      </c>
      <c r="S597" s="296">
        <f t="shared" si="286"/>
        <v>17.152120640824503</v>
      </c>
      <c r="T597" s="296">
        <f t="shared" si="286"/>
        <v>0</v>
      </c>
      <c r="U597" s="296">
        <f t="shared" si="286"/>
        <v>131.11903609876202</v>
      </c>
    </row>
    <row r="598" spans="1:21" x14ac:dyDescent="0.25">
      <c r="A598" s="266">
        <v>946</v>
      </c>
      <c r="B598" s="260" t="s">
        <v>298</v>
      </c>
      <c r="C598" s="298">
        <v>6287</v>
      </c>
      <c r="D598" s="299">
        <v>0.40866666666666668</v>
      </c>
      <c r="E598" s="300">
        <v>0</v>
      </c>
      <c r="F598" s="301">
        <v>0</v>
      </c>
      <c r="G598" s="302">
        <v>0</v>
      </c>
      <c r="H598" s="103">
        <v>2383</v>
      </c>
      <c r="I598" s="11">
        <v>2724</v>
      </c>
      <c r="J598" s="303">
        <v>0.87481644640234946</v>
      </c>
      <c r="K598" s="304">
        <v>0.87500640702743648</v>
      </c>
      <c r="L598" s="305">
        <v>0.57392244828968297</v>
      </c>
      <c r="M598" s="11">
        <v>3608.2504323972366</v>
      </c>
      <c r="N598" s="304">
        <v>0.83825428704998928</v>
      </c>
      <c r="O598" s="306">
        <v>0</v>
      </c>
      <c r="P598" s="296">
        <f t="shared" ref="P598:U598" si="287">P294/$C294</f>
        <v>25.578446666666665</v>
      </c>
      <c r="Q598" s="296">
        <f t="shared" si="287"/>
        <v>0</v>
      </c>
      <c r="R598" s="296">
        <f t="shared" si="287"/>
        <v>11.462583932059419</v>
      </c>
      <c r="S598" s="296">
        <f t="shared" si="287"/>
        <v>16.186690282935292</v>
      </c>
      <c r="T598" s="296">
        <f t="shared" si="287"/>
        <v>0</v>
      </c>
      <c r="U598" s="296">
        <f t="shared" si="287"/>
        <v>53.227720881661384</v>
      </c>
    </row>
    <row r="599" spans="1:21" x14ac:dyDescent="0.25">
      <c r="A599" s="266">
        <v>976</v>
      </c>
      <c r="B599" s="260" t="s">
        <v>299</v>
      </c>
      <c r="C599" s="298">
        <v>3788</v>
      </c>
      <c r="D599" s="299">
        <v>1.7273999999999998</v>
      </c>
      <c r="E599" s="300">
        <v>0</v>
      </c>
      <c r="F599" s="301">
        <v>3</v>
      </c>
      <c r="G599" s="302">
        <v>7.919746568109821E-4</v>
      </c>
      <c r="H599" s="103">
        <v>1162</v>
      </c>
      <c r="I599" s="11">
        <v>1282</v>
      </c>
      <c r="J599" s="303">
        <v>0.90639625585023398</v>
      </c>
      <c r="K599" s="304">
        <v>0.90659307382278798</v>
      </c>
      <c r="L599" s="305">
        <v>0.64548296689997997</v>
      </c>
      <c r="M599" s="11">
        <v>2445.0894786171243</v>
      </c>
      <c r="N599" s="304">
        <v>0.94277348069255018</v>
      </c>
      <c r="O599" s="306">
        <v>0</v>
      </c>
      <c r="P599" s="296">
        <f t="shared" ref="P599:U599" si="288">P295/$C295</f>
        <v>324.35389800000002</v>
      </c>
      <c r="Q599" s="296">
        <f t="shared" si="288"/>
        <v>0</v>
      </c>
      <c r="R599" s="296">
        <f t="shared" si="288"/>
        <v>11.876369267078521</v>
      </c>
      <c r="S599" s="296">
        <f t="shared" si="288"/>
        <v>18.204955912173141</v>
      </c>
      <c r="T599" s="296">
        <f t="shared" si="288"/>
        <v>0</v>
      </c>
      <c r="U599" s="296">
        <f t="shared" si="288"/>
        <v>354.43522317925169</v>
      </c>
    </row>
    <row r="600" spans="1:21" x14ac:dyDescent="0.25">
      <c r="A600" s="266">
        <v>977</v>
      </c>
      <c r="B600" s="260" t="s">
        <v>300</v>
      </c>
      <c r="C600" s="298">
        <v>15293</v>
      </c>
      <c r="D600" s="299">
        <v>0</v>
      </c>
      <c r="E600" s="300">
        <v>0</v>
      </c>
      <c r="F600" s="301">
        <v>1</v>
      </c>
      <c r="G600" s="302">
        <v>6.5389393840319102E-5</v>
      </c>
      <c r="H600" s="103">
        <v>6815</v>
      </c>
      <c r="I600" s="11">
        <v>6377</v>
      </c>
      <c r="J600" s="303">
        <v>1.0686843343264858</v>
      </c>
      <c r="K600" s="304">
        <v>1.0689163920855782</v>
      </c>
      <c r="L600" s="305">
        <v>0.65185589636522101</v>
      </c>
      <c r="M600" s="11">
        <v>9968.8322231133243</v>
      </c>
      <c r="N600" s="304">
        <v>0.95208159446510832</v>
      </c>
      <c r="O600" s="306">
        <v>8.3590929370550945E-2</v>
      </c>
      <c r="P600" s="296">
        <f t="shared" ref="P600:U600" si="289">P296/$C296</f>
        <v>0</v>
      </c>
      <c r="Q600" s="296">
        <f t="shared" si="289"/>
        <v>0</v>
      </c>
      <c r="R600" s="296">
        <f t="shared" si="289"/>
        <v>14.002804736321073</v>
      </c>
      <c r="S600" s="296">
        <f t="shared" si="289"/>
        <v>18.38469558912124</v>
      </c>
      <c r="T600" s="296">
        <f t="shared" si="289"/>
        <v>0.85597111675444171</v>
      </c>
      <c r="U600" s="296">
        <f t="shared" si="289"/>
        <v>33.243471442196757</v>
      </c>
    </row>
    <row r="601" spans="1:21" x14ac:dyDescent="0.25">
      <c r="A601" s="266">
        <v>980</v>
      </c>
      <c r="B601" s="260" t="s">
        <v>301</v>
      </c>
      <c r="C601" s="298">
        <v>33607</v>
      </c>
      <c r="D601" s="299">
        <v>0</v>
      </c>
      <c r="E601" s="300">
        <v>0</v>
      </c>
      <c r="F601" s="301">
        <v>1</v>
      </c>
      <c r="G601" s="302">
        <v>2.9755705656559646E-5</v>
      </c>
      <c r="H601" s="103">
        <v>10139</v>
      </c>
      <c r="I601" s="11">
        <v>15310</v>
      </c>
      <c r="J601" s="303">
        <v>0.66224689745264531</v>
      </c>
      <c r="K601" s="304">
        <v>0.66239070000130496</v>
      </c>
      <c r="L601" s="305">
        <v>0.72183288509395904</v>
      </c>
      <c r="M601" s="11">
        <v>24258.637769352681</v>
      </c>
      <c r="N601" s="304">
        <v>1.054287930829052</v>
      </c>
      <c r="O601" s="306">
        <v>0.3526918724832277</v>
      </c>
      <c r="P601" s="296">
        <f t="shared" ref="P601:U601" si="290">P297/$C297</f>
        <v>0</v>
      </c>
      <c r="Q601" s="296">
        <f t="shared" si="290"/>
        <v>0</v>
      </c>
      <c r="R601" s="296">
        <f t="shared" si="290"/>
        <v>8.6773181700170934</v>
      </c>
      <c r="S601" s="296">
        <f t="shared" si="290"/>
        <v>20.358299944308992</v>
      </c>
      <c r="T601" s="296">
        <f t="shared" si="290"/>
        <v>3.6115647742282517</v>
      </c>
      <c r="U601" s="296">
        <f t="shared" si="290"/>
        <v>32.64718288855434</v>
      </c>
    </row>
    <row r="602" spans="1:21" x14ac:dyDescent="0.25">
      <c r="A602" s="266">
        <v>981</v>
      </c>
      <c r="B602" s="260" t="s">
        <v>302</v>
      </c>
      <c r="C602" s="298">
        <v>2237</v>
      </c>
      <c r="D602" s="299">
        <v>0</v>
      </c>
      <c r="E602" s="300">
        <v>0</v>
      </c>
      <c r="F602" s="301">
        <v>0</v>
      </c>
      <c r="G602" s="302">
        <v>0</v>
      </c>
      <c r="H602" s="103">
        <v>586</v>
      </c>
      <c r="I602" s="11">
        <v>961</v>
      </c>
      <c r="J602" s="303">
        <v>0.60978147762747137</v>
      </c>
      <c r="K602" s="304">
        <v>0.6099138876560356</v>
      </c>
      <c r="L602" s="305">
        <v>0.47650834907193002</v>
      </c>
      <c r="M602" s="11">
        <v>1065.9491768739074</v>
      </c>
      <c r="N602" s="304">
        <v>0.69597411220800731</v>
      </c>
      <c r="O602" s="306">
        <v>0</v>
      </c>
      <c r="P602" s="296">
        <f t="shared" ref="P602:U602" si="291">P298/$C298</f>
        <v>0</v>
      </c>
      <c r="Q602" s="296">
        <f t="shared" si="291"/>
        <v>0</v>
      </c>
      <c r="R602" s="296">
        <f t="shared" si="291"/>
        <v>7.9898719282940656</v>
      </c>
      <c r="S602" s="296">
        <f t="shared" si="291"/>
        <v>13.43926010673662</v>
      </c>
      <c r="T602" s="296">
        <f t="shared" si="291"/>
        <v>0</v>
      </c>
      <c r="U602" s="296">
        <f t="shared" si="291"/>
        <v>21.429132035030687</v>
      </c>
    </row>
    <row r="603" spans="1:21" x14ac:dyDescent="0.25">
      <c r="A603" s="266">
        <v>989</v>
      </c>
      <c r="B603" s="260" t="s">
        <v>303</v>
      </c>
      <c r="C603" s="298">
        <v>5406</v>
      </c>
      <c r="D603" s="299">
        <v>0.91591666666666671</v>
      </c>
      <c r="E603" s="300">
        <v>0</v>
      </c>
      <c r="F603" s="301">
        <v>0</v>
      </c>
      <c r="G603" s="302">
        <v>0</v>
      </c>
      <c r="H603" s="103">
        <v>2067</v>
      </c>
      <c r="I603" s="11">
        <v>2026</v>
      </c>
      <c r="J603" s="303">
        <v>1.0202369200394867</v>
      </c>
      <c r="K603" s="304">
        <v>1.0204584577619022</v>
      </c>
      <c r="L603" s="305">
        <v>0.65635767559126701</v>
      </c>
      <c r="M603" s="11">
        <v>3548.2695942463893</v>
      </c>
      <c r="N603" s="304">
        <v>0.95865676110448839</v>
      </c>
      <c r="O603" s="306">
        <v>0</v>
      </c>
      <c r="P603" s="296">
        <f t="shared" ref="P603:U603" si="292">P299/$C299</f>
        <v>57.327224166666674</v>
      </c>
      <c r="Q603" s="296">
        <f t="shared" si="292"/>
        <v>0</v>
      </c>
      <c r="R603" s="296">
        <f t="shared" si="292"/>
        <v>13.368005796680919</v>
      </c>
      <c r="S603" s="296">
        <f t="shared" si="292"/>
        <v>18.511662056927666</v>
      </c>
      <c r="T603" s="296">
        <f t="shared" si="292"/>
        <v>0</v>
      </c>
      <c r="U603" s="296">
        <f t="shared" si="292"/>
        <v>89.206892020275262</v>
      </c>
    </row>
    <row r="604" spans="1:21" x14ac:dyDescent="0.25">
      <c r="A604" s="266">
        <v>992</v>
      </c>
      <c r="B604" s="260" t="s">
        <v>304</v>
      </c>
      <c r="C604" s="309">
        <v>18120</v>
      </c>
      <c r="D604" s="310">
        <v>0</v>
      </c>
      <c r="E604" s="311">
        <v>0</v>
      </c>
      <c r="F604" s="312">
        <v>7</v>
      </c>
      <c r="G604" s="313">
        <v>3.8631346578366446E-4</v>
      </c>
      <c r="H604" s="161">
        <v>7142</v>
      </c>
      <c r="I604" s="162">
        <v>6680</v>
      </c>
      <c r="J604" s="314">
        <v>1.0691616766467067</v>
      </c>
      <c r="K604" s="315">
        <v>1.0693938380575376</v>
      </c>
      <c r="L604" s="316">
        <v>0.55306775767299698</v>
      </c>
      <c r="M604" s="162">
        <v>10021.587769034706</v>
      </c>
      <c r="N604" s="315">
        <v>0.8077945378859096</v>
      </c>
      <c r="O604" s="317">
        <v>0</v>
      </c>
      <c r="P604" s="296">
        <f t="shared" ref="P604:U604" si="293">P300/$C300</f>
        <v>0</v>
      </c>
      <c r="Q604" s="296">
        <f t="shared" si="293"/>
        <v>0</v>
      </c>
      <c r="R604" s="296">
        <f t="shared" si="293"/>
        <v>14.009059278553742</v>
      </c>
      <c r="S604" s="296">
        <f t="shared" si="293"/>
        <v>15.598512526576911</v>
      </c>
      <c r="T604" s="296">
        <f t="shared" si="293"/>
        <v>0</v>
      </c>
      <c r="U604" s="296">
        <f t="shared" si="293"/>
        <v>29.607571805130654</v>
      </c>
    </row>
  </sheetData>
  <autoFilter ref="A7:U7" xr:uid="{00000000-0001-0000-0400-000000000000}"/>
  <sortState xmlns:xlrd2="http://schemas.microsoft.com/office/spreadsheetml/2017/richdata2" ref="A7:U300">
    <sortCondition ref="A7:A300"/>
  </sortState>
  <pageMargins left="0.51181102362204722" right="0.51181102362204722" top="0.55118110236220474" bottom="0.55118110236220474"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0BC97-9108-4E76-AB19-0A99B6DDD361}">
  <dimension ref="A1:U300"/>
  <sheetViews>
    <sheetView workbookViewId="0">
      <pane xSplit="2" ySplit="7" topLeftCell="C8" activePane="bottomRight" state="frozen"/>
      <selection pane="topRight" activeCell="C1" sqref="C1"/>
      <selection pane="bottomLeft" activeCell="A8" sqref="A8"/>
      <selection pane="bottomRight"/>
    </sheetView>
  </sheetViews>
  <sheetFormatPr defaultRowHeight="14.25" x14ac:dyDescent="0.2"/>
  <cols>
    <col min="2" max="2" width="13" customWidth="1"/>
    <col min="3" max="3" width="11.875" customWidth="1"/>
    <col min="4" max="4" width="12.75" customWidth="1"/>
    <col min="5" max="5" width="8.5" customWidth="1"/>
    <col min="6" max="6" width="13.875" bestFit="1" customWidth="1"/>
    <col min="7" max="7" width="13.75" customWidth="1"/>
    <col min="8" max="9" width="8.875" bestFit="1" customWidth="1"/>
    <col min="10" max="10" width="12.75" customWidth="1"/>
    <col min="11" max="11" width="13.75" customWidth="1"/>
    <col min="12" max="12" width="11.375" customWidth="1"/>
    <col min="13" max="13" width="13" customWidth="1"/>
    <col min="15" max="15" width="10.625" customWidth="1"/>
  </cols>
  <sheetData>
    <row r="1" spans="1:21" s="18" customFormat="1" ht="23.25" x14ac:dyDescent="0.35">
      <c r="A1" s="259" t="s">
        <v>768</v>
      </c>
      <c r="B1" s="260"/>
      <c r="C1" s="266"/>
      <c r="D1" s="61"/>
      <c r="E1" s="262"/>
      <c r="F1" s="262"/>
      <c r="G1" s="262"/>
      <c r="H1" s="11"/>
      <c r="I1" s="11"/>
      <c r="J1" s="262"/>
      <c r="K1" s="263"/>
      <c r="L1" s="263"/>
      <c r="M1" s="263"/>
      <c r="N1" s="262"/>
      <c r="P1" s="367" t="s">
        <v>373</v>
      </c>
      <c r="Q1" s="265"/>
      <c r="R1" s="265"/>
      <c r="S1" s="265"/>
      <c r="T1" s="265"/>
      <c r="U1" s="260"/>
    </row>
    <row r="2" spans="1:21" s="18" customFormat="1" ht="43.5" x14ac:dyDescent="0.25">
      <c r="A2" s="266" t="s">
        <v>367</v>
      </c>
      <c r="B2" s="139"/>
      <c r="C2" s="266"/>
      <c r="D2" s="146"/>
      <c r="E2" s="146"/>
      <c r="F2" s="146"/>
      <c r="G2" s="146"/>
      <c r="H2" s="146"/>
      <c r="I2" s="146"/>
      <c r="J2" s="146"/>
      <c r="K2" s="146"/>
      <c r="L2" s="146"/>
      <c r="M2" s="146"/>
      <c r="N2" s="146"/>
      <c r="P2" s="267" t="s">
        <v>374</v>
      </c>
      <c r="Q2" s="267" t="s">
        <v>693</v>
      </c>
      <c r="R2" s="267" t="s">
        <v>667</v>
      </c>
      <c r="S2" s="267" t="s">
        <v>726</v>
      </c>
      <c r="T2" s="267" t="s">
        <v>727</v>
      </c>
      <c r="U2" s="268"/>
    </row>
    <row r="3" spans="1:21" s="18" customFormat="1" ht="15" x14ac:dyDescent="0.25">
      <c r="A3" s="266"/>
      <c r="B3" s="260"/>
      <c r="C3" s="146"/>
      <c r="D3" s="146"/>
      <c r="E3" s="146"/>
      <c r="F3" s="146"/>
      <c r="G3" s="146"/>
      <c r="H3" s="146"/>
      <c r="I3" s="146"/>
      <c r="J3" s="146"/>
      <c r="K3" s="146"/>
      <c r="L3" s="146"/>
      <c r="M3" s="146"/>
      <c r="N3" s="146"/>
      <c r="O3" s="146"/>
      <c r="P3" s="269">
        <v>62.59</v>
      </c>
      <c r="Q3" s="269">
        <v>915.13</v>
      </c>
      <c r="R3" s="269">
        <v>13.1</v>
      </c>
      <c r="S3" s="269">
        <v>19.309999999999999</v>
      </c>
      <c r="T3" s="269">
        <v>10.24</v>
      </c>
      <c r="U3" s="260"/>
    </row>
    <row r="4" spans="1:21" s="18" customFormat="1" ht="15" x14ac:dyDescent="0.25">
      <c r="A4" s="270"/>
      <c r="B4" s="271"/>
      <c r="C4" s="270"/>
      <c r="D4" s="273"/>
      <c r="E4" s="273"/>
      <c r="F4" s="273"/>
      <c r="G4" s="273"/>
      <c r="H4" s="274"/>
      <c r="I4" s="274"/>
      <c r="J4" s="273"/>
      <c r="K4" s="275"/>
      <c r="L4" s="275"/>
      <c r="M4" s="275"/>
      <c r="N4" s="273"/>
      <c r="O4" s="276"/>
      <c r="P4" s="146"/>
      <c r="Q4" s="146"/>
      <c r="R4" s="146"/>
      <c r="S4" s="146"/>
      <c r="T4" s="146"/>
      <c r="U4" s="146"/>
    </row>
    <row r="5" spans="1:21" s="18" customFormat="1" ht="15" x14ac:dyDescent="0.25">
      <c r="A5" s="270"/>
      <c r="B5" s="271"/>
      <c r="C5" s="395" t="s">
        <v>369</v>
      </c>
      <c r="D5" s="273"/>
      <c r="E5" s="273"/>
      <c r="F5" s="273"/>
      <c r="G5" s="273"/>
      <c r="H5" s="278"/>
      <c r="I5" s="278"/>
      <c r="J5" s="279"/>
      <c r="K5" s="280"/>
      <c r="L5" s="280"/>
      <c r="M5" s="280"/>
      <c r="N5" s="273"/>
      <c r="O5" s="276"/>
      <c r="P5" s="283" t="s">
        <v>696</v>
      </c>
      <c r="Q5" s="282"/>
      <c r="R5" s="282"/>
      <c r="S5" s="282"/>
      <c r="T5" s="282"/>
      <c r="U5" s="283"/>
    </row>
    <row r="6" spans="1:21" s="284" customFormat="1" ht="57" x14ac:dyDescent="0.2">
      <c r="A6" s="319" t="s">
        <v>669</v>
      </c>
      <c r="B6" s="319" t="s">
        <v>3</v>
      </c>
      <c r="C6" s="319" t="s">
        <v>759</v>
      </c>
      <c r="D6" s="319" t="s">
        <v>725</v>
      </c>
      <c r="E6" s="349" t="s">
        <v>694</v>
      </c>
      <c r="F6" s="319" t="s">
        <v>764</v>
      </c>
      <c r="G6" s="319" t="s">
        <v>692</v>
      </c>
      <c r="H6" s="349" t="s">
        <v>777</v>
      </c>
      <c r="I6" s="349" t="s">
        <v>778</v>
      </c>
      <c r="J6" s="319" t="s">
        <v>779</v>
      </c>
      <c r="K6" s="319" t="s">
        <v>780</v>
      </c>
      <c r="L6" s="319" t="s">
        <v>737</v>
      </c>
      <c r="M6" s="319" t="s">
        <v>747</v>
      </c>
      <c r="N6" s="319" t="s">
        <v>730</v>
      </c>
      <c r="O6" s="319" t="s">
        <v>763</v>
      </c>
      <c r="P6" s="403" t="s">
        <v>374</v>
      </c>
      <c r="Q6" s="403" t="s">
        <v>693</v>
      </c>
      <c r="R6" s="403" t="s">
        <v>695</v>
      </c>
      <c r="S6" s="403" t="s">
        <v>728</v>
      </c>
      <c r="T6" s="403" t="s">
        <v>727</v>
      </c>
      <c r="U6" s="402" t="s">
        <v>375</v>
      </c>
    </row>
    <row r="7" spans="1:21" s="430" customFormat="1" ht="35.25" customHeight="1" x14ac:dyDescent="0.2">
      <c r="B7" s="430" t="s">
        <v>371</v>
      </c>
      <c r="C7" s="431">
        <v>5533611</v>
      </c>
      <c r="D7" s="432"/>
      <c r="F7" s="433">
        <v>2035</v>
      </c>
      <c r="G7" s="434">
        <v>3.6775263024451846E-4</v>
      </c>
      <c r="H7" s="433">
        <v>2362494</v>
      </c>
      <c r="I7" s="433">
        <v>2363007</v>
      </c>
      <c r="J7" s="435">
        <v>0.99984103806984104</v>
      </c>
      <c r="K7" s="436">
        <v>1</v>
      </c>
      <c r="L7" s="437"/>
      <c r="M7" s="438">
        <v>3788663.6812551469</v>
      </c>
      <c r="N7" s="439">
        <v>0.68466389871914501</v>
      </c>
      <c r="O7" s="440">
        <v>0.12156988932900219</v>
      </c>
      <c r="P7" s="431">
        <v>11.798929305428089</v>
      </c>
      <c r="Q7" s="431">
        <v>0.21300511365905553</v>
      </c>
      <c r="R7" s="431">
        <v>13.063018819371901</v>
      </c>
      <c r="S7" s="431">
        <v>19.31000000000002</v>
      </c>
      <c r="T7" s="431">
        <v>5.7909302348826968</v>
      </c>
      <c r="U7" s="431">
        <v>50.175883473341734</v>
      </c>
    </row>
    <row r="8" spans="1:21" s="18" customFormat="1" ht="15" x14ac:dyDescent="0.25">
      <c r="A8" s="266">
        <v>890</v>
      </c>
      <c r="B8" s="260" t="s">
        <v>281</v>
      </c>
      <c r="C8" s="268">
        <v>1180</v>
      </c>
      <c r="D8" s="397">
        <v>1.9536666666666667</v>
      </c>
      <c r="E8" s="301">
        <v>1</v>
      </c>
      <c r="F8" s="301">
        <v>491</v>
      </c>
      <c r="G8" s="398">
        <v>0.41610169491525423</v>
      </c>
      <c r="H8" s="11">
        <v>462</v>
      </c>
      <c r="I8" s="11">
        <v>487</v>
      </c>
      <c r="J8" s="303">
        <v>0.94866529774127306</v>
      </c>
      <c r="K8" s="399">
        <v>0.94887129415766236</v>
      </c>
      <c r="L8" s="400">
        <v>0.46776722882722999</v>
      </c>
      <c r="M8" s="11">
        <v>551.96533001613136</v>
      </c>
      <c r="N8" s="399">
        <v>0.68320708847409539</v>
      </c>
      <c r="O8" s="401">
        <v>0</v>
      </c>
      <c r="P8" s="268">
        <v>366.83999000000006</v>
      </c>
      <c r="Q8" s="268">
        <v>380.78714406779665</v>
      </c>
      <c r="R8" s="268">
        <v>12.430213953465376</v>
      </c>
      <c r="S8" s="268">
        <v>13.19272887843478</v>
      </c>
      <c r="T8" s="268">
        <v>0</v>
      </c>
      <c r="U8" s="297">
        <v>773.25007689969675</v>
      </c>
    </row>
    <row r="9" spans="1:21" s="18" customFormat="1" ht="15" x14ac:dyDescent="0.25">
      <c r="A9" s="266">
        <v>47</v>
      </c>
      <c r="B9" s="260" t="s">
        <v>20</v>
      </c>
      <c r="C9" s="268">
        <v>1811</v>
      </c>
      <c r="D9" s="397">
        <v>1.9494500000000001</v>
      </c>
      <c r="E9" s="301">
        <v>1</v>
      </c>
      <c r="F9" s="301">
        <v>182</v>
      </c>
      <c r="G9" s="398">
        <v>0.10049696300386526</v>
      </c>
      <c r="H9" s="11">
        <v>643</v>
      </c>
      <c r="I9" s="11">
        <v>741</v>
      </c>
      <c r="J9" s="303">
        <v>0.86774628879892035</v>
      </c>
      <c r="K9" s="399">
        <v>0.86793471418588586</v>
      </c>
      <c r="L9" s="400">
        <v>0.42178809632557401</v>
      </c>
      <c r="M9" s="11">
        <v>763.85824244561456</v>
      </c>
      <c r="N9" s="399">
        <v>0.61605131673313929</v>
      </c>
      <c r="O9" s="401">
        <v>0</v>
      </c>
      <c r="P9" s="268">
        <v>366.04822650000006</v>
      </c>
      <c r="Q9" s="268">
        <v>91.967785753727227</v>
      </c>
      <c r="R9" s="268">
        <v>11.369944755835103</v>
      </c>
      <c r="S9" s="268">
        <v>11.895950926116919</v>
      </c>
      <c r="T9" s="268">
        <v>0</v>
      </c>
      <c r="U9" s="297">
        <v>481.28190793567933</v>
      </c>
    </row>
    <row r="10" spans="1:21" s="18" customFormat="1" ht="15" x14ac:dyDescent="0.25">
      <c r="A10" s="266">
        <v>148</v>
      </c>
      <c r="B10" s="260" t="s">
        <v>55</v>
      </c>
      <c r="C10" s="268">
        <v>7047</v>
      </c>
      <c r="D10" s="397">
        <v>1.6087666666666667</v>
      </c>
      <c r="E10" s="301">
        <v>1</v>
      </c>
      <c r="F10" s="301">
        <v>484</v>
      </c>
      <c r="G10" s="398">
        <v>6.8681708528451818E-2</v>
      </c>
      <c r="H10" s="11">
        <v>3042</v>
      </c>
      <c r="I10" s="11">
        <v>3116</v>
      </c>
      <c r="J10" s="303">
        <v>0.97625160462130933</v>
      </c>
      <c r="K10" s="399">
        <v>0.97646359122240567</v>
      </c>
      <c r="L10" s="400">
        <v>0.71183876895043396</v>
      </c>
      <c r="M10" s="11">
        <v>5016.3278047937083</v>
      </c>
      <c r="N10" s="399">
        <v>1.0396908180526636</v>
      </c>
      <c r="O10" s="401">
        <v>0.67755115530477494</v>
      </c>
      <c r="P10" s="268">
        <v>302.07811700000002</v>
      </c>
      <c r="Q10" s="268">
        <v>62.852691925642105</v>
      </c>
      <c r="R10" s="268">
        <v>12.791673045013512</v>
      </c>
      <c r="S10" s="268">
        <v>20.076429696596929</v>
      </c>
      <c r="T10" s="268">
        <v>6.9381238303208947</v>
      </c>
      <c r="U10" s="297">
        <v>404.7370354975734</v>
      </c>
    </row>
    <row r="11" spans="1:21" s="18" customFormat="1" ht="15" x14ac:dyDescent="0.25">
      <c r="A11" s="266">
        <v>742</v>
      </c>
      <c r="B11" s="260" t="s">
        <v>239</v>
      </c>
      <c r="C11" s="268">
        <v>988</v>
      </c>
      <c r="D11" s="397">
        <v>1.9433833333333332</v>
      </c>
      <c r="E11" s="301">
        <v>0</v>
      </c>
      <c r="F11" s="301">
        <v>4</v>
      </c>
      <c r="G11" s="398">
        <v>4.048582995951417E-3</v>
      </c>
      <c r="H11" s="11">
        <v>332</v>
      </c>
      <c r="I11" s="11">
        <v>382</v>
      </c>
      <c r="J11" s="303">
        <v>0.86910994764397909</v>
      </c>
      <c r="K11" s="399">
        <v>0.86929866914047438</v>
      </c>
      <c r="L11" s="400">
        <v>0.48151611700187402</v>
      </c>
      <c r="M11" s="11">
        <v>475.73792359785153</v>
      </c>
      <c r="N11" s="399">
        <v>0.70328831110079615</v>
      </c>
      <c r="O11" s="401">
        <v>0</v>
      </c>
      <c r="P11" s="268">
        <v>364.90908849999994</v>
      </c>
      <c r="Q11" s="268">
        <v>0</v>
      </c>
      <c r="R11" s="268">
        <v>11.387812565740214</v>
      </c>
      <c r="S11" s="268">
        <v>13.580497287356373</v>
      </c>
      <c r="T11" s="268">
        <v>0</v>
      </c>
      <c r="U11" s="297">
        <v>389.87739835309651</v>
      </c>
    </row>
    <row r="12" spans="1:21" s="18" customFormat="1" ht="15" x14ac:dyDescent="0.25">
      <c r="A12" s="266">
        <v>583</v>
      </c>
      <c r="B12" s="260" t="s">
        <v>188</v>
      </c>
      <c r="C12" s="268">
        <v>947</v>
      </c>
      <c r="D12" s="397">
        <v>1.8659666666666666</v>
      </c>
      <c r="E12" s="301">
        <v>0</v>
      </c>
      <c r="F12" s="301">
        <v>0</v>
      </c>
      <c r="G12" s="398">
        <v>0</v>
      </c>
      <c r="H12" s="11">
        <v>392</v>
      </c>
      <c r="I12" s="11">
        <v>332</v>
      </c>
      <c r="J12" s="303">
        <v>1.1807228915662651</v>
      </c>
      <c r="K12" s="399">
        <v>1.1809792777595733</v>
      </c>
      <c r="L12" s="400">
        <v>0.61589962131451004</v>
      </c>
      <c r="M12" s="11">
        <v>583.25694138484096</v>
      </c>
      <c r="N12" s="399">
        <v>0.8995649142107861</v>
      </c>
      <c r="O12" s="401">
        <v>0.29510920296190363</v>
      </c>
      <c r="P12" s="268">
        <v>350.37256100000002</v>
      </c>
      <c r="Q12" s="268">
        <v>0</v>
      </c>
      <c r="R12" s="268">
        <v>15.470828538650411</v>
      </c>
      <c r="S12" s="268">
        <v>17.370598493410281</v>
      </c>
      <c r="T12" s="268">
        <v>3.0219182383298935</v>
      </c>
      <c r="U12" s="297">
        <v>386.23590627039061</v>
      </c>
    </row>
    <row r="13" spans="1:21" s="18" customFormat="1" ht="15" x14ac:dyDescent="0.25">
      <c r="A13" s="266">
        <v>273</v>
      </c>
      <c r="B13" s="260" t="s">
        <v>105</v>
      </c>
      <c r="C13" s="268">
        <v>3999</v>
      </c>
      <c r="D13" s="397">
        <v>1.8112166666666667</v>
      </c>
      <c r="E13" s="301">
        <v>0</v>
      </c>
      <c r="F13" s="301">
        <v>3</v>
      </c>
      <c r="G13" s="398">
        <v>7.501875468867217E-4</v>
      </c>
      <c r="H13" s="11">
        <v>1590</v>
      </c>
      <c r="I13" s="11">
        <v>1725</v>
      </c>
      <c r="J13" s="303">
        <v>0.92173913043478262</v>
      </c>
      <c r="K13" s="399">
        <v>0.92193928001142189</v>
      </c>
      <c r="L13" s="400">
        <v>0.63530814640294597</v>
      </c>
      <c r="M13" s="11">
        <v>2540.597277465381</v>
      </c>
      <c r="N13" s="399">
        <v>0.92791243643993393</v>
      </c>
      <c r="O13" s="401">
        <v>1.3117816025109159</v>
      </c>
      <c r="P13" s="268">
        <v>340.09215349999999</v>
      </c>
      <c r="Q13" s="268">
        <v>0</v>
      </c>
      <c r="R13" s="268">
        <v>12.077404568149626</v>
      </c>
      <c r="S13" s="268">
        <v>17.917989147655124</v>
      </c>
      <c r="T13" s="268">
        <v>13.432643609711779</v>
      </c>
      <c r="U13" s="297">
        <v>383.52019082551647</v>
      </c>
    </row>
    <row r="14" spans="1:21" s="18" customFormat="1" ht="15" x14ac:dyDescent="0.25">
      <c r="A14" s="266">
        <v>498</v>
      </c>
      <c r="B14" s="260" t="s">
        <v>162</v>
      </c>
      <c r="C14" s="268">
        <v>2281</v>
      </c>
      <c r="D14" s="397">
        <v>1.8335333333333335</v>
      </c>
      <c r="E14" s="301">
        <v>0</v>
      </c>
      <c r="F14" s="301">
        <v>8</v>
      </c>
      <c r="G14" s="398">
        <v>3.5072336694432268E-3</v>
      </c>
      <c r="H14" s="11">
        <v>1003</v>
      </c>
      <c r="I14" s="11">
        <v>966</v>
      </c>
      <c r="J14" s="303">
        <v>1.0383022774327122</v>
      </c>
      <c r="K14" s="399">
        <v>1.0385277379284099</v>
      </c>
      <c r="L14" s="400">
        <v>0.69635553288052099</v>
      </c>
      <c r="M14" s="11">
        <v>1588.3869705004684</v>
      </c>
      <c r="N14" s="399">
        <v>1.017076457782057</v>
      </c>
      <c r="O14" s="401">
        <v>0</v>
      </c>
      <c r="P14" s="268">
        <v>344.282554</v>
      </c>
      <c r="Q14" s="268">
        <v>0</v>
      </c>
      <c r="R14" s="268">
        <v>13.604713366862169</v>
      </c>
      <c r="S14" s="268">
        <v>19.639746399771521</v>
      </c>
      <c r="T14" s="268">
        <v>0</v>
      </c>
      <c r="U14" s="297">
        <v>377.52701376663373</v>
      </c>
    </row>
    <row r="15" spans="1:21" s="18" customFormat="1" ht="15" x14ac:dyDescent="0.25">
      <c r="A15" s="266">
        <v>614</v>
      </c>
      <c r="B15" s="260" t="s">
        <v>202</v>
      </c>
      <c r="C15" s="268">
        <v>2999</v>
      </c>
      <c r="D15" s="397">
        <v>1.8032166666666667</v>
      </c>
      <c r="E15" s="301">
        <v>0</v>
      </c>
      <c r="F15" s="301">
        <v>1</v>
      </c>
      <c r="G15" s="398">
        <v>3.3344448149383126E-4</v>
      </c>
      <c r="H15" s="11">
        <v>890</v>
      </c>
      <c r="I15" s="11">
        <v>1001</v>
      </c>
      <c r="J15" s="303">
        <v>0.88911088911088909</v>
      </c>
      <c r="K15" s="399">
        <v>0.88930395367999016</v>
      </c>
      <c r="L15" s="400">
        <v>0.69717594864030397</v>
      </c>
      <c r="M15" s="11">
        <v>2090.8306699722716</v>
      </c>
      <c r="N15" s="399">
        <v>1.0182747329668853</v>
      </c>
      <c r="O15" s="401">
        <v>0</v>
      </c>
      <c r="P15" s="268">
        <v>338.58999350000005</v>
      </c>
      <c r="Q15" s="268">
        <v>0</v>
      </c>
      <c r="R15" s="268">
        <v>11.64988179320787</v>
      </c>
      <c r="S15" s="268">
        <v>19.662885093590557</v>
      </c>
      <c r="T15" s="268">
        <v>0</v>
      </c>
      <c r="U15" s="297">
        <v>369.90276038679849</v>
      </c>
    </row>
    <row r="16" spans="1:21" s="18" customFormat="1" ht="15" x14ac:dyDescent="0.25">
      <c r="A16" s="266">
        <v>732</v>
      </c>
      <c r="B16" s="260" t="s">
        <v>234</v>
      </c>
      <c r="C16" s="268">
        <v>3336</v>
      </c>
      <c r="D16" s="397">
        <v>1.7943166666666666</v>
      </c>
      <c r="E16" s="301">
        <v>0</v>
      </c>
      <c r="F16" s="301">
        <v>2</v>
      </c>
      <c r="G16" s="398">
        <v>5.9952038369304552E-4</v>
      </c>
      <c r="H16" s="11">
        <v>1072</v>
      </c>
      <c r="I16" s="11">
        <v>1151</v>
      </c>
      <c r="J16" s="303">
        <v>0.93136403127715028</v>
      </c>
      <c r="K16" s="399">
        <v>0.93156627083756616</v>
      </c>
      <c r="L16" s="400">
        <v>0.68756954455394703</v>
      </c>
      <c r="M16" s="11">
        <v>2293.7320006319674</v>
      </c>
      <c r="N16" s="399">
        <v>1.0042439010443487</v>
      </c>
      <c r="O16" s="401">
        <v>0</v>
      </c>
      <c r="P16" s="268">
        <v>336.91884050000004</v>
      </c>
      <c r="Q16" s="268">
        <v>0</v>
      </c>
      <c r="R16" s="268">
        <v>12.203518147972117</v>
      </c>
      <c r="S16" s="268">
        <v>19.39194972916637</v>
      </c>
      <c r="T16" s="268">
        <v>0</v>
      </c>
      <c r="U16" s="297">
        <v>368.51430837713855</v>
      </c>
    </row>
    <row r="17" spans="1:21" s="18" customFormat="1" ht="15" x14ac:dyDescent="0.25">
      <c r="A17" s="266">
        <v>620</v>
      </c>
      <c r="B17" s="260" t="s">
        <v>206</v>
      </c>
      <c r="C17" s="268">
        <v>2380</v>
      </c>
      <c r="D17" s="397">
        <v>1.79895</v>
      </c>
      <c r="E17" s="301">
        <v>0</v>
      </c>
      <c r="F17" s="301">
        <v>1</v>
      </c>
      <c r="G17" s="398">
        <v>4.2016806722689078E-4</v>
      </c>
      <c r="H17" s="11">
        <v>629</v>
      </c>
      <c r="I17" s="11">
        <v>714</v>
      </c>
      <c r="J17" s="303">
        <v>0.88095238095238093</v>
      </c>
      <c r="K17" s="399">
        <v>0.8811436739552112</v>
      </c>
      <c r="L17" s="400">
        <v>0.47605261776462798</v>
      </c>
      <c r="M17" s="11">
        <v>1133.0052302798147</v>
      </c>
      <c r="N17" s="399">
        <v>0.69530848443333626</v>
      </c>
      <c r="O17" s="401">
        <v>0</v>
      </c>
      <c r="P17" s="268">
        <v>337.78884150000005</v>
      </c>
      <c r="Q17" s="268">
        <v>0</v>
      </c>
      <c r="R17" s="268">
        <v>11.542982128813268</v>
      </c>
      <c r="S17" s="268">
        <v>13.426406834407723</v>
      </c>
      <c r="T17" s="268">
        <v>0</v>
      </c>
      <c r="U17" s="297">
        <v>362.75823046322103</v>
      </c>
    </row>
    <row r="18" spans="1:21" s="18" customFormat="1" ht="15" x14ac:dyDescent="0.25">
      <c r="A18" s="266">
        <v>683</v>
      </c>
      <c r="B18" s="260" t="s">
        <v>219</v>
      </c>
      <c r="C18" s="268">
        <v>3618</v>
      </c>
      <c r="D18" s="397">
        <v>1.7670166666666667</v>
      </c>
      <c r="E18" s="301">
        <v>0</v>
      </c>
      <c r="F18" s="301">
        <v>0</v>
      </c>
      <c r="G18" s="398">
        <v>0</v>
      </c>
      <c r="H18" s="11">
        <v>1188</v>
      </c>
      <c r="I18" s="11">
        <v>1201</v>
      </c>
      <c r="J18" s="303">
        <v>0.98917568692756042</v>
      </c>
      <c r="K18" s="399">
        <v>0.98939047990794204</v>
      </c>
      <c r="L18" s="400">
        <v>0.47951964600533098</v>
      </c>
      <c r="M18" s="11">
        <v>1734.9020792472875</v>
      </c>
      <c r="N18" s="399">
        <v>0.7003723241467914</v>
      </c>
      <c r="O18" s="401">
        <v>0</v>
      </c>
      <c r="P18" s="268">
        <v>331.79271950000009</v>
      </c>
      <c r="Q18" s="268">
        <v>0</v>
      </c>
      <c r="R18" s="268">
        <v>12.961015286794041</v>
      </c>
      <c r="S18" s="268">
        <v>13.524189579274541</v>
      </c>
      <c r="T18" s="268">
        <v>0</v>
      </c>
      <c r="U18" s="297">
        <v>358.2779243660687</v>
      </c>
    </row>
    <row r="19" spans="1:21" s="18" customFormat="1" ht="15" x14ac:dyDescent="0.25">
      <c r="A19" s="266">
        <v>854</v>
      </c>
      <c r="B19" s="260" t="s">
        <v>274</v>
      </c>
      <c r="C19" s="268">
        <v>3262</v>
      </c>
      <c r="D19" s="397">
        <v>1.7608999999999999</v>
      </c>
      <c r="E19" s="301">
        <v>0</v>
      </c>
      <c r="F19" s="301">
        <v>3</v>
      </c>
      <c r="G19" s="398">
        <v>9.1968117719190676E-4</v>
      </c>
      <c r="H19" s="11">
        <v>1082</v>
      </c>
      <c r="I19" s="11">
        <v>1084</v>
      </c>
      <c r="J19" s="303">
        <v>0.99815498154981552</v>
      </c>
      <c r="K19" s="399">
        <v>0.99837172432483845</v>
      </c>
      <c r="L19" s="400">
        <v>0.477516702103854</v>
      </c>
      <c r="M19" s="11">
        <v>1557.6594822627717</v>
      </c>
      <c r="N19" s="399">
        <v>0.69744688305777813</v>
      </c>
      <c r="O19" s="401">
        <v>0</v>
      </c>
      <c r="P19" s="268">
        <v>330.64419299999997</v>
      </c>
      <c r="Q19" s="268">
        <v>0</v>
      </c>
      <c r="R19" s="268">
        <v>13.078669588655382</v>
      </c>
      <c r="S19" s="268">
        <v>13.467699311845694</v>
      </c>
      <c r="T19" s="268">
        <v>0</v>
      </c>
      <c r="U19" s="297">
        <v>357.19056190050105</v>
      </c>
    </row>
    <row r="20" spans="1:21" s="18" customFormat="1" ht="15" x14ac:dyDescent="0.25">
      <c r="A20" s="266">
        <v>687</v>
      </c>
      <c r="B20" s="260" t="s">
        <v>222</v>
      </c>
      <c r="C20" s="268">
        <v>1477</v>
      </c>
      <c r="D20" s="397">
        <v>1.7679666666666667</v>
      </c>
      <c r="E20" s="301">
        <v>0</v>
      </c>
      <c r="F20" s="301">
        <v>0</v>
      </c>
      <c r="G20" s="398">
        <v>0</v>
      </c>
      <c r="H20" s="11">
        <v>407</v>
      </c>
      <c r="I20" s="11">
        <v>449</v>
      </c>
      <c r="J20" s="303">
        <v>0.90645879732739421</v>
      </c>
      <c r="K20" s="399">
        <v>0.90665562888041773</v>
      </c>
      <c r="L20" s="400">
        <v>0.441752683243119</v>
      </c>
      <c r="M20" s="11">
        <v>652.46871315008673</v>
      </c>
      <c r="N20" s="399">
        <v>0.64521100655305574</v>
      </c>
      <c r="O20" s="401">
        <v>0</v>
      </c>
      <c r="P20" s="268">
        <v>331.97110099999998</v>
      </c>
      <c r="Q20" s="268">
        <v>0</v>
      </c>
      <c r="R20" s="268">
        <v>11.877188738333471</v>
      </c>
      <c r="S20" s="268">
        <v>12.459024536539507</v>
      </c>
      <c r="T20" s="268">
        <v>0</v>
      </c>
      <c r="U20" s="297">
        <v>356.30731427487297</v>
      </c>
    </row>
    <row r="21" spans="1:21" s="18" customFormat="1" ht="15" x14ac:dyDescent="0.25">
      <c r="A21" s="266">
        <v>976</v>
      </c>
      <c r="B21" s="260" t="s">
        <v>299</v>
      </c>
      <c r="C21" s="268">
        <v>3788</v>
      </c>
      <c r="D21" s="397">
        <v>1.7273999999999998</v>
      </c>
      <c r="E21" s="301">
        <v>0</v>
      </c>
      <c r="F21" s="301">
        <v>3</v>
      </c>
      <c r="G21" s="398">
        <v>7.919746568109821E-4</v>
      </c>
      <c r="H21" s="11">
        <v>1162</v>
      </c>
      <c r="I21" s="11">
        <v>1282</v>
      </c>
      <c r="J21" s="303">
        <v>0.90639625585023398</v>
      </c>
      <c r="K21" s="399">
        <v>0.90659307382278798</v>
      </c>
      <c r="L21" s="400">
        <v>0.64548296689997997</v>
      </c>
      <c r="M21" s="11">
        <v>2445.0894786171243</v>
      </c>
      <c r="N21" s="399">
        <v>0.94277348069255018</v>
      </c>
      <c r="O21" s="401">
        <v>0</v>
      </c>
      <c r="P21" s="268">
        <v>324.35389800000002</v>
      </c>
      <c r="Q21" s="268">
        <v>0</v>
      </c>
      <c r="R21" s="268">
        <v>11.876369267078521</v>
      </c>
      <c r="S21" s="268">
        <v>18.204955912173141</v>
      </c>
      <c r="T21" s="268">
        <v>0</v>
      </c>
      <c r="U21" s="297">
        <v>354.43522317925169</v>
      </c>
    </row>
    <row r="22" spans="1:21" s="18" customFormat="1" ht="15" x14ac:dyDescent="0.25">
      <c r="A22" s="266">
        <v>630</v>
      </c>
      <c r="B22" s="260" t="s">
        <v>211</v>
      </c>
      <c r="C22" s="268">
        <v>1635</v>
      </c>
      <c r="D22" s="397">
        <v>1.6342166666666667</v>
      </c>
      <c r="E22" s="301">
        <v>0</v>
      </c>
      <c r="F22" s="301">
        <v>0</v>
      </c>
      <c r="G22" s="398">
        <v>0</v>
      </c>
      <c r="H22" s="11">
        <v>830</v>
      </c>
      <c r="I22" s="11">
        <v>652</v>
      </c>
      <c r="J22" s="303">
        <v>1.2730061349693251</v>
      </c>
      <c r="K22" s="399">
        <v>1.2732825598606641</v>
      </c>
      <c r="L22" s="400">
        <v>0.61413370522573796</v>
      </c>
      <c r="M22" s="11">
        <v>1004.1086080440815</v>
      </c>
      <c r="N22" s="399">
        <v>0.89698566898977228</v>
      </c>
      <c r="O22" s="401">
        <v>1.1937516466215066</v>
      </c>
      <c r="P22" s="268">
        <v>306.85686350000003</v>
      </c>
      <c r="Q22" s="268">
        <v>0</v>
      </c>
      <c r="R22" s="268">
        <v>16.680001534174696</v>
      </c>
      <c r="S22" s="268">
        <v>17.320793268192503</v>
      </c>
      <c r="T22" s="268">
        <v>12.224016861404227</v>
      </c>
      <c r="U22" s="297">
        <v>353.08167516377148</v>
      </c>
    </row>
    <row r="23" spans="1:21" s="18" customFormat="1" ht="15" x14ac:dyDescent="0.25">
      <c r="A23" s="266">
        <v>623</v>
      </c>
      <c r="B23" s="260" t="s">
        <v>207</v>
      </c>
      <c r="C23" s="268">
        <v>2107</v>
      </c>
      <c r="D23" s="397">
        <v>1.7429666666666668</v>
      </c>
      <c r="E23" s="301">
        <v>0</v>
      </c>
      <c r="F23" s="301">
        <v>0</v>
      </c>
      <c r="G23" s="398">
        <v>0</v>
      </c>
      <c r="H23" s="11">
        <v>593</v>
      </c>
      <c r="I23" s="11">
        <v>759</v>
      </c>
      <c r="J23" s="303">
        <v>0.78129117259552039</v>
      </c>
      <c r="K23" s="399">
        <v>0.78146082482386103</v>
      </c>
      <c r="L23" s="400">
        <v>0.54300699944754705</v>
      </c>
      <c r="M23" s="11">
        <v>1144.1157478359817</v>
      </c>
      <c r="N23" s="399">
        <v>0.79310008964017709</v>
      </c>
      <c r="O23" s="401">
        <v>0</v>
      </c>
      <c r="P23" s="268">
        <v>327.27685100000002</v>
      </c>
      <c r="Q23" s="268">
        <v>0</v>
      </c>
      <c r="R23" s="268">
        <v>10.237136805192579</v>
      </c>
      <c r="S23" s="268">
        <v>15.314762730951818</v>
      </c>
      <c r="T23" s="268">
        <v>0</v>
      </c>
      <c r="U23" s="297">
        <v>352.82875053614447</v>
      </c>
    </row>
    <row r="24" spans="1:21" s="18" customFormat="1" ht="15" x14ac:dyDescent="0.25">
      <c r="A24" s="266">
        <v>105</v>
      </c>
      <c r="B24" s="260" t="s">
        <v>44</v>
      </c>
      <c r="C24" s="268">
        <v>2094</v>
      </c>
      <c r="D24" s="397">
        <v>1.7368999999999999</v>
      </c>
      <c r="E24" s="301">
        <v>0</v>
      </c>
      <c r="F24" s="301">
        <v>0</v>
      </c>
      <c r="G24" s="398">
        <v>0</v>
      </c>
      <c r="H24" s="11">
        <v>525</v>
      </c>
      <c r="I24" s="11">
        <v>665</v>
      </c>
      <c r="J24" s="303">
        <v>0.78947368421052633</v>
      </c>
      <c r="K24" s="399">
        <v>0.78964511321733011</v>
      </c>
      <c r="L24" s="400">
        <v>0.57445825673971995</v>
      </c>
      <c r="M24" s="11">
        <v>1202.9155896129737</v>
      </c>
      <c r="N24" s="399">
        <v>0.83903687314959141</v>
      </c>
      <c r="O24" s="401">
        <v>0</v>
      </c>
      <c r="P24" s="268">
        <v>326.13771299999996</v>
      </c>
      <c r="Q24" s="268">
        <v>0</v>
      </c>
      <c r="R24" s="268">
        <v>10.344350983147024</v>
      </c>
      <c r="S24" s="268">
        <v>16.20180202051861</v>
      </c>
      <c r="T24" s="268">
        <v>0</v>
      </c>
      <c r="U24" s="297">
        <v>352.68386600366563</v>
      </c>
    </row>
    <row r="25" spans="1:21" s="18" customFormat="1" ht="15" x14ac:dyDescent="0.25">
      <c r="A25" s="266">
        <v>832</v>
      </c>
      <c r="B25" s="260" t="s">
        <v>262</v>
      </c>
      <c r="C25" s="268">
        <v>3825</v>
      </c>
      <c r="D25" s="397">
        <v>1.7243499999999998</v>
      </c>
      <c r="E25" s="301">
        <v>0</v>
      </c>
      <c r="F25" s="301">
        <v>0</v>
      </c>
      <c r="G25" s="398">
        <v>0</v>
      </c>
      <c r="H25" s="11">
        <v>1294</v>
      </c>
      <c r="I25" s="11">
        <v>1391</v>
      </c>
      <c r="J25" s="303">
        <v>0.93026599568655644</v>
      </c>
      <c r="K25" s="399">
        <v>0.93046799681578141</v>
      </c>
      <c r="L25" s="400">
        <v>0.56485597112809405</v>
      </c>
      <c r="M25" s="11">
        <v>2160.5740895649596</v>
      </c>
      <c r="N25" s="399">
        <v>0.82501205655039622</v>
      </c>
      <c r="O25" s="401">
        <v>0</v>
      </c>
      <c r="P25" s="268">
        <v>323.78119949999996</v>
      </c>
      <c r="Q25" s="268">
        <v>0</v>
      </c>
      <c r="R25" s="268">
        <v>12.189130758286737</v>
      </c>
      <c r="S25" s="268">
        <v>15.93098281198815</v>
      </c>
      <c r="T25" s="268">
        <v>0</v>
      </c>
      <c r="U25" s="297">
        <v>351.90131307027485</v>
      </c>
    </row>
    <row r="26" spans="1:21" s="18" customFormat="1" ht="15" x14ac:dyDescent="0.25">
      <c r="A26" s="260">
        <v>785</v>
      </c>
      <c r="B26" s="260" t="s">
        <v>258</v>
      </c>
      <c r="C26" s="268">
        <v>2626</v>
      </c>
      <c r="D26" s="397">
        <v>1.7081500000000001</v>
      </c>
      <c r="E26" s="301">
        <v>0</v>
      </c>
      <c r="F26" s="301">
        <v>0</v>
      </c>
      <c r="G26" s="398">
        <v>0</v>
      </c>
      <c r="H26" s="11">
        <v>838</v>
      </c>
      <c r="I26" s="11">
        <v>857</v>
      </c>
      <c r="J26" s="303">
        <v>0.97782963827304548</v>
      </c>
      <c r="K26" s="399">
        <v>0.97804196753374795</v>
      </c>
      <c r="L26" s="400">
        <v>0.54178833521959702</v>
      </c>
      <c r="M26" s="11">
        <v>1422.7361682866617</v>
      </c>
      <c r="N26" s="399">
        <v>0.79132014442876775</v>
      </c>
      <c r="O26" s="396">
        <v>0</v>
      </c>
      <c r="P26" s="268">
        <v>320.73932550000006</v>
      </c>
      <c r="Q26" s="268">
        <v>0</v>
      </c>
      <c r="R26" s="268">
        <v>12.8123497746921</v>
      </c>
      <c r="S26" s="268">
        <v>15.280391988919504</v>
      </c>
      <c r="T26" s="268">
        <v>0</v>
      </c>
      <c r="U26" s="297">
        <v>348.83206726361169</v>
      </c>
    </row>
    <row r="27" spans="1:21" s="18" customFormat="1" ht="15" x14ac:dyDescent="0.25">
      <c r="A27" s="266">
        <v>261</v>
      </c>
      <c r="B27" s="260" t="s">
        <v>100</v>
      </c>
      <c r="C27" s="268">
        <v>6637</v>
      </c>
      <c r="D27" s="397">
        <v>1.62395</v>
      </c>
      <c r="E27" s="301">
        <v>0</v>
      </c>
      <c r="F27" s="301">
        <v>27</v>
      </c>
      <c r="G27" s="398">
        <v>4.0681030586108185E-3</v>
      </c>
      <c r="H27" s="11">
        <v>3677</v>
      </c>
      <c r="I27" s="11">
        <v>3201</v>
      </c>
      <c r="J27" s="303">
        <v>1.1487035301468291</v>
      </c>
      <c r="K27" s="399">
        <v>1.1489529635468569</v>
      </c>
      <c r="L27" s="400">
        <v>0.60929870409422604</v>
      </c>
      <c r="M27" s="11">
        <v>4043.9154990733782</v>
      </c>
      <c r="N27" s="399">
        <v>0.88992380821318229</v>
      </c>
      <c r="O27" s="401">
        <v>0.94533001516425108</v>
      </c>
      <c r="P27" s="268">
        <v>304.92909150000003</v>
      </c>
      <c r="Q27" s="268">
        <v>0</v>
      </c>
      <c r="R27" s="268">
        <v>15.051283822463827</v>
      </c>
      <c r="S27" s="268">
        <v>17.184428736596551</v>
      </c>
      <c r="T27" s="268">
        <v>9.6801793552819326</v>
      </c>
      <c r="U27" s="297">
        <v>346.84498341434227</v>
      </c>
    </row>
    <row r="28" spans="1:21" s="18" customFormat="1" ht="15" x14ac:dyDescent="0.25">
      <c r="A28" s="266">
        <v>90</v>
      </c>
      <c r="B28" s="260" t="s">
        <v>37</v>
      </c>
      <c r="C28" s="268">
        <v>3061</v>
      </c>
      <c r="D28" s="397">
        <v>1.6935833333333332</v>
      </c>
      <c r="E28" s="301">
        <v>0</v>
      </c>
      <c r="F28" s="301">
        <v>0</v>
      </c>
      <c r="G28" s="398">
        <v>0</v>
      </c>
      <c r="H28" s="11">
        <v>977</v>
      </c>
      <c r="I28" s="11">
        <v>1013</v>
      </c>
      <c r="J28" s="303">
        <v>0.96446199407699906</v>
      </c>
      <c r="K28" s="399">
        <v>0.96467142064187561</v>
      </c>
      <c r="L28" s="400">
        <v>0.54979024796098797</v>
      </c>
      <c r="M28" s="11">
        <v>1682.9079490085842</v>
      </c>
      <c r="N28" s="399">
        <v>0.80300750337431859</v>
      </c>
      <c r="O28" s="401">
        <v>0</v>
      </c>
      <c r="P28" s="268">
        <v>318.00414249999994</v>
      </c>
      <c r="Q28" s="268">
        <v>0</v>
      </c>
      <c r="R28" s="268">
        <v>12.63719561040857</v>
      </c>
      <c r="S28" s="268">
        <v>15.506074890158091</v>
      </c>
      <c r="T28" s="268">
        <v>0</v>
      </c>
      <c r="U28" s="297">
        <v>346.14741300056659</v>
      </c>
    </row>
    <row r="29" spans="1:21" s="18" customFormat="1" ht="15" x14ac:dyDescent="0.25">
      <c r="A29" s="266">
        <v>265</v>
      </c>
      <c r="B29" s="260" t="s">
        <v>102</v>
      </c>
      <c r="C29" s="268">
        <v>1064</v>
      </c>
      <c r="D29" s="397">
        <v>1.7096</v>
      </c>
      <c r="E29" s="301">
        <v>0</v>
      </c>
      <c r="F29" s="301">
        <v>0</v>
      </c>
      <c r="G29" s="398">
        <v>0</v>
      </c>
      <c r="H29" s="11">
        <v>243</v>
      </c>
      <c r="I29" s="11">
        <v>353</v>
      </c>
      <c r="J29" s="303">
        <v>0.68838526912181308</v>
      </c>
      <c r="K29" s="399">
        <v>0.68853474744559273</v>
      </c>
      <c r="L29" s="400">
        <v>0.51972193173607195</v>
      </c>
      <c r="M29" s="11">
        <v>552.98413536718056</v>
      </c>
      <c r="N29" s="399">
        <v>0.75909060300733966</v>
      </c>
      <c r="O29" s="401">
        <v>0</v>
      </c>
      <c r="P29" s="268">
        <v>321.01159200000001</v>
      </c>
      <c r="Q29" s="268">
        <v>0</v>
      </c>
      <c r="R29" s="268">
        <v>9.0198051915372641</v>
      </c>
      <c r="S29" s="268">
        <v>14.658039544071727</v>
      </c>
      <c r="T29" s="268">
        <v>0</v>
      </c>
      <c r="U29" s="297">
        <v>344.68943673560904</v>
      </c>
    </row>
    <row r="30" spans="1:21" s="18" customFormat="1" ht="15" x14ac:dyDescent="0.25">
      <c r="A30" s="266">
        <v>256</v>
      </c>
      <c r="B30" s="260" t="s">
        <v>97</v>
      </c>
      <c r="C30" s="268">
        <v>1554</v>
      </c>
      <c r="D30" s="397">
        <v>1.6751833333333332</v>
      </c>
      <c r="E30" s="301">
        <v>0</v>
      </c>
      <c r="F30" s="301">
        <v>1</v>
      </c>
      <c r="G30" s="398">
        <v>6.4350064350064348E-4</v>
      </c>
      <c r="H30" s="11">
        <v>444</v>
      </c>
      <c r="I30" s="11">
        <v>505</v>
      </c>
      <c r="J30" s="303">
        <v>0.87920792079207921</v>
      </c>
      <c r="K30" s="399">
        <v>0.87939883499688409</v>
      </c>
      <c r="L30" s="400">
        <v>0.52634900256781503</v>
      </c>
      <c r="M30" s="11">
        <v>817.94634999038453</v>
      </c>
      <c r="N30" s="399">
        <v>0.76876990820240088</v>
      </c>
      <c r="O30" s="401">
        <v>0</v>
      </c>
      <c r="P30" s="268">
        <v>314.54917450000005</v>
      </c>
      <c r="Q30" s="268">
        <v>0</v>
      </c>
      <c r="R30" s="268">
        <v>11.520124738459183</v>
      </c>
      <c r="S30" s="268">
        <v>14.844946927388358</v>
      </c>
      <c r="T30" s="268">
        <v>0</v>
      </c>
      <c r="U30" s="297">
        <v>340.91424616584754</v>
      </c>
    </row>
    <row r="31" spans="1:21" s="18" customFormat="1" ht="15" x14ac:dyDescent="0.25">
      <c r="A31" s="266">
        <v>921</v>
      </c>
      <c r="B31" s="260" t="s">
        <v>289</v>
      </c>
      <c r="C31" s="268">
        <v>1894</v>
      </c>
      <c r="D31" s="397">
        <v>1.6164666666666667</v>
      </c>
      <c r="E31" s="301">
        <v>0</v>
      </c>
      <c r="F31" s="301">
        <v>0</v>
      </c>
      <c r="G31" s="398">
        <v>0</v>
      </c>
      <c r="H31" s="11">
        <v>530</v>
      </c>
      <c r="I31" s="11">
        <v>631</v>
      </c>
      <c r="J31" s="303">
        <v>0.83993660855784469</v>
      </c>
      <c r="K31" s="399">
        <v>0.84011899525605005</v>
      </c>
      <c r="L31" s="400">
        <v>0.643170128742523</v>
      </c>
      <c r="M31" s="11">
        <v>1218.1642238383386</v>
      </c>
      <c r="N31" s="399">
        <v>0.93939541714665009</v>
      </c>
      <c r="O31" s="401">
        <v>0</v>
      </c>
      <c r="P31" s="268">
        <v>303.52394600000002</v>
      </c>
      <c r="Q31" s="268">
        <v>0</v>
      </c>
      <c r="R31" s="268">
        <v>11.005558837854254</v>
      </c>
      <c r="S31" s="268">
        <v>18.139725505101811</v>
      </c>
      <c r="T31" s="268">
        <v>0</v>
      </c>
      <c r="U31" s="297">
        <v>332.6692303429561</v>
      </c>
    </row>
    <row r="32" spans="1:21" s="18" customFormat="1" ht="15" x14ac:dyDescent="0.25">
      <c r="A32" s="266">
        <v>239</v>
      </c>
      <c r="B32" s="260" t="s">
        <v>90</v>
      </c>
      <c r="C32" s="268">
        <v>2029</v>
      </c>
      <c r="D32" s="397">
        <v>1.5529000000000002</v>
      </c>
      <c r="E32" s="301">
        <v>0</v>
      </c>
      <c r="F32" s="301">
        <v>0</v>
      </c>
      <c r="G32" s="398">
        <v>0</v>
      </c>
      <c r="H32" s="11">
        <v>946</v>
      </c>
      <c r="I32" s="11">
        <v>717</v>
      </c>
      <c r="J32" s="303">
        <v>1.3193863319386332</v>
      </c>
      <c r="K32" s="399">
        <v>1.3196728279840346</v>
      </c>
      <c r="L32" s="400">
        <v>0.66502429919561801</v>
      </c>
      <c r="M32" s="11">
        <v>1349.3343030679089</v>
      </c>
      <c r="N32" s="399">
        <v>0.9713149772315024</v>
      </c>
      <c r="O32" s="401">
        <v>0</v>
      </c>
      <c r="P32" s="268">
        <v>291.58803300000005</v>
      </c>
      <c r="Q32" s="268">
        <v>0</v>
      </c>
      <c r="R32" s="268">
        <v>17.287714046590853</v>
      </c>
      <c r="S32" s="268">
        <v>18.756092210340313</v>
      </c>
      <c r="T32" s="268">
        <v>0</v>
      </c>
      <c r="U32" s="297">
        <v>327.63183925693119</v>
      </c>
    </row>
    <row r="33" spans="1:21" s="18" customFormat="1" ht="15" x14ac:dyDescent="0.25">
      <c r="A33" s="266">
        <v>146</v>
      </c>
      <c r="B33" s="260" t="s">
        <v>54</v>
      </c>
      <c r="C33" s="268">
        <v>4492</v>
      </c>
      <c r="D33" s="397">
        <v>1.5604</v>
      </c>
      <c r="E33" s="301">
        <v>0</v>
      </c>
      <c r="F33" s="301">
        <v>0</v>
      </c>
      <c r="G33" s="398">
        <v>0</v>
      </c>
      <c r="H33" s="11">
        <v>1371</v>
      </c>
      <c r="I33" s="11">
        <v>1416</v>
      </c>
      <c r="J33" s="303">
        <v>0.96822033898305082</v>
      </c>
      <c r="K33" s="399">
        <v>0.96843058164775098</v>
      </c>
      <c r="L33" s="400">
        <v>0.60971893316317904</v>
      </c>
      <c r="M33" s="11">
        <v>2738.8574477690004</v>
      </c>
      <c r="N33" s="399">
        <v>0.89053758246028236</v>
      </c>
      <c r="O33" s="401">
        <v>0</v>
      </c>
      <c r="P33" s="268">
        <v>292.996308</v>
      </c>
      <c r="Q33" s="268">
        <v>0</v>
      </c>
      <c r="R33" s="268">
        <v>12.686440619585539</v>
      </c>
      <c r="S33" s="268">
        <v>17.196280717308053</v>
      </c>
      <c r="T33" s="268">
        <v>0</v>
      </c>
      <c r="U33" s="297">
        <v>322.87902933689355</v>
      </c>
    </row>
    <row r="34" spans="1:21" s="18" customFormat="1" ht="15" x14ac:dyDescent="0.25">
      <c r="A34" s="266">
        <v>421</v>
      </c>
      <c r="B34" s="260" t="s">
        <v>139</v>
      </c>
      <c r="C34" s="268">
        <v>695</v>
      </c>
      <c r="D34" s="397">
        <v>1.5782666666666665</v>
      </c>
      <c r="E34" s="301">
        <v>0</v>
      </c>
      <c r="F34" s="301">
        <v>0</v>
      </c>
      <c r="G34" s="398">
        <v>0</v>
      </c>
      <c r="H34" s="11">
        <v>250</v>
      </c>
      <c r="I34" s="11">
        <v>249</v>
      </c>
      <c r="J34" s="303">
        <v>1.0040160642570282</v>
      </c>
      <c r="K34" s="399">
        <v>1.0042340797275282</v>
      </c>
      <c r="L34" s="400">
        <v>0.38715194588437202</v>
      </c>
      <c r="M34" s="11">
        <v>269.07060238963857</v>
      </c>
      <c r="N34" s="399">
        <v>0.56546277174632376</v>
      </c>
      <c r="O34" s="401">
        <v>0</v>
      </c>
      <c r="P34" s="268">
        <v>296.35113199999995</v>
      </c>
      <c r="Q34" s="268">
        <v>0</v>
      </c>
      <c r="R34" s="268">
        <v>13.155466444430619</v>
      </c>
      <c r="S34" s="268">
        <v>10.919086122421511</v>
      </c>
      <c r="T34" s="268">
        <v>0</v>
      </c>
      <c r="U34" s="297">
        <v>320.42568456685206</v>
      </c>
    </row>
    <row r="35" spans="1:21" s="18" customFormat="1" ht="15" x14ac:dyDescent="0.25">
      <c r="A35" s="266">
        <v>216</v>
      </c>
      <c r="B35" s="260" t="s">
        <v>79</v>
      </c>
      <c r="C35" s="268">
        <v>1269</v>
      </c>
      <c r="D35" s="397">
        <v>1.5251000000000001</v>
      </c>
      <c r="E35" s="301">
        <v>0</v>
      </c>
      <c r="F35" s="301">
        <v>0</v>
      </c>
      <c r="G35" s="398">
        <v>0</v>
      </c>
      <c r="H35" s="11">
        <v>382</v>
      </c>
      <c r="I35" s="11">
        <v>429</v>
      </c>
      <c r="J35" s="303">
        <v>0.89044289044289049</v>
      </c>
      <c r="K35" s="399">
        <v>0.89063624424730103</v>
      </c>
      <c r="L35" s="400">
        <v>0.63235375021108098</v>
      </c>
      <c r="M35" s="11">
        <v>802.45690901786179</v>
      </c>
      <c r="N35" s="399">
        <v>0.92359733205456751</v>
      </c>
      <c r="O35" s="401">
        <v>0</v>
      </c>
      <c r="P35" s="268">
        <v>286.36802700000004</v>
      </c>
      <c r="Q35" s="268">
        <v>0</v>
      </c>
      <c r="R35" s="268">
        <v>11.667334799639644</v>
      </c>
      <c r="S35" s="268">
        <v>17.834664481973697</v>
      </c>
      <c r="T35" s="268">
        <v>0</v>
      </c>
      <c r="U35" s="297">
        <v>315.87002628161338</v>
      </c>
    </row>
    <row r="36" spans="1:21" s="18" customFormat="1" ht="15" x14ac:dyDescent="0.25">
      <c r="A36" s="266">
        <v>615</v>
      </c>
      <c r="B36" s="260" t="s">
        <v>203</v>
      </c>
      <c r="C36" s="268">
        <v>7603</v>
      </c>
      <c r="D36" s="397">
        <v>1.5287166666666667</v>
      </c>
      <c r="E36" s="301">
        <v>0</v>
      </c>
      <c r="F36" s="301">
        <v>1</v>
      </c>
      <c r="G36" s="398">
        <v>1.3152702880441932E-4</v>
      </c>
      <c r="H36" s="11">
        <v>2494</v>
      </c>
      <c r="I36" s="11">
        <v>2499</v>
      </c>
      <c r="J36" s="303">
        <v>0.99799919967987194</v>
      </c>
      <c r="K36" s="399">
        <v>0.99821590862788856</v>
      </c>
      <c r="L36" s="400">
        <v>0.51178845172128096</v>
      </c>
      <c r="M36" s="11">
        <v>3891.127598436899</v>
      </c>
      <c r="N36" s="399">
        <v>0.74750319489420158</v>
      </c>
      <c r="O36" s="401">
        <v>0</v>
      </c>
      <c r="P36" s="268">
        <v>287.04712850000004</v>
      </c>
      <c r="Q36" s="268">
        <v>0</v>
      </c>
      <c r="R36" s="268">
        <v>13.076628403025341</v>
      </c>
      <c r="S36" s="268">
        <v>14.434286693407032</v>
      </c>
      <c r="T36" s="268">
        <v>0</v>
      </c>
      <c r="U36" s="297">
        <v>314.55804359643236</v>
      </c>
    </row>
    <row r="37" spans="1:21" s="260" customFormat="1" ht="15" x14ac:dyDescent="0.25">
      <c r="A37" s="266">
        <v>176</v>
      </c>
      <c r="B37" s="260" t="s">
        <v>65</v>
      </c>
      <c r="C37" s="268">
        <v>4352</v>
      </c>
      <c r="D37" s="397">
        <v>1.5198833333333333</v>
      </c>
      <c r="E37" s="301">
        <v>0</v>
      </c>
      <c r="F37" s="301">
        <v>0</v>
      </c>
      <c r="G37" s="398">
        <v>0</v>
      </c>
      <c r="H37" s="11">
        <v>1349</v>
      </c>
      <c r="I37" s="11">
        <v>1386</v>
      </c>
      <c r="J37" s="303">
        <v>0.97330447330447334</v>
      </c>
      <c r="K37" s="399">
        <v>0.97351581995542991</v>
      </c>
      <c r="L37" s="400">
        <v>0.53948023633948206</v>
      </c>
      <c r="M37" s="11">
        <v>2347.817988549426</v>
      </c>
      <c r="N37" s="399">
        <v>0.78794900293228609</v>
      </c>
      <c r="O37" s="401">
        <v>0</v>
      </c>
      <c r="P37" s="268">
        <v>285.38849350000004</v>
      </c>
      <c r="Q37" s="268">
        <v>0</v>
      </c>
      <c r="R37" s="268">
        <v>12.753057241416132</v>
      </c>
      <c r="S37" s="268">
        <v>15.215295246622444</v>
      </c>
      <c r="T37" s="268">
        <v>0</v>
      </c>
      <c r="U37" s="297">
        <v>313.35684598803857</v>
      </c>
    </row>
    <row r="38" spans="1:21" s="18" customFormat="1" ht="15" x14ac:dyDescent="0.25">
      <c r="A38" s="266">
        <v>435</v>
      </c>
      <c r="B38" s="260" t="s">
        <v>147</v>
      </c>
      <c r="C38" s="268">
        <v>692</v>
      </c>
      <c r="D38" s="397">
        <v>1.5087833333333334</v>
      </c>
      <c r="E38" s="301">
        <v>0</v>
      </c>
      <c r="F38" s="301">
        <v>0</v>
      </c>
      <c r="G38" s="398">
        <v>0</v>
      </c>
      <c r="H38" s="11">
        <v>148</v>
      </c>
      <c r="I38" s="11">
        <v>246</v>
      </c>
      <c r="J38" s="303">
        <v>0.60162601626016265</v>
      </c>
      <c r="K38" s="399">
        <v>0.60175665538404677</v>
      </c>
      <c r="L38" s="400">
        <v>0.43802680268743399</v>
      </c>
      <c r="M38" s="11">
        <v>303.11454745970434</v>
      </c>
      <c r="N38" s="399">
        <v>0.6397690947439838</v>
      </c>
      <c r="O38" s="401">
        <v>0.10395709151368449</v>
      </c>
      <c r="P38" s="268">
        <v>283.30424650000003</v>
      </c>
      <c r="Q38" s="268">
        <v>0</v>
      </c>
      <c r="R38" s="268">
        <v>7.8830121855310127</v>
      </c>
      <c r="S38" s="268">
        <v>12.353941219506329</v>
      </c>
      <c r="T38" s="268">
        <v>1.0645206171001291</v>
      </c>
      <c r="U38" s="297">
        <v>304.60572052213746</v>
      </c>
    </row>
    <row r="39" spans="1:21" s="18" customFormat="1" ht="15" x14ac:dyDescent="0.25">
      <c r="A39" s="266">
        <v>758</v>
      </c>
      <c r="B39" s="260" t="s">
        <v>248</v>
      </c>
      <c r="C39" s="268">
        <v>8134</v>
      </c>
      <c r="D39" s="397">
        <v>1.4546833333333333</v>
      </c>
      <c r="E39" s="301">
        <v>1</v>
      </c>
      <c r="F39" s="301">
        <v>131</v>
      </c>
      <c r="G39" s="398">
        <v>1.6105237275633146E-2</v>
      </c>
      <c r="H39" s="11">
        <v>3723</v>
      </c>
      <c r="I39" s="11">
        <v>3555</v>
      </c>
      <c r="J39" s="303">
        <v>1.0472573839662447</v>
      </c>
      <c r="K39" s="399">
        <v>1.0474847890042995</v>
      </c>
      <c r="L39" s="400">
        <v>0.65542344743818004</v>
      </c>
      <c r="M39" s="11">
        <v>5331.2143214621565</v>
      </c>
      <c r="N39" s="399">
        <v>0.95729225487765979</v>
      </c>
      <c r="O39" s="401">
        <v>0</v>
      </c>
      <c r="P39" s="268">
        <v>136.57294475</v>
      </c>
      <c r="Q39" s="268">
        <v>14.738385788050159</v>
      </c>
      <c r="R39" s="268">
        <v>13.722050735956323</v>
      </c>
      <c r="S39" s="268">
        <v>18.485313441687609</v>
      </c>
      <c r="T39" s="268">
        <v>0</v>
      </c>
      <c r="U39" s="297">
        <v>183.5186947156941</v>
      </c>
    </row>
    <row r="40" spans="1:21" s="18" customFormat="1" ht="15" x14ac:dyDescent="0.25">
      <c r="A40" s="266">
        <v>290</v>
      </c>
      <c r="B40" s="260" t="s">
        <v>114</v>
      </c>
      <c r="C40" s="268">
        <v>7755</v>
      </c>
      <c r="D40" s="397">
        <v>1.4461833333333334</v>
      </c>
      <c r="E40" s="301">
        <v>0</v>
      </c>
      <c r="F40" s="301">
        <v>0</v>
      </c>
      <c r="G40" s="398">
        <v>0</v>
      </c>
      <c r="H40" s="11">
        <v>2652</v>
      </c>
      <c r="I40" s="11">
        <v>2726</v>
      </c>
      <c r="J40" s="303">
        <v>0.97285399853264853</v>
      </c>
      <c r="K40" s="399">
        <v>0.97306524736597766</v>
      </c>
      <c r="L40" s="400">
        <v>0.75233999693789</v>
      </c>
      <c r="M40" s="11">
        <v>5834.3966762533373</v>
      </c>
      <c r="N40" s="399">
        <v>1.0988457232013431</v>
      </c>
      <c r="O40" s="401">
        <v>0</v>
      </c>
      <c r="P40" s="268">
        <v>135.77492225000003</v>
      </c>
      <c r="Q40" s="268">
        <v>0</v>
      </c>
      <c r="R40" s="268">
        <v>12.747154740494306</v>
      </c>
      <c r="S40" s="268">
        <v>21.218710915017937</v>
      </c>
      <c r="T40" s="268">
        <v>0</v>
      </c>
      <c r="U40" s="297">
        <v>169.74078790551229</v>
      </c>
    </row>
    <row r="41" spans="1:21" s="18" customFormat="1" ht="15" x14ac:dyDescent="0.25">
      <c r="A41" s="266">
        <v>777</v>
      </c>
      <c r="B41" s="260" t="s">
        <v>254</v>
      </c>
      <c r="C41" s="268">
        <v>7367</v>
      </c>
      <c r="D41" s="397">
        <v>1.4814499999999999</v>
      </c>
      <c r="E41" s="301">
        <v>0</v>
      </c>
      <c r="F41" s="301">
        <v>0</v>
      </c>
      <c r="G41" s="398">
        <v>0</v>
      </c>
      <c r="H41" s="11">
        <v>2221</v>
      </c>
      <c r="I41" s="11">
        <v>2474</v>
      </c>
      <c r="J41" s="303">
        <v>0.89773645917542444</v>
      </c>
      <c r="K41" s="399">
        <v>0.89793139673021061</v>
      </c>
      <c r="L41" s="400">
        <v>0.62552269563903995</v>
      </c>
      <c r="M41" s="11">
        <v>4608.2256987728069</v>
      </c>
      <c r="N41" s="399">
        <v>0.91362009419403423</v>
      </c>
      <c r="O41" s="401">
        <v>0</v>
      </c>
      <c r="P41" s="268">
        <v>139.08593325000001</v>
      </c>
      <c r="Q41" s="268">
        <v>0</v>
      </c>
      <c r="R41" s="268">
        <v>11.762901297165758</v>
      </c>
      <c r="S41" s="268">
        <v>17.642004018886798</v>
      </c>
      <c r="T41" s="268">
        <v>0</v>
      </c>
      <c r="U41" s="297">
        <v>168.49083856605256</v>
      </c>
    </row>
    <row r="42" spans="1:21" s="18" customFormat="1" ht="15" x14ac:dyDescent="0.25">
      <c r="A42" s="266">
        <v>320</v>
      </c>
      <c r="B42" s="260" t="s">
        <v>125</v>
      </c>
      <c r="C42" s="268">
        <v>6996</v>
      </c>
      <c r="D42" s="397">
        <v>1.4655333333333334</v>
      </c>
      <c r="E42" s="301">
        <v>0</v>
      </c>
      <c r="F42" s="301">
        <v>3</v>
      </c>
      <c r="G42" s="398">
        <v>4.288164665523156E-4</v>
      </c>
      <c r="H42" s="11">
        <v>2176</v>
      </c>
      <c r="I42" s="11">
        <v>2320</v>
      </c>
      <c r="J42" s="303">
        <v>0.93793103448275861</v>
      </c>
      <c r="K42" s="399">
        <v>0.93813470002463495</v>
      </c>
      <c r="L42" s="400">
        <v>0.634511258150256</v>
      </c>
      <c r="M42" s="11">
        <v>4439.0407620191909</v>
      </c>
      <c r="N42" s="399">
        <v>0.92674852484158499</v>
      </c>
      <c r="O42" s="401">
        <v>0</v>
      </c>
      <c r="P42" s="268">
        <v>137.59159700000004</v>
      </c>
      <c r="Q42" s="268">
        <v>0</v>
      </c>
      <c r="R42" s="268">
        <v>12.289564570322717</v>
      </c>
      <c r="S42" s="268">
        <v>17.895514014691006</v>
      </c>
      <c r="T42" s="268">
        <v>0</v>
      </c>
      <c r="U42" s="297">
        <v>167.77667558501375</v>
      </c>
    </row>
    <row r="43" spans="1:21" s="18" customFormat="1" ht="15" x14ac:dyDescent="0.25">
      <c r="A43" s="266">
        <v>931</v>
      </c>
      <c r="B43" s="260" t="s">
        <v>294</v>
      </c>
      <c r="C43" s="268">
        <v>5951</v>
      </c>
      <c r="D43" s="397">
        <v>1.4403999999999999</v>
      </c>
      <c r="E43" s="301">
        <v>0</v>
      </c>
      <c r="F43" s="301">
        <v>0</v>
      </c>
      <c r="G43" s="398">
        <v>0</v>
      </c>
      <c r="H43" s="11">
        <v>2241</v>
      </c>
      <c r="I43" s="11">
        <v>2135</v>
      </c>
      <c r="J43" s="303">
        <v>1.0496487119437938</v>
      </c>
      <c r="K43" s="399">
        <v>1.049876636242957</v>
      </c>
      <c r="L43" s="400">
        <v>0.62453598796131904</v>
      </c>
      <c r="M43" s="11">
        <v>3716.6136643578097</v>
      </c>
      <c r="N43" s="399">
        <v>0.91217893791346083</v>
      </c>
      <c r="O43" s="401">
        <v>0</v>
      </c>
      <c r="P43" s="268">
        <v>135.231954</v>
      </c>
      <c r="Q43" s="268">
        <v>0</v>
      </c>
      <c r="R43" s="268">
        <v>13.753383934782736</v>
      </c>
      <c r="S43" s="268">
        <v>17.614175291108928</v>
      </c>
      <c r="T43" s="268">
        <v>0</v>
      </c>
      <c r="U43" s="297">
        <v>166.59951322589166</v>
      </c>
    </row>
    <row r="44" spans="1:21" s="18" customFormat="1" ht="15" x14ac:dyDescent="0.25">
      <c r="A44" s="266">
        <v>601</v>
      </c>
      <c r="B44" s="260" t="s">
        <v>196</v>
      </c>
      <c r="C44" s="268">
        <v>3786</v>
      </c>
      <c r="D44" s="397">
        <v>1.4822833333333334</v>
      </c>
      <c r="E44" s="301">
        <v>0</v>
      </c>
      <c r="F44" s="301">
        <v>0</v>
      </c>
      <c r="G44" s="398">
        <v>0</v>
      </c>
      <c r="H44" s="11">
        <v>1304</v>
      </c>
      <c r="I44" s="11">
        <v>1402</v>
      </c>
      <c r="J44" s="303">
        <v>0.93009985734664768</v>
      </c>
      <c r="K44" s="399">
        <v>0.93030182240002712</v>
      </c>
      <c r="L44" s="400">
        <v>0.51355974858699505</v>
      </c>
      <c r="M44" s="11">
        <v>1944.3372081503633</v>
      </c>
      <c r="N44" s="399">
        <v>0.75009029912012581</v>
      </c>
      <c r="O44" s="401">
        <v>0</v>
      </c>
      <c r="P44" s="268">
        <v>139.16417075000001</v>
      </c>
      <c r="Q44" s="268">
        <v>0</v>
      </c>
      <c r="R44" s="268">
        <v>12.186953873440356</v>
      </c>
      <c r="S44" s="268">
        <v>14.484243676009628</v>
      </c>
      <c r="T44" s="268">
        <v>0</v>
      </c>
      <c r="U44" s="297">
        <v>165.83536829945001</v>
      </c>
    </row>
    <row r="45" spans="1:21" s="18" customFormat="1" ht="15" x14ac:dyDescent="0.25">
      <c r="A45" s="266">
        <v>707</v>
      </c>
      <c r="B45" s="260" t="s">
        <v>231</v>
      </c>
      <c r="C45" s="268">
        <v>1960</v>
      </c>
      <c r="D45" s="397">
        <v>1.4392333333333334</v>
      </c>
      <c r="E45" s="301">
        <v>0</v>
      </c>
      <c r="F45" s="301">
        <v>0</v>
      </c>
      <c r="G45" s="398">
        <v>0</v>
      </c>
      <c r="H45" s="11">
        <v>491</v>
      </c>
      <c r="I45" s="11">
        <v>614</v>
      </c>
      <c r="J45" s="303">
        <v>0.79967426710097722</v>
      </c>
      <c r="K45" s="399">
        <v>0.79984791109711972</v>
      </c>
      <c r="L45" s="400">
        <v>0.69707981096372695</v>
      </c>
      <c r="M45" s="11">
        <v>1366.2764294889048</v>
      </c>
      <c r="N45" s="399">
        <v>1.0181343170974975</v>
      </c>
      <c r="O45" s="401">
        <v>0</v>
      </c>
      <c r="P45" s="268">
        <v>135.1224215</v>
      </c>
      <c r="Q45" s="268">
        <v>0</v>
      </c>
      <c r="R45" s="268">
        <v>10.478007635372267</v>
      </c>
      <c r="S45" s="268">
        <v>19.660173663152676</v>
      </c>
      <c r="T45" s="268">
        <v>0</v>
      </c>
      <c r="U45" s="297">
        <v>165.26060279852499</v>
      </c>
    </row>
    <row r="46" spans="1:21" s="18" customFormat="1" ht="15" x14ac:dyDescent="0.25">
      <c r="A46" s="266">
        <v>791</v>
      </c>
      <c r="B46" s="260" t="s">
        <v>260</v>
      </c>
      <c r="C46" s="268">
        <v>5029</v>
      </c>
      <c r="D46" s="397">
        <v>1.4546666666666668</v>
      </c>
      <c r="E46" s="301">
        <v>0</v>
      </c>
      <c r="F46" s="301">
        <v>0</v>
      </c>
      <c r="G46" s="398">
        <v>0</v>
      </c>
      <c r="H46" s="11">
        <v>1787</v>
      </c>
      <c r="I46" s="11">
        <v>1913</v>
      </c>
      <c r="J46" s="303">
        <v>0.93413486670151591</v>
      </c>
      <c r="K46" s="399">
        <v>0.93433770793058046</v>
      </c>
      <c r="L46" s="400">
        <v>0.530932377396793</v>
      </c>
      <c r="M46" s="11">
        <v>2670.058925928472</v>
      </c>
      <c r="N46" s="399">
        <v>0.77546425098511873</v>
      </c>
      <c r="O46" s="401">
        <v>0</v>
      </c>
      <c r="P46" s="268">
        <v>136.57138</v>
      </c>
      <c r="Q46" s="268">
        <v>0</v>
      </c>
      <c r="R46" s="268">
        <v>12.239823973890603</v>
      </c>
      <c r="S46" s="268">
        <v>14.97421468652264</v>
      </c>
      <c r="T46" s="268">
        <v>0</v>
      </c>
      <c r="U46" s="297">
        <v>163.78541866041323</v>
      </c>
    </row>
    <row r="47" spans="1:21" s="18" customFormat="1" ht="15" x14ac:dyDescent="0.25">
      <c r="A47" s="266">
        <v>172</v>
      </c>
      <c r="B47" s="260" t="s">
        <v>64</v>
      </c>
      <c r="C47" s="268">
        <v>4171</v>
      </c>
      <c r="D47" s="397">
        <v>1.4112166666666668</v>
      </c>
      <c r="E47" s="301">
        <v>0</v>
      </c>
      <c r="F47" s="301">
        <v>0</v>
      </c>
      <c r="G47" s="398">
        <v>0</v>
      </c>
      <c r="H47" s="11">
        <v>1337</v>
      </c>
      <c r="I47" s="11">
        <v>1470</v>
      </c>
      <c r="J47" s="303">
        <v>0.90952380952380951</v>
      </c>
      <c r="K47" s="399">
        <v>0.90972130662402884</v>
      </c>
      <c r="L47" s="400">
        <v>0.61975613635545601</v>
      </c>
      <c r="M47" s="11">
        <v>2585.0028447386071</v>
      </c>
      <c r="N47" s="399">
        <v>0.90519762691575079</v>
      </c>
      <c r="O47" s="401">
        <v>0</v>
      </c>
      <c r="P47" s="268">
        <v>132.49207675000002</v>
      </c>
      <c r="Q47" s="268">
        <v>0</v>
      </c>
      <c r="R47" s="268">
        <v>11.917349116774778</v>
      </c>
      <c r="S47" s="268">
        <v>17.479366175743149</v>
      </c>
      <c r="T47" s="268">
        <v>0</v>
      </c>
      <c r="U47" s="297">
        <v>161.88879204251796</v>
      </c>
    </row>
    <row r="48" spans="1:21" s="18" customFormat="1" ht="15" x14ac:dyDescent="0.25">
      <c r="A48" s="266">
        <v>844</v>
      </c>
      <c r="B48" s="260" t="s">
        <v>266</v>
      </c>
      <c r="C48" s="268">
        <v>1441</v>
      </c>
      <c r="D48" s="397">
        <v>1.4789666666666665</v>
      </c>
      <c r="E48" s="301">
        <v>0</v>
      </c>
      <c r="F48" s="301">
        <v>0</v>
      </c>
      <c r="G48" s="398">
        <v>0</v>
      </c>
      <c r="H48" s="11">
        <v>375</v>
      </c>
      <c r="I48" s="11">
        <v>520</v>
      </c>
      <c r="J48" s="303">
        <v>0.72115384615384615</v>
      </c>
      <c r="K48" s="399">
        <v>0.72131043995813804</v>
      </c>
      <c r="L48" s="400">
        <v>0.47563161771725898</v>
      </c>
      <c r="M48" s="11">
        <v>685.38516113057017</v>
      </c>
      <c r="N48" s="399">
        <v>0.69469358411778492</v>
      </c>
      <c r="O48" s="401">
        <v>0</v>
      </c>
      <c r="P48" s="268">
        <v>138.85278550000001</v>
      </c>
      <c r="Q48" s="268">
        <v>0</v>
      </c>
      <c r="R48" s="268">
        <v>9.4491667634516077</v>
      </c>
      <c r="S48" s="268">
        <v>13.414533109314426</v>
      </c>
      <c r="T48" s="268">
        <v>0</v>
      </c>
      <c r="U48" s="297">
        <v>161.71648537276604</v>
      </c>
    </row>
    <row r="49" spans="1:21" s="18" customFormat="1" ht="15" x14ac:dyDescent="0.25">
      <c r="A49" s="266">
        <v>74</v>
      </c>
      <c r="B49" s="260" t="s">
        <v>29</v>
      </c>
      <c r="C49" s="268">
        <v>1052</v>
      </c>
      <c r="D49" s="397">
        <v>1.4803000000000002</v>
      </c>
      <c r="E49" s="301">
        <v>0</v>
      </c>
      <c r="F49" s="301">
        <v>0</v>
      </c>
      <c r="G49" s="398">
        <v>0</v>
      </c>
      <c r="H49" s="11">
        <v>341</v>
      </c>
      <c r="I49" s="11">
        <v>397</v>
      </c>
      <c r="J49" s="303">
        <v>0.8589420654911839</v>
      </c>
      <c r="K49" s="399">
        <v>0.85912857909909013</v>
      </c>
      <c r="L49" s="400">
        <v>0.283566730081796</v>
      </c>
      <c r="M49" s="11">
        <v>298.31220004604938</v>
      </c>
      <c r="N49" s="399">
        <v>0.41416924510301589</v>
      </c>
      <c r="O49" s="401">
        <v>0</v>
      </c>
      <c r="P49" s="268">
        <v>138.97796550000001</v>
      </c>
      <c r="Q49" s="268">
        <v>0</v>
      </c>
      <c r="R49" s="268">
        <v>11.254584386198079</v>
      </c>
      <c r="S49" s="268">
        <v>7.9976081229392362</v>
      </c>
      <c r="T49" s="268">
        <v>0</v>
      </c>
      <c r="U49" s="297">
        <v>158.23015800913734</v>
      </c>
    </row>
    <row r="50" spans="1:21" s="18" customFormat="1" ht="15" x14ac:dyDescent="0.25">
      <c r="A50" s="266">
        <v>889</v>
      </c>
      <c r="B50" s="260" t="s">
        <v>280</v>
      </c>
      <c r="C50" s="268">
        <v>2523</v>
      </c>
      <c r="D50" s="397">
        <v>1.3616333333333333</v>
      </c>
      <c r="E50" s="301">
        <v>0</v>
      </c>
      <c r="F50" s="301">
        <v>0</v>
      </c>
      <c r="G50" s="398">
        <v>0</v>
      </c>
      <c r="H50" s="11">
        <v>797</v>
      </c>
      <c r="I50" s="11">
        <v>872</v>
      </c>
      <c r="J50" s="303">
        <v>0.91399082568807344</v>
      </c>
      <c r="K50" s="399">
        <v>0.91418929277140903</v>
      </c>
      <c r="L50" s="400">
        <v>0.64547033138546495</v>
      </c>
      <c r="M50" s="11">
        <v>1628.5216460855281</v>
      </c>
      <c r="N50" s="399">
        <v>0.94275502563082036</v>
      </c>
      <c r="O50" s="401">
        <v>0</v>
      </c>
      <c r="P50" s="268">
        <v>127.83694549999998</v>
      </c>
      <c r="Q50" s="268">
        <v>0</v>
      </c>
      <c r="R50" s="268">
        <v>11.975879735305458</v>
      </c>
      <c r="S50" s="268">
        <v>18.204599544931142</v>
      </c>
      <c r="T50" s="268">
        <v>0</v>
      </c>
      <c r="U50" s="297">
        <v>158.01742478023658</v>
      </c>
    </row>
    <row r="51" spans="1:21" s="18" customFormat="1" ht="15" x14ac:dyDescent="0.25">
      <c r="A51" s="266">
        <v>312</v>
      </c>
      <c r="B51" s="260" t="s">
        <v>122</v>
      </c>
      <c r="C51" s="268">
        <v>1196</v>
      </c>
      <c r="D51" s="397">
        <v>1.3499166666666667</v>
      </c>
      <c r="E51" s="301">
        <v>0</v>
      </c>
      <c r="F51" s="301">
        <v>0</v>
      </c>
      <c r="G51" s="398">
        <v>0</v>
      </c>
      <c r="H51" s="11">
        <v>410</v>
      </c>
      <c r="I51" s="11">
        <v>413</v>
      </c>
      <c r="J51" s="303">
        <v>0.99273607748184023</v>
      </c>
      <c r="K51" s="399">
        <v>0.99295164357756283</v>
      </c>
      <c r="L51" s="400">
        <v>0.60797213696688102</v>
      </c>
      <c r="M51" s="11">
        <v>727.13467581238967</v>
      </c>
      <c r="N51" s="399">
        <v>0.88798626319317064</v>
      </c>
      <c r="O51" s="401">
        <v>0</v>
      </c>
      <c r="P51" s="268">
        <v>126.73692625000001</v>
      </c>
      <c r="Q51" s="268">
        <v>0</v>
      </c>
      <c r="R51" s="268">
        <v>13.007666530866071</v>
      </c>
      <c r="S51" s="268">
        <v>17.147014742260126</v>
      </c>
      <c r="T51" s="268">
        <v>0</v>
      </c>
      <c r="U51" s="297">
        <v>156.8916075231262</v>
      </c>
    </row>
    <row r="52" spans="1:21" s="18" customFormat="1" ht="15" x14ac:dyDescent="0.25">
      <c r="A52" s="266">
        <v>291</v>
      </c>
      <c r="B52" s="260" t="s">
        <v>115</v>
      </c>
      <c r="C52" s="268">
        <v>2119</v>
      </c>
      <c r="D52" s="397">
        <v>1.3818166666666667</v>
      </c>
      <c r="E52" s="301">
        <v>0</v>
      </c>
      <c r="F52" s="301">
        <v>2</v>
      </c>
      <c r="G52" s="398">
        <v>9.4384143463898068E-4</v>
      </c>
      <c r="H52" s="11">
        <v>588</v>
      </c>
      <c r="I52" s="11">
        <v>692</v>
      </c>
      <c r="J52" s="303">
        <v>0.8497109826589595</v>
      </c>
      <c r="K52" s="399">
        <v>0.84989549179807433</v>
      </c>
      <c r="L52" s="400">
        <v>0.55880317405853996</v>
      </c>
      <c r="M52" s="11">
        <v>1184.1039258300461</v>
      </c>
      <c r="N52" s="399">
        <v>0.81617151876115757</v>
      </c>
      <c r="O52" s="401">
        <v>0</v>
      </c>
      <c r="P52" s="268">
        <v>129.73185775000002</v>
      </c>
      <c r="Q52" s="268">
        <v>0</v>
      </c>
      <c r="R52" s="268">
        <v>11.133630942554774</v>
      </c>
      <c r="S52" s="268">
        <v>15.760272027277951</v>
      </c>
      <c r="T52" s="268">
        <v>0</v>
      </c>
      <c r="U52" s="297">
        <v>156.62576071983273</v>
      </c>
    </row>
    <row r="53" spans="1:21" s="18" customFormat="1" ht="15" x14ac:dyDescent="0.25">
      <c r="A53" s="266">
        <v>226</v>
      </c>
      <c r="B53" s="260" t="s">
        <v>83</v>
      </c>
      <c r="C53" s="268">
        <v>3665</v>
      </c>
      <c r="D53" s="397">
        <v>1.3321833333333335</v>
      </c>
      <c r="E53" s="301">
        <v>0</v>
      </c>
      <c r="F53" s="301">
        <v>0</v>
      </c>
      <c r="G53" s="398">
        <v>0</v>
      </c>
      <c r="H53" s="11">
        <v>1301</v>
      </c>
      <c r="I53" s="11">
        <v>1294</v>
      </c>
      <c r="J53" s="303">
        <v>1.0054095826893354</v>
      </c>
      <c r="K53" s="399">
        <v>1.0056279007531779</v>
      </c>
      <c r="L53" s="400">
        <v>0.63130778288811495</v>
      </c>
      <c r="M53" s="11">
        <v>2313.7430242849414</v>
      </c>
      <c r="N53" s="399">
        <v>0.92206962287503758</v>
      </c>
      <c r="O53" s="401">
        <v>0</v>
      </c>
      <c r="P53" s="268">
        <v>125.07203225000001</v>
      </c>
      <c r="Q53" s="268">
        <v>0</v>
      </c>
      <c r="R53" s="268">
        <v>13.173725499866629</v>
      </c>
      <c r="S53" s="268">
        <v>17.805164417716973</v>
      </c>
      <c r="T53" s="268">
        <v>0</v>
      </c>
      <c r="U53" s="297">
        <v>156.05092216758359</v>
      </c>
    </row>
    <row r="54" spans="1:21" s="18" customFormat="1" ht="15" x14ac:dyDescent="0.25">
      <c r="A54" s="266">
        <v>845</v>
      </c>
      <c r="B54" s="260" t="s">
        <v>267</v>
      </c>
      <c r="C54" s="268">
        <v>2863</v>
      </c>
      <c r="D54" s="397">
        <v>1.3779666666666666</v>
      </c>
      <c r="E54" s="301">
        <v>0</v>
      </c>
      <c r="F54" s="301">
        <v>1</v>
      </c>
      <c r="G54" s="398">
        <v>3.4928396786587494E-4</v>
      </c>
      <c r="H54" s="11">
        <v>1004</v>
      </c>
      <c r="I54" s="11">
        <v>1082</v>
      </c>
      <c r="J54" s="303">
        <v>0.92791127541589646</v>
      </c>
      <c r="K54" s="399">
        <v>0.92811276523313546</v>
      </c>
      <c r="L54" s="400">
        <v>0.491546809042122</v>
      </c>
      <c r="M54" s="11">
        <v>1407.2985142875953</v>
      </c>
      <c r="N54" s="399">
        <v>0.71793884555867127</v>
      </c>
      <c r="O54" s="401">
        <v>0</v>
      </c>
      <c r="P54" s="268">
        <v>129.37040049999999</v>
      </c>
      <c r="Q54" s="268">
        <v>0</v>
      </c>
      <c r="R54" s="268">
        <v>12.158277224554073</v>
      </c>
      <c r="S54" s="268">
        <v>13.863399107737941</v>
      </c>
      <c r="T54" s="268">
        <v>0</v>
      </c>
      <c r="U54" s="297">
        <v>155.39207683229199</v>
      </c>
    </row>
    <row r="55" spans="1:21" s="18" customFormat="1" ht="15" x14ac:dyDescent="0.25">
      <c r="A55" s="266">
        <v>584</v>
      </c>
      <c r="B55" s="260" t="s">
        <v>189</v>
      </c>
      <c r="C55" s="268">
        <v>2653</v>
      </c>
      <c r="D55" s="397">
        <v>1.371</v>
      </c>
      <c r="E55" s="301">
        <v>0</v>
      </c>
      <c r="F55" s="301">
        <v>0</v>
      </c>
      <c r="G55" s="398">
        <v>0</v>
      </c>
      <c r="H55" s="11">
        <v>867</v>
      </c>
      <c r="I55" s="11">
        <v>902</v>
      </c>
      <c r="J55" s="303">
        <v>0.96119733924611972</v>
      </c>
      <c r="K55" s="399">
        <v>0.9614060569127183</v>
      </c>
      <c r="L55" s="400">
        <v>0.48712054811320799</v>
      </c>
      <c r="M55" s="11">
        <v>1292.3308141443408</v>
      </c>
      <c r="N55" s="399">
        <v>0.71147397872810725</v>
      </c>
      <c r="O55" s="401">
        <v>0</v>
      </c>
      <c r="P55" s="268">
        <v>128.71633500000002</v>
      </c>
      <c r="Q55" s="268">
        <v>0</v>
      </c>
      <c r="R55" s="268">
        <v>12.594419345556609</v>
      </c>
      <c r="S55" s="268">
        <v>13.738562529239749</v>
      </c>
      <c r="T55" s="268">
        <v>0</v>
      </c>
      <c r="U55" s="297">
        <v>155.04931687479638</v>
      </c>
    </row>
    <row r="56" spans="1:21" s="18" customFormat="1" ht="15" x14ac:dyDescent="0.25">
      <c r="A56" s="266">
        <v>580</v>
      </c>
      <c r="B56" s="260" t="s">
        <v>186</v>
      </c>
      <c r="C56" s="268">
        <v>4438</v>
      </c>
      <c r="D56" s="397">
        <v>1.3523166666666668</v>
      </c>
      <c r="E56" s="301">
        <v>0</v>
      </c>
      <c r="F56" s="301">
        <v>0</v>
      </c>
      <c r="G56" s="398">
        <v>0</v>
      </c>
      <c r="H56" s="11">
        <v>1222</v>
      </c>
      <c r="I56" s="11">
        <v>1517</v>
      </c>
      <c r="J56" s="303">
        <v>0.80553724456163478</v>
      </c>
      <c r="K56" s="399">
        <v>0.80571216166468773</v>
      </c>
      <c r="L56" s="400">
        <v>0.58509038273283998</v>
      </c>
      <c r="M56" s="11">
        <v>2596.6311185683439</v>
      </c>
      <c r="N56" s="399">
        <v>0.85456584439082428</v>
      </c>
      <c r="O56" s="401">
        <v>0</v>
      </c>
      <c r="P56" s="268">
        <v>126.96225025000003</v>
      </c>
      <c r="Q56" s="268">
        <v>0</v>
      </c>
      <c r="R56" s="268">
        <v>10.554829317807409</v>
      </c>
      <c r="S56" s="268">
        <v>16.501666455186815</v>
      </c>
      <c r="T56" s="268">
        <v>0</v>
      </c>
      <c r="U56" s="297">
        <v>154.01874602299426</v>
      </c>
    </row>
    <row r="57" spans="1:21" s="18" customFormat="1" ht="15" x14ac:dyDescent="0.25">
      <c r="A57" s="266">
        <v>595</v>
      </c>
      <c r="B57" s="260" t="s">
        <v>193</v>
      </c>
      <c r="C57" s="268">
        <v>4140</v>
      </c>
      <c r="D57" s="397">
        <v>1.3087</v>
      </c>
      <c r="E57" s="301">
        <v>0</v>
      </c>
      <c r="F57" s="301">
        <v>0</v>
      </c>
      <c r="G57" s="398">
        <v>0</v>
      </c>
      <c r="H57" s="11">
        <v>1172</v>
      </c>
      <c r="I57" s="11">
        <v>1402</v>
      </c>
      <c r="J57" s="303">
        <v>0.83594864479315267</v>
      </c>
      <c r="K57" s="399">
        <v>0.83613016553131281</v>
      </c>
      <c r="L57" s="400">
        <v>0.66076237991756903</v>
      </c>
      <c r="M57" s="11">
        <v>2735.5562528587357</v>
      </c>
      <c r="N57" s="399">
        <v>0.96509014299382445</v>
      </c>
      <c r="O57" s="401">
        <v>0</v>
      </c>
      <c r="P57" s="268">
        <v>122.86729950000002</v>
      </c>
      <c r="Q57" s="268">
        <v>0</v>
      </c>
      <c r="R57" s="268">
        <v>10.953305168460199</v>
      </c>
      <c r="S57" s="268">
        <v>18.635890661210752</v>
      </c>
      <c r="T57" s="268">
        <v>0</v>
      </c>
      <c r="U57" s="297">
        <v>152.45649532967096</v>
      </c>
    </row>
    <row r="58" spans="1:21" s="18" customFormat="1" ht="15" x14ac:dyDescent="0.25">
      <c r="A58" s="266">
        <v>626</v>
      </c>
      <c r="B58" s="260" t="s">
        <v>210</v>
      </c>
      <c r="C58" s="268">
        <v>4835</v>
      </c>
      <c r="D58" s="397">
        <v>1.2624333333333335</v>
      </c>
      <c r="E58" s="301">
        <v>0</v>
      </c>
      <c r="F58" s="301">
        <v>0</v>
      </c>
      <c r="G58" s="398">
        <v>0</v>
      </c>
      <c r="H58" s="11">
        <v>1505</v>
      </c>
      <c r="I58" s="11">
        <v>1609</v>
      </c>
      <c r="J58" s="303">
        <v>0.93536357986326912</v>
      </c>
      <c r="K58" s="399">
        <v>0.93556668789929787</v>
      </c>
      <c r="L58" s="400">
        <v>0.75331479547191105</v>
      </c>
      <c r="M58" s="11">
        <v>3642.27703610669</v>
      </c>
      <c r="N58" s="399">
        <v>1.1002694853360848</v>
      </c>
      <c r="O58" s="401">
        <v>0</v>
      </c>
      <c r="P58" s="268">
        <v>118.52355350000002</v>
      </c>
      <c r="Q58" s="268">
        <v>0</v>
      </c>
      <c r="R58" s="268">
        <v>12.255923611480803</v>
      </c>
      <c r="S58" s="268">
        <v>21.246203761839798</v>
      </c>
      <c r="T58" s="268">
        <v>0</v>
      </c>
      <c r="U58" s="297">
        <v>152.02568087332062</v>
      </c>
    </row>
    <row r="59" spans="1:21" s="18" customFormat="1" ht="15" x14ac:dyDescent="0.25">
      <c r="A59" s="266">
        <v>322</v>
      </c>
      <c r="B59" s="260" t="s">
        <v>126</v>
      </c>
      <c r="C59" s="268">
        <v>6549</v>
      </c>
      <c r="D59" s="397">
        <v>1.2882500000000001</v>
      </c>
      <c r="E59" s="301">
        <v>0</v>
      </c>
      <c r="F59" s="301">
        <v>0</v>
      </c>
      <c r="G59" s="398">
        <v>0</v>
      </c>
      <c r="H59" s="11">
        <v>2124</v>
      </c>
      <c r="I59" s="11">
        <v>2509</v>
      </c>
      <c r="J59" s="303">
        <v>0.84655241131925074</v>
      </c>
      <c r="K59" s="399">
        <v>0.84673623459541847</v>
      </c>
      <c r="L59" s="400">
        <v>0.65887190421258102</v>
      </c>
      <c r="M59" s="11">
        <v>4314.9521006881932</v>
      </c>
      <c r="N59" s="399">
        <v>0.9623289696523869</v>
      </c>
      <c r="O59" s="401">
        <v>0</v>
      </c>
      <c r="P59" s="268">
        <v>120.94735125000001</v>
      </c>
      <c r="Q59" s="268">
        <v>0</v>
      </c>
      <c r="R59" s="268">
        <v>11.092244673199982</v>
      </c>
      <c r="S59" s="268">
        <v>18.582572403987591</v>
      </c>
      <c r="T59" s="268">
        <v>0</v>
      </c>
      <c r="U59" s="297">
        <v>150.62216832718758</v>
      </c>
    </row>
    <row r="60" spans="1:21" s="18" customFormat="1" ht="15" x14ac:dyDescent="0.25">
      <c r="A60" s="260">
        <v>304</v>
      </c>
      <c r="B60" s="260" t="s">
        <v>119</v>
      </c>
      <c r="C60" s="268">
        <v>950</v>
      </c>
      <c r="D60" s="397">
        <v>1.30155</v>
      </c>
      <c r="E60" s="301">
        <v>0</v>
      </c>
      <c r="F60" s="301">
        <v>0</v>
      </c>
      <c r="G60" s="398">
        <v>0</v>
      </c>
      <c r="H60" s="11">
        <v>315</v>
      </c>
      <c r="I60" s="11">
        <v>388</v>
      </c>
      <c r="J60" s="303">
        <v>0.81185567010309279</v>
      </c>
      <c r="K60" s="399">
        <v>0.81203195921060489</v>
      </c>
      <c r="L60" s="400">
        <v>0.52182199639733295</v>
      </c>
      <c r="M60" s="11">
        <v>495.7308965774663</v>
      </c>
      <c r="N60" s="399">
        <v>0.76215789582822568</v>
      </c>
      <c r="O60" s="396">
        <v>4.7565034233206425E-2</v>
      </c>
      <c r="P60" s="268">
        <v>122.19602175000001</v>
      </c>
      <c r="Q60" s="268">
        <v>0</v>
      </c>
      <c r="R60" s="268">
        <v>10.637618665658923</v>
      </c>
      <c r="S60" s="268">
        <v>14.717268968443037</v>
      </c>
      <c r="T60" s="268">
        <v>0.48706595054803387</v>
      </c>
      <c r="U60" s="297">
        <v>148.03797533465001</v>
      </c>
    </row>
    <row r="61" spans="1:21" s="18" customFormat="1" ht="15" x14ac:dyDescent="0.25">
      <c r="A61" s="266">
        <v>46</v>
      </c>
      <c r="B61" s="260" t="s">
        <v>19</v>
      </c>
      <c r="C61" s="268">
        <v>1341</v>
      </c>
      <c r="D61" s="397">
        <v>1.2921</v>
      </c>
      <c r="E61" s="301">
        <v>0</v>
      </c>
      <c r="F61" s="301">
        <v>0</v>
      </c>
      <c r="G61" s="398">
        <v>0</v>
      </c>
      <c r="H61" s="11">
        <v>380</v>
      </c>
      <c r="I61" s="11">
        <v>466</v>
      </c>
      <c r="J61" s="303">
        <v>0.81545064377682408</v>
      </c>
      <c r="K61" s="399">
        <v>0.81562771350917362</v>
      </c>
      <c r="L61" s="400">
        <v>0.543023522745118</v>
      </c>
      <c r="M61" s="11">
        <v>728.19454400120321</v>
      </c>
      <c r="N61" s="399">
        <v>0.79312422308375707</v>
      </c>
      <c r="O61" s="401">
        <v>0</v>
      </c>
      <c r="P61" s="268">
        <v>121.30880850000001</v>
      </c>
      <c r="Q61" s="268">
        <v>0</v>
      </c>
      <c r="R61" s="268">
        <v>10.684723046970175</v>
      </c>
      <c r="S61" s="268">
        <v>15.315228747747348</v>
      </c>
      <c r="T61" s="268">
        <v>0</v>
      </c>
      <c r="U61" s="297">
        <v>147.30876029471753</v>
      </c>
    </row>
    <row r="62" spans="1:21" s="18" customFormat="1" ht="15" x14ac:dyDescent="0.25">
      <c r="A62" s="266">
        <v>260</v>
      </c>
      <c r="B62" s="260" t="s">
        <v>99</v>
      </c>
      <c r="C62" s="268">
        <v>9727</v>
      </c>
      <c r="D62" s="397">
        <v>1.2096</v>
      </c>
      <c r="E62" s="301">
        <v>0</v>
      </c>
      <c r="F62" s="301">
        <v>1</v>
      </c>
      <c r="G62" s="398">
        <v>1.0280662074637607E-4</v>
      </c>
      <c r="H62" s="11">
        <v>3161</v>
      </c>
      <c r="I62" s="11">
        <v>3163</v>
      </c>
      <c r="J62" s="303">
        <v>0.99936768890294025</v>
      </c>
      <c r="K62" s="399">
        <v>0.99958469500937142</v>
      </c>
      <c r="L62" s="400">
        <v>0.72663550511529695</v>
      </c>
      <c r="M62" s="11">
        <v>7067.9835582564938</v>
      </c>
      <c r="N62" s="399">
        <v>1.0613024967062985</v>
      </c>
      <c r="O62" s="401">
        <v>0</v>
      </c>
      <c r="P62" s="268">
        <v>113.56329599999999</v>
      </c>
      <c r="Q62" s="268">
        <v>0</v>
      </c>
      <c r="R62" s="268">
        <v>13.094559504622765</v>
      </c>
      <c r="S62" s="268">
        <v>20.493751211398624</v>
      </c>
      <c r="T62" s="268">
        <v>0</v>
      </c>
      <c r="U62" s="297">
        <v>147.15160671602138</v>
      </c>
    </row>
    <row r="63" spans="1:21" s="18" customFormat="1" ht="15" x14ac:dyDescent="0.25">
      <c r="A63" s="266">
        <v>691</v>
      </c>
      <c r="B63" s="260" t="s">
        <v>224</v>
      </c>
      <c r="C63" s="268">
        <v>2636</v>
      </c>
      <c r="D63" s="397">
        <v>1.246</v>
      </c>
      <c r="E63" s="301">
        <v>0</v>
      </c>
      <c r="F63" s="301">
        <v>0</v>
      </c>
      <c r="G63" s="398">
        <v>0</v>
      </c>
      <c r="H63" s="11">
        <v>904</v>
      </c>
      <c r="I63" s="11">
        <v>980</v>
      </c>
      <c r="J63" s="303">
        <v>0.92244897959183669</v>
      </c>
      <c r="K63" s="399">
        <v>0.92264928330754159</v>
      </c>
      <c r="L63" s="400">
        <v>0.58156177990236801</v>
      </c>
      <c r="M63" s="11">
        <v>1532.9968518226422</v>
      </c>
      <c r="N63" s="399">
        <v>0.84941207063836976</v>
      </c>
      <c r="O63" s="401">
        <v>0</v>
      </c>
      <c r="P63" s="268">
        <v>116.98071000000002</v>
      </c>
      <c r="Q63" s="268">
        <v>0</v>
      </c>
      <c r="R63" s="268">
        <v>12.086705611328794</v>
      </c>
      <c r="S63" s="268">
        <v>16.402147084026918</v>
      </c>
      <c r="T63" s="268">
        <v>0</v>
      </c>
      <c r="U63" s="297">
        <v>145.46956269535573</v>
      </c>
    </row>
    <row r="64" spans="1:21" s="18" customFormat="1" ht="15" x14ac:dyDescent="0.25">
      <c r="A64" s="266">
        <v>280</v>
      </c>
      <c r="B64" s="260" t="s">
        <v>108</v>
      </c>
      <c r="C64" s="268">
        <v>2024</v>
      </c>
      <c r="D64" s="397">
        <v>1.3017666666666665</v>
      </c>
      <c r="E64" s="301">
        <v>0</v>
      </c>
      <c r="F64" s="301">
        <v>0</v>
      </c>
      <c r="G64" s="398">
        <v>0</v>
      </c>
      <c r="H64" s="11">
        <v>670</v>
      </c>
      <c r="I64" s="11">
        <v>896</v>
      </c>
      <c r="J64" s="303">
        <v>0.7477678571428571</v>
      </c>
      <c r="K64" s="399">
        <v>0.74793023000421222</v>
      </c>
      <c r="L64" s="400">
        <v>0.46307628230360398</v>
      </c>
      <c r="M64" s="11">
        <v>937.26639538249447</v>
      </c>
      <c r="N64" s="399">
        <v>0.67635562963070994</v>
      </c>
      <c r="O64" s="401">
        <v>0</v>
      </c>
      <c r="P64" s="268">
        <v>122.21636349999999</v>
      </c>
      <c r="Q64" s="268">
        <v>0</v>
      </c>
      <c r="R64" s="268">
        <v>9.7978860130551801</v>
      </c>
      <c r="S64" s="268">
        <v>13.060427208169008</v>
      </c>
      <c r="T64" s="268">
        <v>0</v>
      </c>
      <c r="U64" s="297">
        <v>145.07467672122417</v>
      </c>
    </row>
    <row r="65" spans="1:21" s="18" customFormat="1" ht="15" x14ac:dyDescent="0.25">
      <c r="A65" s="266">
        <v>686</v>
      </c>
      <c r="B65" s="260" t="s">
        <v>221</v>
      </c>
      <c r="C65" s="268">
        <v>2964</v>
      </c>
      <c r="D65" s="397">
        <v>1.22455</v>
      </c>
      <c r="E65" s="301">
        <v>0</v>
      </c>
      <c r="F65" s="301">
        <v>0</v>
      </c>
      <c r="G65" s="398">
        <v>0</v>
      </c>
      <c r="H65" s="11">
        <v>868</v>
      </c>
      <c r="I65" s="11">
        <v>1032</v>
      </c>
      <c r="J65" s="303">
        <v>0.84108527131782951</v>
      </c>
      <c r="K65" s="399">
        <v>0.841267907440582</v>
      </c>
      <c r="L65" s="400">
        <v>0.66547007373647105</v>
      </c>
      <c r="M65" s="11">
        <v>1972.4532985549001</v>
      </c>
      <c r="N65" s="399">
        <v>0.97196606244526496</v>
      </c>
      <c r="O65" s="401">
        <v>0</v>
      </c>
      <c r="P65" s="268">
        <v>114.96687675000001</v>
      </c>
      <c r="Q65" s="268">
        <v>0</v>
      </c>
      <c r="R65" s="268">
        <v>11.020609587471624</v>
      </c>
      <c r="S65" s="268">
        <v>18.768664665818065</v>
      </c>
      <c r="T65" s="268">
        <v>0</v>
      </c>
      <c r="U65" s="297">
        <v>144.75615100328969</v>
      </c>
    </row>
    <row r="66" spans="1:21" s="18" customFormat="1" ht="15" x14ac:dyDescent="0.25">
      <c r="A66" s="266">
        <v>317</v>
      </c>
      <c r="B66" s="260" t="s">
        <v>124</v>
      </c>
      <c r="C66" s="268">
        <v>2474</v>
      </c>
      <c r="D66" s="397">
        <v>1.2173500000000002</v>
      </c>
      <c r="E66" s="301">
        <v>0</v>
      </c>
      <c r="F66" s="301">
        <v>0</v>
      </c>
      <c r="G66" s="398">
        <v>0</v>
      </c>
      <c r="H66" s="11">
        <v>999</v>
      </c>
      <c r="I66" s="11">
        <v>912</v>
      </c>
      <c r="J66" s="303">
        <v>1.0953947368421053</v>
      </c>
      <c r="K66" s="399">
        <v>1.0956325945890455</v>
      </c>
      <c r="L66" s="400">
        <v>0.55743166828860402</v>
      </c>
      <c r="M66" s="11">
        <v>1379.0859473460064</v>
      </c>
      <c r="N66" s="399">
        <v>0.81416833767843699</v>
      </c>
      <c r="O66" s="401">
        <v>0</v>
      </c>
      <c r="P66" s="268">
        <v>114.29090475000001</v>
      </c>
      <c r="Q66" s="268">
        <v>0</v>
      </c>
      <c r="R66" s="268">
        <v>14.352786989116495</v>
      </c>
      <c r="S66" s="268">
        <v>15.721590600570618</v>
      </c>
      <c r="T66" s="268">
        <v>0</v>
      </c>
      <c r="U66" s="297">
        <v>144.36528233968713</v>
      </c>
    </row>
    <row r="67" spans="1:21" s="18" customFormat="1" ht="15" x14ac:dyDescent="0.25">
      <c r="A67" s="266">
        <v>422</v>
      </c>
      <c r="B67" s="260" t="s">
        <v>140</v>
      </c>
      <c r="C67" s="268">
        <v>10372</v>
      </c>
      <c r="D67" s="397">
        <v>1.20475</v>
      </c>
      <c r="E67" s="301">
        <v>0</v>
      </c>
      <c r="F67" s="301">
        <v>0</v>
      </c>
      <c r="G67" s="398">
        <v>0</v>
      </c>
      <c r="H67" s="11">
        <v>3385</v>
      </c>
      <c r="I67" s="11">
        <v>3308</v>
      </c>
      <c r="J67" s="303">
        <v>1.0232769044740024</v>
      </c>
      <c r="K67" s="399">
        <v>1.0234991023090001</v>
      </c>
      <c r="L67" s="400">
        <v>0.62598583936758401</v>
      </c>
      <c r="M67" s="11">
        <v>6492.7251259205814</v>
      </c>
      <c r="N67" s="399">
        <v>0.91429654833366458</v>
      </c>
      <c r="O67" s="401">
        <v>0</v>
      </c>
      <c r="P67" s="268">
        <v>113.10795374999999</v>
      </c>
      <c r="Q67" s="268">
        <v>0</v>
      </c>
      <c r="R67" s="268">
        <v>13.4078382402479</v>
      </c>
      <c r="S67" s="268">
        <v>17.655066348323064</v>
      </c>
      <c r="T67" s="268">
        <v>0</v>
      </c>
      <c r="U67" s="297">
        <v>144.17085833857098</v>
      </c>
    </row>
    <row r="68" spans="1:21" s="18" customFormat="1" ht="15" x14ac:dyDescent="0.25">
      <c r="A68" s="266">
        <v>768</v>
      </c>
      <c r="B68" s="260" t="s">
        <v>253</v>
      </c>
      <c r="C68" s="268">
        <v>2375</v>
      </c>
      <c r="D68" s="397">
        <v>1.2305166666666667</v>
      </c>
      <c r="E68" s="301">
        <v>0</v>
      </c>
      <c r="F68" s="301">
        <v>0</v>
      </c>
      <c r="G68" s="398">
        <v>0</v>
      </c>
      <c r="H68" s="11">
        <v>758</v>
      </c>
      <c r="I68" s="11">
        <v>806</v>
      </c>
      <c r="J68" s="303">
        <v>0.94044665012406947</v>
      </c>
      <c r="K68" s="399">
        <v>0.9406508619153009</v>
      </c>
      <c r="L68" s="400">
        <v>0.46442383898991202</v>
      </c>
      <c r="M68" s="11">
        <v>1103.0066176010409</v>
      </c>
      <c r="N68" s="399">
        <v>0.67832383138463481</v>
      </c>
      <c r="O68" s="401">
        <v>0</v>
      </c>
      <c r="P68" s="268">
        <v>115.52705725</v>
      </c>
      <c r="Q68" s="268">
        <v>0</v>
      </c>
      <c r="R68" s="268">
        <v>12.322526291090442</v>
      </c>
      <c r="S68" s="268">
        <v>13.098433184037296</v>
      </c>
      <c r="T68" s="268">
        <v>0</v>
      </c>
      <c r="U68" s="297">
        <v>140.94801672512773</v>
      </c>
    </row>
    <row r="69" spans="1:21" s="18" customFormat="1" ht="15" x14ac:dyDescent="0.25">
      <c r="A69" s="266">
        <v>541</v>
      </c>
      <c r="B69" s="260" t="s">
        <v>175</v>
      </c>
      <c r="C69" s="268">
        <v>9243</v>
      </c>
      <c r="D69" s="397">
        <v>1.181</v>
      </c>
      <c r="E69" s="301">
        <v>0</v>
      </c>
      <c r="F69" s="301">
        <v>0</v>
      </c>
      <c r="G69" s="398">
        <v>0</v>
      </c>
      <c r="H69" s="11">
        <v>3215</v>
      </c>
      <c r="I69" s="11">
        <v>3227</v>
      </c>
      <c r="J69" s="303">
        <v>0.99628137589092036</v>
      </c>
      <c r="K69" s="399">
        <v>0.99649771182482405</v>
      </c>
      <c r="L69" s="400">
        <v>0.60105582998475204</v>
      </c>
      <c r="M69" s="11">
        <v>5555.5590365490634</v>
      </c>
      <c r="N69" s="399">
        <v>0.87788450816407115</v>
      </c>
      <c r="O69" s="401">
        <v>0</v>
      </c>
      <c r="P69" s="268">
        <v>110.87818500000002</v>
      </c>
      <c r="Q69" s="268">
        <v>0</v>
      </c>
      <c r="R69" s="268">
        <v>13.054120024905194</v>
      </c>
      <c r="S69" s="268">
        <v>16.951949852648212</v>
      </c>
      <c r="T69" s="268">
        <v>0</v>
      </c>
      <c r="U69" s="297">
        <v>140.88425487755342</v>
      </c>
    </row>
    <row r="70" spans="1:21" s="18" customFormat="1" ht="15" x14ac:dyDescent="0.25">
      <c r="A70" s="266">
        <v>250</v>
      </c>
      <c r="B70" s="260" t="s">
        <v>96</v>
      </c>
      <c r="C70" s="268">
        <v>1771</v>
      </c>
      <c r="D70" s="397">
        <v>1.2127166666666667</v>
      </c>
      <c r="E70" s="301">
        <v>0</v>
      </c>
      <c r="F70" s="301">
        <v>0</v>
      </c>
      <c r="G70" s="398">
        <v>0</v>
      </c>
      <c r="H70" s="11">
        <v>597</v>
      </c>
      <c r="I70" s="11">
        <v>686</v>
      </c>
      <c r="J70" s="303">
        <v>0.87026239067055389</v>
      </c>
      <c r="K70" s="399">
        <v>0.87045136241245624</v>
      </c>
      <c r="L70" s="400">
        <v>0.52368834253528096</v>
      </c>
      <c r="M70" s="11">
        <v>927.45205462998263</v>
      </c>
      <c r="N70" s="399">
        <v>0.76488382623209172</v>
      </c>
      <c r="O70" s="401">
        <v>0</v>
      </c>
      <c r="P70" s="268">
        <v>113.85590425000002</v>
      </c>
      <c r="Q70" s="268">
        <v>0</v>
      </c>
      <c r="R70" s="268">
        <v>11.402912847603176</v>
      </c>
      <c r="S70" s="268">
        <v>14.769906684541692</v>
      </c>
      <c r="T70" s="268">
        <v>0</v>
      </c>
      <c r="U70" s="297">
        <v>140.02872378214488</v>
      </c>
    </row>
    <row r="71" spans="1:21" s="18" customFormat="1" ht="15" x14ac:dyDescent="0.25">
      <c r="A71" s="266">
        <v>759</v>
      </c>
      <c r="B71" s="260" t="s">
        <v>249</v>
      </c>
      <c r="C71" s="268">
        <v>1942</v>
      </c>
      <c r="D71" s="397">
        <v>1.1890000000000001</v>
      </c>
      <c r="E71" s="301">
        <v>0</v>
      </c>
      <c r="F71" s="301">
        <v>0</v>
      </c>
      <c r="G71" s="398">
        <v>0</v>
      </c>
      <c r="H71" s="11">
        <v>699</v>
      </c>
      <c r="I71" s="11">
        <v>703</v>
      </c>
      <c r="J71" s="303">
        <v>0.99431009957325744</v>
      </c>
      <c r="K71" s="399">
        <v>0.99452600745750219</v>
      </c>
      <c r="L71" s="400">
        <v>0.53562903921115701</v>
      </c>
      <c r="M71" s="11">
        <v>1040.191594148067</v>
      </c>
      <c r="N71" s="399">
        <v>0.78232405741444921</v>
      </c>
      <c r="O71" s="401">
        <v>0</v>
      </c>
      <c r="P71" s="268">
        <v>111.62926500000002</v>
      </c>
      <c r="Q71" s="268">
        <v>0</v>
      </c>
      <c r="R71" s="268">
        <v>13.028290697693278</v>
      </c>
      <c r="S71" s="268">
        <v>15.106677548673014</v>
      </c>
      <c r="T71" s="268">
        <v>0</v>
      </c>
      <c r="U71" s="297">
        <v>139.76423324636633</v>
      </c>
    </row>
    <row r="72" spans="1:21" s="18" customFormat="1" ht="15" x14ac:dyDescent="0.25">
      <c r="A72" s="266">
        <v>588</v>
      </c>
      <c r="B72" s="260" t="s">
        <v>190</v>
      </c>
      <c r="C72" s="268">
        <v>1600</v>
      </c>
      <c r="D72" s="397">
        <v>1.2120333333333333</v>
      </c>
      <c r="E72" s="301">
        <v>0</v>
      </c>
      <c r="F72" s="301">
        <v>0</v>
      </c>
      <c r="G72" s="398">
        <v>0</v>
      </c>
      <c r="H72" s="11">
        <v>519</v>
      </c>
      <c r="I72" s="11">
        <v>567</v>
      </c>
      <c r="J72" s="303">
        <v>0.91534391534391535</v>
      </c>
      <c r="K72" s="399">
        <v>0.91554267624175101</v>
      </c>
      <c r="L72" s="400">
        <v>0.49140164571006201</v>
      </c>
      <c r="M72" s="11">
        <v>786.24263313609924</v>
      </c>
      <c r="N72" s="399">
        <v>0.71772682425547185</v>
      </c>
      <c r="O72" s="401">
        <v>0</v>
      </c>
      <c r="P72" s="268">
        <v>113.79174950000001</v>
      </c>
      <c r="Q72" s="268">
        <v>0</v>
      </c>
      <c r="R72" s="268">
        <v>11.993609058766937</v>
      </c>
      <c r="S72" s="268">
        <v>13.859304976373162</v>
      </c>
      <c r="T72" s="268">
        <v>0</v>
      </c>
      <c r="U72" s="297">
        <v>139.64466353514013</v>
      </c>
    </row>
    <row r="73" spans="1:21" s="18" customFormat="1" ht="15" x14ac:dyDescent="0.25">
      <c r="A73" s="266">
        <v>204</v>
      </c>
      <c r="B73" s="260" t="s">
        <v>73</v>
      </c>
      <c r="C73" s="268">
        <v>2689</v>
      </c>
      <c r="D73" s="397">
        <v>1.1962833333333334</v>
      </c>
      <c r="E73" s="301">
        <v>0</v>
      </c>
      <c r="F73" s="301">
        <v>0</v>
      </c>
      <c r="G73" s="398">
        <v>0</v>
      </c>
      <c r="H73" s="11">
        <v>769</v>
      </c>
      <c r="I73" s="11">
        <v>892</v>
      </c>
      <c r="J73" s="303">
        <v>0.86210762331838564</v>
      </c>
      <c r="K73" s="399">
        <v>0.86229482430630866</v>
      </c>
      <c r="L73" s="400">
        <v>0.530017871501686</v>
      </c>
      <c r="M73" s="11">
        <v>1425.2180564680336</v>
      </c>
      <c r="N73" s="399">
        <v>0.77412855050957474</v>
      </c>
      <c r="O73" s="401">
        <v>0</v>
      </c>
      <c r="P73" s="268">
        <v>112.31306075000002</v>
      </c>
      <c r="Q73" s="268">
        <v>0</v>
      </c>
      <c r="R73" s="268">
        <v>11.296062198412644</v>
      </c>
      <c r="S73" s="268">
        <v>14.948422310339888</v>
      </c>
      <c r="T73" s="268">
        <v>0</v>
      </c>
      <c r="U73" s="297">
        <v>138.55754525875255</v>
      </c>
    </row>
    <row r="74" spans="1:21" s="18" customFormat="1" ht="15" x14ac:dyDescent="0.25">
      <c r="A74" s="266">
        <v>857</v>
      </c>
      <c r="B74" s="260" t="s">
        <v>275</v>
      </c>
      <c r="C74" s="268">
        <v>2394</v>
      </c>
      <c r="D74" s="397">
        <v>1.1848333333333332</v>
      </c>
      <c r="E74" s="301">
        <v>0</v>
      </c>
      <c r="F74" s="301">
        <v>1</v>
      </c>
      <c r="G74" s="398">
        <v>4.1771094402673348E-4</v>
      </c>
      <c r="H74" s="11">
        <v>606</v>
      </c>
      <c r="I74" s="11">
        <v>758</v>
      </c>
      <c r="J74" s="303">
        <v>0.79947229551451182</v>
      </c>
      <c r="K74" s="399">
        <v>0.79964589565385558</v>
      </c>
      <c r="L74" s="400">
        <v>0.58740974101969801</v>
      </c>
      <c r="M74" s="11">
        <v>1406.2589200011571</v>
      </c>
      <c r="N74" s="399">
        <v>0.85795343104640387</v>
      </c>
      <c r="O74" s="401">
        <v>0</v>
      </c>
      <c r="P74" s="268">
        <v>111.23807749999997</v>
      </c>
      <c r="Q74" s="268">
        <v>0</v>
      </c>
      <c r="R74" s="268">
        <v>10.475361233065508</v>
      </c>
      <c r="S74" s="268">
        <v>16.567080753506058</v>
      </c>
      <c r="T74" s="268">
        <v>0</v>
      </c>
      <c r="U74" s="297">
        <v>138.28051948657156</v>
      </c>
    </row>
    <row r="75" spans="1:21" s="18" customFormat="1" ht="15" x14ac:dyDescent="0.25">
      <c r="A75" s="266">
        <v>747</v>
      </c>
      <c r="B75" s="260" t="s">
        <v>242</v>
      </c>
      <c r="C75" s="268">
        <v>1308</v>
      </c>
      <c r="D75" s="397">
        <v>1.2231166666666669</v>
      </c>
      <c r="E75" s="301">
        <v>0</v>
      </c>
      <c r="F75" s="301">
        <v>0</v>
      </c>
      <c r="G75" s="398">
        <v>0</v>
      </c>
      <c r="H75" s="11">
        <v>379</v>
      </c>
      <c r="I75" s="11">
        <v>458</v>
      </c>
      <c r="J75" s="303">
        <v>0.82751091703056767</v>
      </c>
      <c r="K75" s="399">
        <v>0.82769060557176044</v>
      </c>
      <c r="L75" s="400">
        <v>0.35876010082824999</v>
      </c>
      <c r="M75" s="11">
        <v>469.25821188335101</v>
      </c>
      <c r="N75" s="399">
        <v>0.52399447597487014</v>
      </c>
      <c r="O75" s="401">
        <v>0</v>
      </c>
      <c r="P75" s="268">
        <v>114.83230825000003</v>
      </c>
      <c r="Q75" s="268">
        <v>0</v>
      </c>
      <c r="R75" s="268">
        <v>10.842746932990062</v>
      </c>
      <c r="S75" s="268">
        <v>10.118333331074741</v>
      </c>
      <c r="T75" s="268">
        <v>0</v>
      </c>
      <c r="U75" s="297">
        <v>135.79338851406484</v>
      </c>
    </row>
    <row r="76" spans="1:21" s="18" customFormat="1" ht="15" x14ac:dyDescent="0.25">
      <c r="A76" s="266">
        <v>702</v>
      </c>
      <c r="B76" s="260" t="s">
        <v>229</v>
      </c>
      <c r="C76" s="268">
        <v>4114</v>
      </c>
      <c r="D76" s="397">
        <v>1.0883333333333334</v>
      </c>
      <c r="E76" s="301">
        <v>0</v>
      </c>
      <c r="F76" s="301">
        <v>0</v>
      </c>
      <c r="G76" s="398">
        <v>0</v>
      </c>
      <c r="H76" s="11">
        <v>1400</v>
      </c>
      <c r="I76" s="11">
        <v>1463</v>
      </c>
      <c r="J76" s="303">
        <v>0.9569377990430622</v>
      </c>
      <c r="K76" s="399">
        <v>0.95714559177858194</v>
      </c>
      <c r="L76" s="400">
        <v>0.64147035020989396</v>
      </c>
      <c r="M76" s="11">
        <v>2639.0090207635039</v>
      </c>
      <c r="N76" s="399">
        <v>0.936912770499428</v>
      </c>
      <c r="O76" s="401">
        <v>0</v>
      </c>
      <c r="P76" s="268">
        <v>102.17817500000001</v>
      </c>
      <c r="Q76" s="268">
        <v>0</v>
      </c>
      <c r="R76" s="268">
        <v>12.538607252299423</v>
      </c>
      <c r="S76" s="268">
        <v>18.091785598343954</v>
      </c>
      <c r="T76" s="268">
        <v>0</v>
      </c>
      <c r="U76" s="297">
        <v>132.80856785064339</v>
      </c>
    </row>
    <row r="77" spans="1:21" s="18" customFormat="1" ht="15" x14ac:dyDescent="0.25">
      <c r="A77" s="266">
        <v>230</v>
      </c>
      <c r="B77" s="260" t="s">
        <v>84</v>
      </c>
      <c r="C77" s="268">
        <v>2240</v>
      </c>
      <c r="D77" s="397">
        <v>1.0844166666666666</v>
      </c>
      <c r="E77" s="301">
        <v>0</v>
      </c>
      <c r="F77" s="301">
        <v>0</v>
      </c>
      <c r="G77" s="398">
        <v>0</v>
      </c>
      <c r="H77" s="11">
        <v>703</v>
      </c>
      <c r="I77" s="11">
        <v>855</v>
      </c>
      <c r="J77" s="303">
        <v>0.82222222222222219</v>
      </c>
      <c r="K77" s="399">
        <v>0.82240076235819715</v>
      </c>
      <c r="L77" s="400">
        <v>0.69671350904179696</v>
      </c>
      <c r="M77" s="11">
        <v>1560.6382602536253</v>
      </c>
      <c r="N77" s="399">
        <v>1.0175993072589253</v>
      </c>
      <c r="O77" s="401">
        <v>0</v>
      </c>
      <c r="P77" s="268">
        <v>101.81045875000001</v>
      </c>
      <c r="Q77" s="268">
        <v>0</v>
      </c>
      <c r="R77" s="268">
        <v>10.773449986892382</v>
      </c>
      <c r="S77" s="268">
        <v>19.64984262316985</v>
      </c>
      <c r="T77" s="268">
        <v>0</v>
      </c>
      <c r="U77" s="297">
        <v>132.23375136006223</v>
      </c>
    </row>
    <row r="78" spans="1:21" s="18" customFormat="1" ht="15" x14ac:dyDescent="0.25">
      <c r="A78" s="266">
        <v>576</v>
      </c>
      <c r="B78" s="260" t="s">
        <v>183</v>
      </c>
      <c r="C78" s="268">
        <v>2750</v>
      </c>
      <c r="D78" s="397">
        <v>1.1095333333333333</v>
      </c>
      <c r="E78" s="301">
        <v>0</v>
      </c>
      <c r="F78" s="301">
        <v>0</v>
      </c>
      <c r="G78" s="398">
        <v>0</v>
      </c>
      <c r="H78" s="11">
        <v>726</v>
      </c>
      <c r="I78" s="11">
        <v>937</v>
      </c>
      <c r="J78" s="303">
        <v>0.77481323372465316</v>
      </c>
      <c r="K78" s="399">
        <v>0.7749814793112666</v>
      </c>
      <c r="L78" s="400">
        <v>0.62593491668676704</v>
      </c>
      <c r="M78" s="11">
        <v>1721.3210208886094</v>
      </c>
      <c r="N78" s="399">
        <v>0.91422217216031554</v>
      </c>
      <c r="O78" s="401">
        <v>0</v>
      </c>
      <c r="P78" s="268">
        <v>104.16853699999999</v>
      </c>
      <c r="Q78" s="268">
        <v>0</v>
      </c>
      <c r="R78" s="268">
        <v>10.152257378977593</v>
      </c>
      <c r="S78" s="268">
        <v>17.653630144415693</v>
      </c>
      <c r="T78" s="268">
        <v>0</v>
      </c>
      <c r="U78" s="297">
        <v>131.97442452339328</v>
      </c>
    </row>
    <row r="79" spans="1:21" s="18" customFormat="1" ht="15" x14ac:dyDescent="0.25">
      <c r="A79" s="266">
        <v>697</v>
      </c>
      <c r="B79" s="260" t="s">
        <v>226</v>
      </c>
      <c r="C79" s="268">
        <v>1174</v>
      </c>
      <c r="D79" s="397">
        <v>1.0741833333333333</v>
      </c>
      <c r="E79" s="301">
        <v>0</v>
      </c>
      <c r="F79" s="301">
        <v>0</v>
      </c>
      <c r="G79" s="398">
        <v>0</v>
      </c>
      <c r="H79" s="11">
        <v>280</v>
      </c>
      <c r="I79" s="11">
        <v>433</v>
      </c>
      <c r="J79" s="303">
        <v>0.64665127020785218</v>
      </c>
      <c r="K79" s="399">
        <v>0.64679168626885231</v>
      </c>
      <c r="L79" s="400">
        <v>0.80262870956693899</v>
      </c>
      <c r="M79" s="11">
        <v>942.28610503158643</v>
      </c>
      <c r="N79" s="399">
        <v>1.1722959412179905</v>
      </c>
      <c r="O79" s="401">
        <v>0</v>
      </c>
      <c r="P79" s="268">
        <v>100.84970225000001</v>
      </c>
      <c r="Q79" s="268">
        <v>0</v>
      </c>
      <c r="R79" s="268">
        <v>8.4729710901219661</v>
      </c>
      <c r="S79" s="268">
        <v>22.637034624919394</v>
      </c>
      <c r="T79" s="268">
        <v>0</v>
      </c>
      <c r="U79" s="297">
        <v>131.95970796504136</v>
      </c>
    </row>
    <row r="80" spans="1:21" s="18" customFormat="1" ht="15" x14ac:dyDescent="0.25">
      <c r="A80" s="266">
        <v>489</v>
      </c>
      <c r="B80" s="260" t="s">
        <v>158</v>
      </c>
      <c r="C80" s="268">
        <v>1791</v>
      </c>
      <c r="D80" s="397">
        <v>1.1574333333333333</v>
      </c>
      <c r="E80" s="301">
        <v>0</v>
      </c>
      <c r="F80" s="301">
        <v>0</v>
      </c>
      <c r="G80" s="398">
        <v>0</v>
      </c>
      <c r="H80" s="11">
        <v>434</v>
      </c>
      <c r="I80" s="11">
        <v>638</v>
      </c>
      <c r="J80" s="303">
        <v>0.68025078369905956</v>
      </c>
      <c r="K80" s="399">
        <v>0.68039849567294708</v>
      </c>
      <c r="L80" s="400">
        <v>0.48128926985439902</v>
      </c>
      <c r="M80" s="11">
        <v>861.98908230922859</v>
      </c>
      <c r="N80" s="399">
        <v>0.70295698481369473</v>
      </c>
      <c r="O80" s="401">
        <v>0</v>
      </c>
      <c r="P80" s="268">
        <v>108.6656285</v>
      </c>
      <c r="Q80" s="268">
        <v>0</v>
      </c>
      <c r="R80" s="268">
        <v>8.9132202933156073</v>
      </c>
      <c r="S80" s="268">
        <v>13.574099376752445</v>
      </c>
      <c r="T80" s="268">
        <v>0</v>
      </c>
      <c r="U80" s="297">
        <v>131.15294817006804</v>
      </c>
    </row>
    <row r="81" spans="1:21" s="18" customFormat="1" ht="15" x14ac:dyDescent="0.25">
      <c r="A81" s="266">
        <v>936</v>
      </c>
      <c r="B81" s="260" t="s">
        <v>297</v>
      </c>
      <c r="C81" s="268">
        <v>6395</v>
      </c>
      <c r="D81" s="397">
        <v>1.0767333333333333</v>
      </c>
      <c r="E81" s="301">
        <v>0</v>
      </c>
      <c r="F81" s="301">
        <v>0</v>
      </c>
      <c r="G81" s="398">
        <v>0</v>
      </c>
      <c r="H81" s="11">
        <v>2289</v>
      </c>
      <c r="I81" s="11">
        <v>2329</v>
      </c>
      <c r="J81" s="303">
        <v>0.98282524688707595</v>
      </c>
      <c r="K81" s="399">
        <v>0.98303866091126102</v>
      </c>
      <c r="L81" s="400">
        <v>0.60815317396416502</v>
      </c>
      <c r="M81" s="11">
        <v>3889.1395475008353</v>
      </c>
      <c r="N81" s="399">
        <v>0.88825068051913547</v>
      </c>
      <c r="O81" s="401">
        <v>0</v>
      </c>
      <c r="P81" s="268">
        <v>101.08910900000001</v>
      </c>
      <c r="Q81" s="268">
        <v>0</v>
      </c>
      <c r="R81" s="268">
        <v>12.877806457937519</v>
      </c>
      <c r="S81" s="268">
        <v>17.152120640824503</v>
      </c>
      <c r="T81" s="268">
        <v>0</v>
      </c>
      <c r="U81" s="297">
        <v>131.11903609876202</v>
      </c>
    </row>
    <row r="82" spans="1:21" s="18" customFormat="1" ht="15" x14ac:dyDescent="0.25">
      <c r="A82" s="266">
        <v>689</v>
      </c>
      <c r="B82" s="260" t="s">
        <v>223</v>
      </c>
      <c r="C82" s="268">
        <v>3093</v>
      </c>
      <c r="D82" s="397">
        <v>1.0862000000000001</v>
      </c>
      <c r="E82" s="301">
        <v>0</v>
      </c>
      <c r="F82" s="301">
        <v>0</v>
      </c>
      <c r="G82" s="398">
        <v>0</v>
      </c>
      <c r="H82" s="11">
        <v>894</v>
      </c>
      <c r="I82" s="11">
        <v>963</v>
      </c>
      <c r="J82" s="303">
        <v>0.92834890965732086</v>
      </c>
      <c r="K82" s="399">
        <v>0.92855049450395077</v>
      </c>
      <c r="L82" s="400">
        <v>0.60035673452594596</v>
      </c>
      <c r="M82" s="11">
        <v>1856.9033798887508</v>
      </c>
      <c r="N82" s="399">
        <v>0.87686342985088139</v>
      </c>
      <c r="O82" s="401">
        <v>0</v>
      </c>
      <c r="P82" s="268">
        <v>101.97788700000002</v>
      </c>
      <c r="Q82" s="268">
        <v>0</v>
      </c>
      <c r="R82" s="268">
        <v>12.164011478001754</v>
      </c>
      <c r="S82" s="268">
        <v>16.932232830420517</v>
      </c>
      <c r="T82" s="268">
        <v>0</v>
      </c>
      <c r="U82" s="297">
        <v>131.07413130842227</v>
      </c>
    </row>
    <row r="83" spans="1:21" s="18" customFormat="1" ht="15" x14ac:dyDescent="0.25">
      <c r="A83" s="266">
        <v>781</v>
      </c>
      <c r="B83" s="260" t="s">
        <v>256</v>
      </c>
      <c r="C83" s="268">
        <v>3504</v>
      </c>
      <c r="D83" s="397">
        <v>1.0842833333333333</v>
      </c>
      <c r="E83" s="301">
        <v>0</v>
      </c>
      <c r="F83" s="301">
        <v>1</v>
      </c>
      <c r="G83" s="398">
        <v>2.8538812785388126E-4</v>
      </c>
      <c r="H83" s="11">
        <v>981</v>
      </c>
      <c r="I83" s="11">
        <v>1129</v>
      </c>
      <c r="J83" s="303">
        <v>0.86891054030115145</v>
      </c>
      <c r="K83" s="399">
        <v>0.8690992184976567</v>
      </c>
      <c r="L83" s="400">
        <v>0.62885407420803197</v>
      </c>
      <c r="M83" s="11">
        <v>2203.5046760249438</v>
      </c>
      <c r="N83" s="399">
        <v>0.91848580797743107</v>
      </c>
      <c r="O83" s="401">
        <v>0</v>
      </c>
      <c r="P83" s="268">
        <v>101.79794075</v>
      </c>
      <c r="Q83" s="268">
        <v>0</v>
      </c>
      <c r="R83" s="268">
        <v>11.385199762319303</v>
      </c>
      <c r="S83" s="268">
        <v>17.735960952044191</v>
      </c>
      <c r="T83" s="268">
        <v>0</v>
      </c>
      <c r="U83" s="297">
        <v>130.91910146436348</v>
      </c>
    </row>
    <row r="84" spans="1:21" s="18" customFormat="1" ht="15" x14ac:dyDescent="0.25">
      <c r="A84" s="266">
        <v>762</v>
      </c>
      <c r="B84" s="260" t="s">
        <v>251</v>
      </c>
      <c r="C84" s="268">
        <v>3672</v>
      </c>
      <c r="D84" s="397">
        <v>1.0705166666666668</v>
      </c>
      <c r="E84" s="301">
        <v>0</v>
      </c>
      <c r="F84" s="301">
        <v>0</v>
      </c>
      <c r="G84" s="398">
        <v>0</v>
      </c>
      <c r="H84" s="11">
        <v>1082</v>
      </c>
      <c r="I84" s="11">
        <v>1303</v>
      </c>
      <c r="J84" s="303">
        <v>0.83039140445126636</v>
      </c>
      <c r="K84" s="399">
        <v>0.83057171847131606</v>
      </c>
      <c r="L84" s="400">
        <v>0.64602603797469704</v>
      </c>
      <c r="M84" s="11">
        <v>2372.2076114430874</v>
      </c>
      <c r="N84" s="399">
        <v>0.94356667436864883</v>
      </c>
      <c r="O84" s="401">
        <v>0</v>
      </c>
      <c r="P84" s="268">
        <v>100.50545725000001</v>
      </c>
      <c r="Q84" s="268">
        <v>0</v>
      </c>
      <c r="R84" s="268">
        <v>10.88048951197424</v>
      </c>
      <c r="S84" s="268">
        <v>18.220272482058611</v>
      </c>
      <c r="T84" s="268">
        <v>0</v>
      </c>
      <c r="U84" s="297">
        <v>129.60621924403284</v>
      </c>
    </row>
    <row r="85" spans="1:21" s="18" customFormat="1" ht="15" x14ac:dyDescent="0.25">
      <c r="A85" s="266">
        <v>81</v>
      </c>
      <c r="B85" s="260" t="s">
        <v>34</v>
      </c>
      <c r="C85" s="268">
        <v>2574</v>
      </c>
      <c r="D85" s="397">
        <v>1.0004999999999999</v>
      </c>
      <c r="E85" s="301">
        <v>0</v>
      </c>
      <c r="F85" s="301">
        <v>0</v>
      </c>
      <c r="G85" s="398">
        <v>0</v>
      </c>
      <c r="H85" s="11">
        <v>893</v>
      </c>
      <c r="I85" s="11">
        <v>896</v>
      </c>
      <c r="J85" s="303">
        <v>0.9966517857142857</v>
      </c>
      <c r="K85" s="399">
        <v>0.99686820208024107</v>
      </c>
      <c r="L85" s="400">
        <v>0.67480394746509298</v>
      </c>
      <c r="M85" s="11">
        <v>1736.9453607751493</v>
      </c>
      <c r="N85" s="399">
        <v>0.98559884452430191</v>
      </c>
      <c r="O85" s="401">
        <v>0</v>
      </c>
      <c r="P85" s="268">
        <v>93.931942500000005</v>
      </c>
      <c r="Q85" s="268">
        <v>0</v>
      </c>
      <c r="R85" s="268">
        <v>13.058973447251157</v>
      </c>
      <c r="S85" s="268">
        <v>19.03191368776427</v>
      </c>
      <c r="T85" s="268">
        <v>0</v>
      </c>
      <c r="U85" s="297">
        <v>126.02282963501543</v>
      </c>
    </row>
    <row r="86" spans="1:21" s="18" customFormat="1" ht="15" x14ac:dyDescent="0.25">
      <c r="A86" s="266">
        <v>151</v>
      </c>
      <c r="B86" s="260" t="s">
        <v>57</v>
      </c>
      <c r="C86" s="268">
        <v>1852</v>
      </c>
      <c r="D86" s="397">
        <v>1.1155999999999999</v>
      </c>
      <c r="E86" s="301">
        <v>0</v>
      </c>
      <c r="F86" s="301">
        <v>0</v>
      </c>
      <c r="G86" s="398">
        <v>0</v>
      </c>
      <c r="H86" s="11">
        <v>637</v>
      </c>
      <c r="I86" s="11">
        <v>753</v>
      </c>
      <c r="J86" s="303">
        <v>0.84594953519256311</v>
      </c>
      <c r="K86" s="399">
        <v>0.84613322755815379</v>
      </c>
      <c r="L86" s="400">
        <v>0.346453835143049</v>
      </c>
      <c r="M86" s="11">
        <v>641.63250268492675</v>
      </c>
      <c r="N86" s="399">
        <v>0.5060203054245852</v>
      </c>
      <c r="O86" s="401">
        <v>0</v>
      </c>
      <c r="P86" s="268">
        <v>104.738106</v>
      </c>
      <c r="Q86" s="268">
        <v>0</v>
      </c>
      <c r="R86" s="268">
        <v>11.084345281011815</v>
      </c>
      <c r="S86" s="268">
        <v>9.7712520977487394</v>
      </c>
      <c r="T86" s="268">
        <v>0</v>
      </c>
      <c r="U86" s="297">
        <v>125.59370337876055</v>
      </c>
    </row>
    <row r="87" spans="1:21" s="18" customFormat="1" ht="15" x14ac:dyDescent="0.25">
      <c r="A87" s="266">
        <v>213</v>
      </c>
      <c r="B87" s="260" t="s">
        <v>77</v>
      </c>
      <c r="C87" s="268">
        <v>5154</v>
      </c>
      <c r="D87" s="397">
        <v>1.0241166666666668</v>
      </c>
      <c r="E87" s="301">
        <v>0</v>
      </c>
      <c r="F87" s="301">
        <v>0</v>
      </c>
      <c r="G87" s="398">
        <v>0</v>
      </c>
      <c r="H87" s="11">
        <v>1545</v>
      </c>
      <c r="I87" s="11">
        <v>1834</v>
      </c>
      <c r="J87" s="303">
        <v>0.8424209378407852</v>
      </c>
      <c r="K87" s="399">
        <v>0.8426038639947192</v>
      </c>
      <c r="L87" s="400">
        <v>0.54036167357578802</v>
      </c>
      <c r="M87" s="11">
        <v>2785.0240656096116</v>
      </c>
      <c r="N87" s="399">
        <v>0.78923640429513719</v>
      </c>
      <c r="O87" s="401">
        <v>0</v>
      </c>
      <c r="P87" s="268">
        <v>96.149193249999996</v>
      </c>
      <c r="Q87" s="268">
        <v>0</v>
      </c>
      <c r="R87" s="268">
        <v>11.038110618330823</v>
      </c>
      <c r="S87" s="268">
        <v>15.240154966939096</v>
      </c>
      <c r="T87" s="268">
        <v>0</v>
      </c>
      <c r="U87" s="297">
        <v>122.4274588352699</v>
      </c>
    </row>
    <row r="88" spans="1:21" s="18" customFormat="1" ht="15" x14ac:dyDescent="0.25">
      <c r="A88" s="266">
        <v>78</v>
      </c>
      <c r="B88" s="260" t="s">
        <v>32</v>
      </c>
      <c r="C88" s="268">
        <v>7832</v>
      </c>
      <c r="D88" s="397">
        <v>0.99443333333333328</v>
      </c>
      <c r="E88" s="301">
        <v>0</v>
      </c>
      <c r="F88" s="301">
        <v>1</v>
      </c>
      <c r="G88" s="398">
        <v>1.2768130745658836E-4</v>
      </c>
      <c r="H88" s="11">
        <v>3444</v>
      </c>
      <c r="I88" s="11">
        <v>3109</v>
      </c>
      <c r="J88" s="303">
        <v>1.1077516886458669</v>
      </c>
      <c r="K88" s="399">
        <v>1.1079922296234419</v>
      </c>
      <c r="L88" s="400">
        <v>0.60191343213881598</v>
      </c>
      <c r="M88" s="11">
        <v>4714.1860005112067</v>
      </c>
      <c r="N88" s="399">
        <v>0.87913709670520546</v>
      </c>
      <c r="O88" s="401">
        <v>0</v>
      </c>
      <c r="P88" s="268">
        <v>62.241582333333334</v>
      </c>
      <c r="Q88" s="268">
        <v>0</v>
      </c>
      <c r="R88" s="268">
        <v>14.51469820806709</v>
      </c>
      <c r="S88" s="268">
        <v>16.976137337377516</v>
      </c>
      <c r="T88" s="268">
        <v>0</v>
      </c>
      <c r="U88" s="297">
        <v>93.732417878777937</v>
      </c>
    </row>
    <row r="89" spans="1:21" s="18" customFormat="1" ht="15" x14ac:dyDescent="0.25">
      <c r="A89" s="266">
        <v>403</v>
      </c>
      <c r="B89" s="260" t="s">
        <v>131</v>
      </c>
      <c r="C89" s="268">
        <v>2820</v>
      </c>
      <c r="D89" s="397">
        <v>0.9875166666666666</v>
      </c>
      <c r="E89" s="301">
        <v>0</v>
      </c>
      <c r="F89" s="301">
        <v>0</v>
      </c>
      <c r="G89" s="398">
        <v>0</v>
      </c>
      <c r="H89" s="11">
        <v>839</v>
      </c>
      <c r="I89" s="11">
        <v>971</v>
      </c>
      <c r="J89" s="303">
        <v>0.8640576725025747</v>
      </c>
      <c r="K89" s="399">
        <v>0.86424529693082452</v>
      </c>
      <c r="L89" s="400">
        <v>0.71291660271059598</v>
      </c>
      <c r="M89" s="11">
        <v>2010.4248196438807</v>
      </c>
      <c r="N89" s="399">
        <v>1.0412650704152877</v>
      </c>
      <c r="O89" s="401">
        <v>0</v>
      </c>
      <c r="P89" s="268">
        <v>61.808668166666678</v>
      </c>
      <c r="Q89" s="268">
        <v>0</v>
      </c>
      <c r="R89" s="268">
        <v>11.3216133897938</v>
      </c>
      <c r="S89" s="268">
        <v>20.106828509719204</v>
      </c>
      <c r="T89" s="268">
        <v>0</v>
      </c>
      <c r="U89" s="297">
        <v>93.237110066179682</v>
      </c>
    </row>
    <row r="90" spans="1:21" s="18" customFormat="1" ht="15" x14ac:dyDescent="0.25">
      <c r="A90" s="266">
        <v>578</v>
      </c>
      <c r="B90" s="260" t="s">
        <v>185</v>
      </c>
      <c r="C90" s="268">
        <v>3100</v>
      </c>
      <c r="D90" s="397">
        <v>0.96758333333333335</v>
      </c>
      <c r="E90" s="301">
        <v>0</v>
      </c>
      <c r="F90" s="301">
        <v>0</v>
      </c>
      <c r="G90" s="398">
        <v>0</v>
      </c>
      <c r="H90" s="11">
        <v>929</v>
      </c>
      <c r="I90" s="11">
        <v>1100</v>
      </c>
      <c r="J90" s="303">
        <v>0.8445454545454546</v>
      </c>
      <c r="K90" s="399">
        <v>0.84472884202418752</v>
      </c>
      <c r="L90" s="400">
        <v>0.71936175369747202</v>
      </c>
      <c r="M90" s="11">
        <v>2230.0214364621634</v>
      </c>
      <c r="N90" s="399">
        <v>1.0506786688231102</v>
      </c>
      <c r="O90" s="401">
        <v>0</v>
      </c>
      <c r="P90" s="268">
        <v>60.561040833333337</v>
      </c>
      <c r="Q90" s="268">
        <v>0</v>
      </c>
      <c r="R90" s="268">
        <v>11.065947830516857</v>
      </c>
      <c r="S90" s="268">
        <v>20.288605094974258</v>
      </c>
      <c r="T90" s="268">
        <v>0</v>
      </c>
      <c r="U90" s="297">
        <v>91.915593758824457</v>
      </c>
    </row>
    <row r="91" spans="1:21" s="18" customFormat="1" ht="15" x14ac:dyDescent="0.25">
      <c r="A91" s="266">
        <v>924</v>
      </c>
      <c r="B91" s="260" t="s">
        <v>291</v>
      </c>
      <c r="C91" s="268">
        <v>2946</v>
      </c>
      <c r="D91" s="397">
        <v>0.99025000000000007</v>
      </c>
      <c r="E91" s="301">
        <v>0</v>
      </c>
      <c r="F91" s="301">
        <v>0</v>
      </c>
      <c r="G91" s="398">
        <v>0</v>
      </c>
      <c r="H91" s="11">
        <v>1014</v>
      </c>
      <c r="I91" s="11">
        <v>1160</v>
      </c>
      <c r="J91" s="303">
        <v>0.87413793103448278</v>
      </c>
      <c r="K91" s="399">
        <v>0.87432774432443006</v>
      </c>
      <c r="L91" s="400">
        <v>0.63781795636065597</v>
      </c>
      <c r="M91" s="11">
        <v>1879.0116994384925</v>
      </c>
      <c r="N91" s="399">
        <v>0.93157819121743168</v>
      </c>
      <c r="O91" s="401">
        <v>0</v>
      </c>
      <c r="P91" s="268">
        <v>61.979747500000016</v>
      </c>
      <c r="Q91" s="268">
        <v>0</v>
      </c>
      <c r="R91" s="268">
        <v>11.453693450650032</v>
      </c>
      <c r="S91" s="268">
        <v>17.988774872408605</v>
      </c>
      <c r="T91" s="268">
        <v>0</v>
      </c>
      <c r="U91" s="297">
        <v>91.422215823058664</v>
      </c>
    </row>
    <row r="92" spans="1:21" s="18" customFormat="1" ht="15" x14ac:dyDescent="0.25">
      <c r="A92" s="266">
        <v>275</v>
      </c>
      <c r="B92" s="260" t="s">
        <v>106</v>
      </c>
      <c r="C92" s="268">
        <v>2521</v>
      </c>
      <c r="D92" s="397">
        <v>0.98441666666666672</v>
      </c>
      <c r="E92" s="301">
        <v>0</v>
      </c>
      <c r="F92" s="301">
        <v>0</v>
      </c>
      <c r="G92" s="398">
        <v>0</v>
      </c>
      <c r="H92" s="11">
        <v>771</v>
      </c>
      <c r="I92" s="11">
        <v>943</v>
      </c>
      <c r="J92" s="303">
        <v>0.81760339342523858</v>
      </c>
      <c r="K92" s="399">
        <v>0.81778093061298474</v>
      </c>
      <c r="L92" s="400">
        <v>0.65411213107073995</v>
      </c>
      <c r="M92" s="11">
        <v>1649.0166824293353</v>
      </c>
      <c r="N92" s="399">
        <v>0.95537698467005394</v>
      </c>
      <c r="O92" s="401">
        <v>0</v>
      </c>
      <c r="P92" s="268">
        <v>61.61463916666667</v>
      </c>
      <c r="Q92" s="268">
        <v>0</v>
      </c>
      <c r="R92" s="268">
        <v>10.7129301910301</v>
      </c>
      <c r="S92" s="268">
        <v>18.448329573978743</v>
      </c>
      <c r="T92" s="268">
        <v>0</v>
      </c>
      <c r="U92" s="297">
        <v>90.775898931675528</v>
      </c>
    </row>
    <row r="93" spans="1:21" s="18" customFormat="1" ht="15" x14ac:dyDescent="0.25">
      <c r="A93" s="266">
        <v>72</v>
      </c>
      <c r="B93" s="260" t="s">
        <v>28</v>
      </c>
      <c r="C93" s="268">
        <v>960</v>
      </c>
      <c r="D93" s="397">
        <v>0.99881666666666669</v>
      </c>
      <c r="E93" s="301">
        <v>0</v>
      </c>
      <c r="F93" s="301">
        <v>0</v>
      </c>
      <c r="G93" s="398">
        <v>0</v>
      </c>
      <c r="H93" s="11">
        <v>248</v>
      </c>
      <c r="I93" s="11">
        <v>338</v>
      </c>
      <c r="J93" s="303">
        <v>0.73372781065088755</v>
      </c>
      <c r="K93" s="399">
        <v>0.73388713480869017</v>
      </c>
      <c r="L93" s="400">
        <v>0.59897940848976705</v>
      </c>
      <c r="M93" s="11">
        <v>575.02023215017641</v>
      </c>
      <c r="N93" s="399">
        <v>0.87485174785807351</v>
      </c>
      <c r="O93" s="401">
        <v>3.8417596451267855E-2</v>
      </c>
      <c r="P93" s="268">
        <v>62.515935166666672</v>
      </c>
      <c r="Q93" s="268">
        <v>0</v>
      </c>
      <c r="R93" s="268">
        <v>9.6139214659938421</v>
      </c>
      <c r="S93" s="268">
        <v>16.893387251139398</v>
      </c>
      <c r="T93" s="268">
        <v>0.39339618766098283</v>
      </c>
      <c r="U93" s="297">
        <v>89.41664007146089</v>
      </c>
    </row>
    <row r="94" spans="1:21" s="18" customFormat="1" ht="15" x14ac:dyDescent="0.25">
      <c r="A94" s="266">
        <v>989</v>
      </c>
      <c r="B94" s="260" t="s">
        <v>303</v>
      </c>
      <c r="C94" s="268">
        <v>5406</v>
      </c>
      <c r="D94" s="397">
        <v>0.91591666666666671</v>
      </c>
      <c r="E94" s="301">
        <v>0</v>
      </c>
      <c r="F94" s="301">
        <v>0</v>
      </c>
      <c r="G94" s="398">
        <v>0</v>
      </c>
      <c r="H94" s="11">
        <v>2067</v>
      </c>
      <c r="I94" s="11">
        <v>2026</v>
      </c>
      <c r="J94" s="303">
        <v>1.0202369200394867</v>
      </c>
      <c r="K94" s="399">
        <v>1.0204584577619022</v>
      </c>
      <c r="L94" s="400">
        <v>0.65635767559126701</v>
      </c>
      <c r="M94" s="11">
        <v>3548.2695942463893</v>
      </c>
      <c r="N94" s="399">
        <v>0.95865676110448839</v>
      </c>
      <c r="O94" s="401">
        <v>0</v>
      </c>
      <c r="P94" s="268">
        <v>57.327224166666674</v>
      </c>
      <c r="Q94" s="268">
        <v>0</v>
      </c>
      <c r="R94" s="268">
        <v>13.368005796680919</v>
      </c>
      <c r="S94" s="268">
        <v>18.511662056927666</v>
      </c>
      <c r="T94" s="268">
        <v>0</v>
      </c>
      <c r="U94" s="297">
        <v>89.206892020275262</v>
      </c>
    </row>
    <row r="95" spans="1:21" s="18" customFormat="1" ht="15" x14ac:dyDescent="0.25">
      <c r="A95" s="266">
        <v>287</v>
      </c>
      <c r="B95" s="260" t="s">
        <v>112</v>
      </c>
      <c r="C95" s="268">
        <v>6242</v>
      </c>
      <c r="D95" s="397">
        <v>0.94283333333333341</v>
      </c>
      <c r="E95" s="301">
        <v>0</v>
      </c>
      <c r="F95" s="301">
        <v>0</v>
      </c>
      <c r="G95" s="398">
        <v>0</v>
      </c>
      <c r="H95" s="11">
        <v>2383</v>
      </c>
      <c r="I95" s="11">
        <v>2517</v>
      </c>
      <c r="J95" s="303">
        <v>0.94676201827572504</v>
      </c>
      <c r="K95" s="399">
        <v>0.94696760140752356</v>
      </c>
      <c r="L95" s="400">
        <v>0.62735173280530698</v>
      </c>
      <c r="M95" s="11">
        <v>3915.9295161707264</v>
      </c>
      <c r="N95" s="399">
        <v>0.91629153220864068</v>
      </c>
      <c r="O95" s="401">
        <v>0</v>
      </c>
      <c r="P95" s="268">
        <v>59.011938333333333</v>
      </c>
      <c r="Q95" s="268">
        <v>0</v>
      </c>
      <c r="R95" s="268">
        <v>12.405275578438559</v>
      </c>
      <c r="S95" s="268">
        <v>17.693589486948849</v>
      </c>
      <c r="T95" s="268">
        <v>0</v>
      </c>
      <c r="U95" s="297">
        <v>89.110803398720748</v>
      </c>
    </row>
    <row r="96" spans="1:21" s="18" customFormat="1" ht="15" x14ac:dyDescent="0.25">
      <c r="A96" s="266">
        <v>305</v>
      </c>
      <c r="B96" s="260" t="s">
        <v>120</v>
      </c>
      <c r="C96" s="268">
        <v>15146</v>
      </c>
      <c r="D96" s="397">
        <v>0.90171666666666672</v>
      </c>
      <c r="E96" s="301">
        <v>0</v>
      </c>
      <c r="F96" s="301">
        <v>6</v>
      </c>
      <c r="G96" s="398">
        <v>3.9614419648752148E-4</v>
      </c>
      <c r="H96" s="11">
        <v>6002</v>
      </c>
      <c r="I96" s="11">
        <v>5912</v>
      </c>
      <c r="J96" s="303">
        <v>1.0152232746955345</v>
      </c>
      <c r="K96" s="399">
        <v>1.0154437237379104</v>
      </c>
      <c r="L96" s="400">
        <v>0.627260171098033</v>
      </c>
      <c r="M96" s="11">
        <v>9500.4825514508084</v>
      </c>
      <c r="N96" s="399">
        <v>0.91615779986574186</v>
      </c>
      <c r="O96" s="401">
        <v>2.7065107118166381E-2</v>
      </c>
      <c r="P96" s="268">
        <v>56.438446166666672</v>
      </c>
      <c r="Q96" s="268">
        <v>0</v>
      </c>
      <c r="R96" s="268">
        <v>13.302312780966627</v>
      </c>
      <c r="S96" s="268">
        <v>17.691007115407473</v>
      </c>
      <c r="T96" s="268">
        <v>0.27714669689002375</v>
      </c>
      <c r="U96" s="297">
        <v>87.708912759930797</v>
      </c>
    </row>
    <row r="97" spans="1:21" s="18" customFormat="1" ht="15" x14ac:dyDescent="0.25">
      <c r="A97" s="266">
        <v>925</v>
      </c>
      <c r="B97" s="260" t="s">
        <v>292</v>
      </c>
      <c r="C97" s="268">
        <v>3427</v>
      </c>
      <c r="D97" s="397">
        <v>0.83401666666666663</v>
      </c>
      <c r="E97" s="301">
        <v>0</v>
      </c>
      <c r="F97" s="301">
        <v>0</v>
      </c>
      <c r="G97" s="398">
        <v>0</v>
      </c>
      <c r="H97" s="11">
        <v>2023</v>
      </c>
      <c r="I97" s="11">
        <v>1470</v>
      </c>
      <c r="J97" s="303">
        <v>1.3761904761904762</v>
      </c>
      <c r="K97" s="399">
        <v>1.3764893068813839</v>
      </c>
      <c r="L97" s="400">
        <v>0.59571207467506604</v>
      </c>
      <c r="M97" s="11">
        <v>2041.5052799114512</v>
      </c>
      <c r="N97" s="399">
        <v>0.87007957596349361</v>
      </c>
      <c r="O97" s="401">
        <v>0</v>
      </c>
      <c r="P97" s="268">
        <v>52.201103166666663</v>
      </c>
      <c r="Q97" s="268">
        <v>0</v>
      </c>
      <c r="R97" s="268">
        <v>18.03200992014613</v>
      </c>
      <c r="S97" s="268">
        <v>16.80123661185506</v>
      </c>
      <c r="T97" s="268">
        <v>0</v>
      </c>
      <c r="U97" s="297">
        <v>87.034349698667853</v>
      </c>
    </row>
    <row r="98" spans="1:21" s="18" customFormat="1" ht="15" x14ac:dyDescent="0.25">
      <c r="A98" s="266">
        <v>681</v>
      </c>
      <c r="B98" s="260" t="s">
        <v>218</v>
      </c>
      <c r="C98" s="268">
        <v>3308</v>
      </c>
      <c r="D98" s="397">
        <v>0.93268333333333331</v>
      </c>
      <c r="E98" s="301">
        <v>0</v>
      </c>
      <c r="F98" s="301">
        <v>0</v>
      </c>
      <c r="G98" s="398">
        <v>0</v>
      </c>
      <c r="H98" s="11">
        <v>1018</v>
      </c>
      <c r="I98" s="11">
        <v>1203</v>
      </c>
      <c r="J98" s="303">
        <v>0.84621778886118038</v>
      </c>
      <c r="K98" s="399">
        <v>0.84640153947628693</v>
      </c>
      <c r="L98" s="400">
        <v>0.60107680069001301</v>
      </c>
      <c r="M98" s="11">
        <v>1988.362056682563</v>
      </c>
      <c r="N98" s="399">
        <v>0.87791513736082039</v>
      </c>
      <c r="O98" s="401">
        <v>0</v>
      </c>
      <c r="P98" s="268">
        <v>58.376649833333332</v>
      </c>
      <c r="Q98" s="268">
        <v>0</v>
      </c>
      <c r="R98" s="268">
        <v>11.087860167139359</v>
      </c>
      <c r="S98" s="268">
        <v>16.952541302437439</v>
      </c>
      <c r="T98" s="268">
        <v>0</v>
      </c>
      <c r="U98" s="297">
        <v>86.417051302910124</v>
      </c>
    </row>
    <row r="99" spans="1:21" s="18" customFormat="1" ht="15" x14ac:dyDescent="0.25">
      <c r="A99" s="266">
        <v>495</v>
      </c>
      <c r="B99" s="260" t="s">
        <v>161</v>
      </c>
      <c r="C99" s="268">
        <v>1477</v>
      </c>
      <c r="D99" s="397">
        <v>0.85261666666666658</v>
      </c>
      <c r="E99" s="301">
        <v>0</v>
      </c>
      <c r="F99" s="301">
        <v>0</v>
      </c>
      <c r="G99" s="398">
        <v>0</v>
      </c>
      <c r="H99" s="11">
        <v>529</v>
      </c>
      <c r="I99" s="11">
        <v>489</v>
      </c>
      <c r="J99" s="303">
        <v>1.081799591002045</v>
      </c>
      <c r="K99" s="399">
        <v>1.0820344966526769</v>
      </c>
      <c r="L99" s="400">
        <v>0.60792452174392098</v>
      </c>
      <c r="M99" s="11">
        <v>897.90451861577128</v>
      </c>
      <c r="N99" s="399">
        <v>0.88791671779571479</v>
      </c>
      <c r="O99" s="401">
        <v>0</v>
      </c>
      <c r="P99" s="268">
        <v>53.365277166666665</v>
      </c>
      <c r="Q99" s="268">
        <v>0</v>
      </c>
      <c r="R99" s="268">
        <v>14.174651906150068</v>
      </c>
      <c r="S99" s="268">
        <v>17.145671820635251</v>
      </c>
      <c r="T99" s="268">
        <v>0</v>
      </c>
      <c r="U99" s="297">
        <v>84.685600893451976</v>
      </c>
    </row>
    <row r="100" spans="1:21" s="18" customFormat="1" ht="15" x14ac:dyDescent="0.25">
      <c r="A100" s="266">
        <v>849</v>
      </c>
      <c r="B100" s="260" t="s">
        <v>270</v>
      </c>
      <c r="C100" s="268">
        <v>2903</v>
      </c>
      <c r="D100" s="397">
        <v>0.86536666666666673</v>
      </c>
      <c r="E100" s="301">
        <v>0</v>
      </c>
      <c r="F100" s="301">
        <v>0</v>
      </c>
      <c r="G100" s="398">
        <v>0</v>
      </c>
      <c r="H100" s="11">
        <v>1010</v>
      </c>
      <c r="I100" s="11">
        <v>1068</v>
      </c>
      <c r="J100" s="303">
        <v>0.94569288389513106</v>
      </c>
      <c r="K100" s="399">
        <v>0.94589823487144598</v>
      </c>
      <c r="L100" s="400">
        <v>0.57929769633889805</v>
      </c>
      <c r="M100" s="11">
        <v>1681.701212471821</v>
      </c>
      <c r="N100" s="399">
        <v>0.84610521662181415</v>
      </c>
      <c r="O100" s="401">
        <v>0</v>
      </c>
      <c r="P100" s="268">
        <v>54.163299666666681</v>
      </c>
      <c r="Q100" s="268">
        <v>0</v>
      </c>
      <c r="R100" s="268">
        <v>12.391266876815941</v>
      </c>
      <c r="S100" s="268">
        <v>16.338291732967228</v>
      </c>
      <c r="T100" s="268">
        <v>0</v>
      </c>
      <c r="U100" s="297">
        <v>82.892858276449843</v>
      </c>
    </row>
    <row r="101" spans="1:21" s="18" customFormat="1" ht="15" x14ac:dyDescent="0.25">
      <c r="A101" s="266">
        <v>848</v>
      </c>
      <c r="B101" s="260" t="s">
        <v>269</v>
      </c>
      <c r="C101" s="268">
        <v>4160</v>
      </c>
      <c r="D101" s="397">
        <v>0.92721666666666658</v>
      </c>
      <c r="E101" s="301">
        <v>0</v>
      </c>
      <c r="F101" s="301">
        <v>1</v>
      </c>
      <c r="G101" s="398">
        <v>2.403846153846154E-4</v>
      </c>
      <c r="H101" s="11">
        <v>1212</v>
      </c>
      <c r="I101" s="11">
        <v>1453</v>
      </c>
      <c r="J101" s="303">
        <v>0.83413626978664834</v>
      </c>
      <c r="K101" s="399">
        <v>0.83431739697952179</v>
      </c>
      <c r="L101" s="400">
        <v>0.48883301438703902</v>
      </c>
      <c r="M101" s="11">
        <v>2033.5453398500824</v>
      </c>
      <c r="N101" s="399">
        <v>0.71397515671782563</v>
      </c>
      <c r="O101" s="401">
        <v>0</v>
      </c>
      <c r="P101" s="268">
        <v>58.034491166666662</v>
      </c>
      <c r="Q101" s="268">
        <v>0</v>
      </c>
      <c r="R101" s="268">
        <v>10.929557900431735</v>
      </c>
      <c r="S101" s="268">
        <v>13.786860276221212</v>
      </c>
      <c r="T101" s="268">
        <v>0</v>
      </c>
      <c r="U101" s="297">
        <v>82.750909343319606</v>
      </c>
    </row>
    <row r="102" spans="1:21" s="18" customFormat="1" ht="15" x14ac:dyDescent="0.25">
      <c r="A102" s="266">
        <v>625</v>
      </c>
      <c r="B102" s="260" t="s">
        <v>209</v>
      </c>
      <c r="C102" s="268">
        <v>2991</v>
      </c>
      <c r="D102" s="397">
        <v>0.87180000000000002</v>
      </c>
      <c r="E102" s="301">
        <v>0</v>
      </c>
      <c r="F102" s="301">
        <v>0</v>
      </c>
      <c r="G102" s="398">
        <v>0</v>
      </c>
      <c r="H102" s="11">
        <v>1036</v>
      </c>
      <c r="I102" s="11">
        <v>1159</v>
      </c>
      <c r="J102" s="303">
        <v>0.8938740293356342</v>
      </c>
      <c r="K102" s="399">
        <v>0.89406812818923931</v>
      </c>
      <c r="L102" s="400">
        <v>0.56964180831577904</v>
      </c>
      <c r="M102" s="11">
        <v>1703.7986486724951</v>
      </c>
      <c r="N102" s="399">
        <v>0.83200210991327728</v>
      </c>
      <c r="O102" s="401">
        <v>0</v>
      </c>
      <c r="P102" s="268">
        <v>54.565962000000013</v>
      </c>
      <c r="Q102" s="268">
        <v>0</v>
      </c>
      <c r="R102" s="268">
        <v>11.712292479279036</v>
      </c>
      <c r="S102" s="268">
        <v>16.065960742425382</v>
      </c>
      <c r="T102" s="268">
        <v>0</v>
      </c>
      <c r="U102" s="297">
        <v>82.344215221704431</v>
      </c>
    </row>
    <row r="103" spans="1:21" s="18" customFormat="1" ht="15" x14ac:dyDescent="0.25">
      <c r="A103" s="266">
        <v>581</v>
      </c>
      <c r="B103" s="260" t="s">
        <v>187</v>
      </c>
      <c r="C103" s="268">
        <v>6240</v>
      </c>
      <c r="D103" s="397">
        <v>0.81511666666666671</v>
      </c>
      <c r="E103" s="301">
        <v>0</v>
      </c>
      <c r="F103" s="301">
        <v>0</v>
      </c>
      <c r="G103" s="398">
        <v>0</v>
      </c>
      <c r="H103" s="11">
        <v>2417</v>
      </c>
      <c r="I103" s="11">
        <v>2241</v>
      </c>
      <c r="J103" s="303">
        <v>1.0785363676929942</v>
      </c>
      <c r="K103" s="399">
        <v>1.0787705647561936</v>
      </c>
      <c r="L103" s="400">
        <v>0.56678743792090003</v>
      </c>
      <c r="M103" s="11">
        <v>3536.7536126264163</v>
      </c>
      <c r="N103" s="399">
        <v>0.82783310027187673</v>
      </c>
      <c r="O103" s="401">
        <v>0</v>
      </c>
      <c r="P103" s="268">
        <v>51.018152166666674</v>
      </c>
      <c r="Q103" s="268">
        <v>0</v>
      </c>
      <c r="R103" s="268">
        <v>14.131894398306136</v>
      </c>
      <c r="S103" s="268">
        <v>15.985457166249939</v>
      </c>
      <c r="T103" s="268">
        <v>0</v>
      </c>
      <c r="U103" s="297">
        <v>81.135503731222741</v>
      </c>
    </row>
    <row r="104" spans="1:21" s="18" customFormat="1" ht="15" x14ac:dyDescent="0.25">
      <c r="A104" s="266">
        <v>231</v>
      </c>
      <c r="B104" s="260" t="s">
        <v>85</v>
      </c>
      <c r="C104" s="268">
        <v>1256</v>
      </c>
      <c r="D104" s="397">
        <v>0.82343333333333335</v>
      </c>
      <c r="E104" s="301">
        <v>0</v>
      </c>
      <c r="F104" s="301">
        <v>0</v>
      </c>
      <c r="G104" s="398">
        <v>0</v>
      </c>
      <c r="H104" s="11">
        <v>482</v>
      </c>
      <c r="I104" s="11">
        <v>473</v>
      </c>
      <c r="J104" s="303">
        <v>1.0190274841437632</v>
      </c>
      <c r="K104" s="399">
        <v>1.0192487592451458</v>
      </c>
      <c r="L104" s="400">
        <v>0.46817773015491498</v>
      </c>
      <c r="M104" s="11">
        <v>588.03122907457328</v>
      </c>
      <c r="N104" s="399">
        <v>0.68380665466774593</v>
      </c>
      <c r="O104" s="401">
        <v>0.28960468204311712</v>
      </c>
      <c r="P104" s="268">
        <v>51.538692333333337</v>
      </c>
      <c r="Q104" s="268">
        <v>0</v>
      </c>
      <c r="R104" s="268">
        <v>13.352158746111408</v>
      </c>
      <c r="S104" s="268">
        <v>13.204306501634173</v>
      </c>
      <c r="T104" s="268">
        <v>2.9655519441215192</v>
      </c>
      <c r="U104" s="297">
        <v>81.060709525200437</v>
      </c>
    </row>
    <row r="105" spans="1:21" s="18" customFormat="1" ht="15" x14ac:dyDescent="0.25">
      <c r="A105" s="266">
        <v>545</v>
      </c>
      <c r="B105" s="260" t="s">
        <v>177</v>
      </c>
      <c r="C105" s="268">
        <v>9584</v>
      </c>
      <c r="D105" s="397">
        <v>0.75511666666666666</v>
      </c>
      <c r="E105" s="301">
        <v>0</v>
      </c>
      <c r="F105" s="301">
        <v>0</v>
      </c>
      <c r="G105" s="398">
        <v>0</v>
      </c>
      <c r="H105" s="11">
        <v>4588</v>
      </c>
      <c r="I105" s="11">
        <v>4293</v>
      </c>
      <c r="J105" s="303">
        <v>1.0687165152573959</v>
      </c>
      <c r="K105" s="399">
        <v>1.0689485800043654</v>
      </c>
      <c r="L105" s="400">
        <v>0.54108440037222205</v>
      </c>
      <c r="M105" s="11">
        <v>5185.752893167376</v>
      </c>
      <c r="N105" s="399">
        <v>0.79029199784663906</v>
      </c>
      <c r="O105" s="401">
        <v>0.36844946533275785</v>
      </c>
      <c r="P105" s="268">
        <v>47.262752166666672</v>
      </c>
      <c r="Q105" s="268">
        <v>0</v>
      </c>
      <c r="R105" s="268">
        <v>14.003226398057189</v>
      </c>
      <c r="S105" s="268">
        <v>15.260538478418599</v>
      </c>
      <c r="T105" s="268">
        <v>3.7729225250074405</v>
      </c>
      <c r="U105" s="297">
        <v>80.299439568149907</v>
      </c>
    </row>
    <row r="106" spans="1:21" s="18" customFormat="1" ht="15" x14ac:dyDescent="0.25">
      <c r="A106" s="266">
        <v>178</v>
      </c>
      <c r="B106" s="260" t="s">
        <v>67</v>
      </c>
      <c r="C106" s="268">
        <v>5769</v>
      </c>
      <c r="D106" s="397">
        <v>0.82289999999999996</v>
      </c>
      <c r="E106" s="301">
        <v>0</v>
      </c>
      <c r="F106" s="301">
        <v>0</v>
      </c>
      <c r="G106" s="398">
        <v>0</v>
      </c>
      <c r="H106" s="11">
        <v>1800</v>
      </c>
      <c r="I106" s="11">
        <v>2147</v>
      </c>
      <c r="J106" s="303">
        <v>0.83837913367489525</v>
      </c>
      <c r="K106" s="399">
        <v>0.83856118217769571</v>
      </c>
      <c r="L106" s="400">
        <v>0.602614262447424</v>
      </c>
      <c r="M106" s="11">
        <v>3476.4816800591889</v>
      </c>
      <c r="N106" s="399">
        <v>0.88016070888910924</v>
      </c>
      <c r="O106" s="401">
        <v>0</v>
      </c>
      <c r="P106" s="268">
        <v>51.505310999999999</v>
      </c>
      <c r="Q106" s="268">
        <v>0</v>
      </c>
      <c r="R106" s="268">
        <v>10.985151486527814</v>
      </c>
      <c r="S106" s="268">
        <v>16.995903288648702</v>
      </c>
      <c r="T106" s="268">
        <v>0</v>
      </c>
      <c r="U106" s="297">
        <v>79.486365775176509</v>
      </c>
    </row>
    <row r="107" spans="1:21" s="18" customFormat="1" ht="15" x14ac:dyDescent="0.25">
      <c r="A107" s="266">
        <v>69</v>
      </c>
      <c r="B107" s="260" t="s">
        <v>26</v>
      </c>
      <c r="C107" s="268">
        <v>6687</v>
      </c>
      <c r="D107" s="397">
        <v>0.78915000000000002</v>
      </c>
      <c r="E107" s="301">
        <v>0</v>
      </c>
      <c r="F107" s="301">
        <v>0</v>
      </c>
      <c r="G107" s="398">
        <v>0</v>
      </c>
      <c r="H107" s="11">
        <v>2716</v>
      </c>
      <c r="I107" s="11">
        <v>2638</v>
      </c>
      <c r="J107" s="303">
        <v>1.0295678544351781</v>
      </c>
      <c r="K107" s="399">
        <v>1.0297914183084937</v>
      </c>
      <c r="L107" s="400">
        <v>0.58715960853367499</v>
      </c>
      <c r="M107" s="11">
        <v>3926.3363022646845</v>
      </c>
      <c r="N107" s="399">
        <v>0.85758809487709364</v>
      </c>
      <c r="O107" s="401">
        <v>0</v>
      </c>
      <c r="P107" s="268">
        <v>49.392898500000001</v>
      </c>
      <c r="Q107" s="268">
        <v>0</v>
      </c>
      <c r="R107" s="268">
        <v>13.490267579841268</v>
      </c>
      <c r="S107" s="268">
        <v>16.560026112076677</v>
      </c>
      <c r="T107" s="268">
        <v>0</v>
      </c>
      <c r="U107" s="297">
        <v>79.443192191917944</v>
      </c>
    </row>
    <row r="108" spans="1:21" s="18" customFormat="1" ht="15" x14ac:dyDescent="0.25">
      <c r="A108" s="266">
        <v>729</v>
      </c>
      <c r="B108" s="260" t="s">
        <v>233</v>
      </c>
      <c r="C108" s="268">
        <v>8975</v>
      </c>
      <c r="D108" s="397">
        <v>0.7809166666666667</v>
      </c>
      <c r="E108" s="301">
        <v>0</v>
      </c>
      <c r="F108" s="301">
        <v>0</v>
      </c>
      <c r="G108" s="398">
        <v>0</v>
      </c>
      <c r="H108" s="11">
        <v>2873</v>
      </c>
      <c r="I108" s="11">
        <v>3070</v>
      </c>
      <c r="J108" s="303">
        <v>0.93583061889250818</v>
      </c>
      <c r="K108" s="399">
        <v>0.93603382834298376</v>
      </c>
      <c r="L108" s="400">
        <v>0.64043894185166195</v>
      </c>
      <c r="M108" s="11">
        <v>5747.9395031186659</v>
      </c>
      <c r="N108" s="399">
        <v>0.93540632571657689</v>
      </c>
      <c r="O108" s="401">
        <v>0</v>
      </c>
      <c r="P108" s="268">
        <v>48.877574166666669</v>
      </c>
      <c r="Q108" s="268">
        <v>0</v>
      </c>
      <c r="R108" s="268">
        <v>12.262043151293087</v>
      </c>
      <c r="S108" s="268">
        <v>18.062696149587097</v>
      </c>
      <c r="T108" s="268">
        <v>0</v>
      </c>
      <c r="U108" s="297">
        <v>79.202313467546858</v>
      </c>
    </row>
    <row r="109" spans="1:21" s="18" customFormat="1" ht="15" x14ac:dyDescent="0.25">
      <c r="A109" s="266">
        <v>263</v>
      </c>
      <c r="B109" s="260" t="s">
        <v>101</v>
      </c>
      <c r="C109" s="268">
        <v>7597</v>
      </c>
      <c r="D109" s="397">
        <v>0.83309999999999995</v>
      </c>
      <c r="E109" s="301">
        <v>0</v>
      </c>
      <c r="F109" s="301">
        <v>0</v>
      </c>
      <c r="G109" s="398">
        <v>0</v>
      </c>
      <c r="H109" s="11">
        <v>2312</v>
      </c>
      <c r="I109" s="11">
        <v>2811</v>
      </c>
      <c r="J109" s="303">
        <v>0.82248310209889719</v>
      </c>
      <c r="K109" s="399">
        <v>0.82266169888321772</v>
      </c>
      <c r="L109" s="400">
        <v>0.56598831437867902</v>
      </c>
      <c r="M109" s="11">
        <v>4299.8132243348246</v>
      </c>
      <c r="N109" s="399">
        <v>0.82666592387523019</v>
      </c>
      <c r="O109" s="401">
        <v>0</v>
      </c>
      <c r="P109" s="268">
        <v>52.143729000000008</v>
      </c>
      <c r="Q109" s="268">
        <v>0</v>
      </c>
      <c r="R109" s="268">
        <v>10.776868255370152</v>
      </c>
      <c r="S109" s="268">
        <v>15.962918990030694</v>
      </c>
      <c r="T109" s="268">
        <v>0</v>
      </c>
      <c r="U109" s="297">
        <v>78.883516245400855</v>
      </c>
    </row>
    <row r="110" spans="1:21" s="18" customFormat="1" ht="15" x14ac:dyDescent="0.25">
      <c r="A110" s="266">
        <v>484</v>
      </c>
      <c r="B110" s="260" t="s">
        <v>157</v>
      </c>
      <c r="C110" s="268">
        <v>2967</v>
      </c>
      <c r="D110" s="397">
        <v>0.84028333333333327</v>
      </c>
      <c r="E110" s="301">
        <v>0</v>
      </c>
      <c r="F110" s="301">
        <v>0</v>
      </c>
      <c r="G110" s="398">
        <v>0</v>
      </c>
      <c r="H110" s="11">
        <v>947</v>
      </c>
      <c r="I110" s="11">
        <v>1056</v>
      </c>
      <c r="J110" s="303">
        <v>0.89678030303030298</v>
      </c>
      <c r="K110" s="399">
        <v>0.89697503296208458</v>
      </c>
      <c r="L110" s="400">
        <v>0.46201075535688602</v>
      </c>
      <c r="M110" s="11">
        <v>1370.7859111438809</v>
      </c>
      <c r="N110" s="399">
        <v>0.67479935223867671</v>
      </c>
      <c r="O110" s="401">
        <v>0</v>
      </c>
      <c r="P110" s="268">
        <v>52.593333833333332</v>
      </c>
      <c r="Q110" s="268">
        <v>0</v>
      </c>
      <c r="R110" s="268">
        <v>11.750372931803307</v>
      </c>
      <c r="S110" s="268">
        <v>13.030375491728847</v>
      </c>
      <c r="T110" s="268">
        <v>0</v>
      </c>
      <c r="U110" s="297">
        <v>77.374082256865492</v>
      </c>
    </row>
    <row r="111" spans="1:21" s="18" customFormat="1" ht="15" x14ac:dyDescent="0.25">
      <c r="A111" s="266">
        <v>249</v>
      </c>
      <c r="B111" s="260" t="s">
        <v>95</v>
      </c>
      <c r="C111" s="268">
        <v>9250</v>
      </c>
      <c r="D111" s="397">
        <v>0.77045000000000008</v>
      </c>
      <c r="E111" s="301">
        <v>0</v>
      </c>
      <c r="F111" s="301">
        <v>0</v>
      </c>
      <c r="G111" s="398">
        <v>0</v>
      </c>
      <c r="H111" s="11">
        <v>3297</v>
      </c>
      <c r="I111" s="11">
        <v>3365</v>
      </c>
      <c r="J111" s="303">
        <v>0.97979197622585434</v>
      </c>
      <c r="K111" s="399">
        <v>0.98000473159530876</v>
      </c>
      <c r="L111" s="400">
        <v>0.57660648723666197</v>
      </c>
      <c r="M111" s="11">
        <v>5333.6100069391232</v>
      </c>
      <c r="N111" s="399">
        <v>0.84217451557671641</v>
      </c>
      <c r="O111" s="401">
        <v>0</v>
      </c>
      <c r="P111" s="268">
        <v>48.222465500000006</v>
      </c>
      <c r="Q111" s="268">
        <v>0</v>
      </c>
      <c r="R111" s="268">
        <v>12.838061983898545</v>
      </c>
      <c r="S111" s="268">
        <v>16.262389895786391</v>
      </c>
      <c r="T111" s="268">
        <v>0</v>
      </c>
      <c r="U111" s="297">
        <v>77.322917379684938</v>
      </c>
    </row>
    <row r="112" spans="1:21" s="18" customFormat="1" ht="15" x14ac:dyDescent="0.25">
      <c r="A112" s="266">
        <v>751</v>
      </c>
      <c r="B112" s="260" t="s">
        <v>245</v>
      </c>
      <c r="C112" s="268">
        <v>2877</v>
      </c>
      <c r="D112" s="397">
        <v>0.79239999999999999</v>
      </c>
      <c r="E112" s="301">
        <v>0</v>
      </c>
      <c r="F112" s="301">
        <v>0</v>
      </c>
      <c r="G112" s="398">
        <v>0</v>
      </c>
      <c r="H112" s="11">
        <v>604</v>
      </c>
      <c r="I112" s="11">
        <v>1036</v>
      </c>
      <c r="J112" s="303">
        <v>0.58301158301158296</v>
      </c>
      <c r="K112" s="399">
        <v>0.583138180133982</v>
      </c>
      <c r="L112" s="400">
        <v>0.66667946798557598</v>
      </c>
      <c r="M112" s="11">
        <v>1918.0368293945021</v>
      </c>
      <c r="N112" s="399">
        <v>0.9737324681975873</v>
      </c>
      <c r="O112" s="401">
        <v>0</v>
      </c>
      <c r="P112" s="268">
        <v>49.596316000000002</v>
      </c>
      <c r="Q112" s="268">
        <v>0</v>
      </c>
      <c r="R112" s="268">
        <v>7.6391101597551643</v>
      </c>
      <c r="S112" s="268">
        <v>18.802773960895408</v>
      </c>
      <c r="T112" s="268">
        <v>0</v>
      </c>
      <c r="U112" s="297">
        <v>76.038200120650586</v>
      </c>
    </row>
    <row r="113" spans="1:21" s="18" customFormat="1" ht="15" x14ac:dyDescent="0.25">
      <c r="A113" s="266">
        <v>507</v>
      </c>
      <c r="B113" s="260" t="s">
        <v>168</v>
      </c>
      <c r="C113" s="268">
        <v>5564</v>
      </c>
      <c r="D113" s="397">
        <v>0.68535000000000001</v>
      </c>
      <c r="E113" s="301">
        <v>0</v>
      </c>
      <c r="F113" s="301">
        <v>0</v>
      </c>
      <c r="G113" s="398">
        <v>0</v>
      </c>
      <c r="H113" s="11">
        <v>1907</v>
      </c>
      <c r="I113" s="11">
        <v>1975</v>
      </c>
      <c r="J113" s="303">
        <v>0.96556962025316451</v>
      </c>
      <c r="K113" s="399">
        <v>0.96577928733176444</v>
      </c>
      <c r="L113" s="400">
        <v>0.70616618361824801</v>
      </c>
      <c r="M113" s="11">
        <v>3929.108645651932</v>
      </c>
      <c r="N113" s="399">
        <v>1.0314056063702628</v>
      </c>
      <c r="O113" s="401">
        <v>0</v>
      </c>
      <c r="P113" s="268">
        <v>42.8960565</v>
      </c>
      <c r="Q113" s="268">
        <v>0</v>
      </c>
      <c r="R113" s="268">
        <v>12.651708664046113</v>
      </c>
      <c r="S113" s="268">
        <v>19.916442259009774</v>
      </c>
      <c r="T113" s="268">
        <v>0</v>
      </c>
      <c r="U113" s="297">
        <v>75.464207423055882</v>
      </c>
    </row>
    <row r="114" spans="1:21" s="18" customFormat="1" ht="15" x14ac:dyDescent="0.25">
      <c r="A114" s="266">
        <v>97</v>
      </c>
      <c r="B114" s="260" t="s">
        <v>40</v>
      </c>
      <c r="C114" s="268">
        <v>2091</v>
      </c>
      <c r="D114" s="397">
        <v>0.77800000000000002</v>
      </c>
      <c r="E114" s="301">
        <v>0</v>
      </c>
      <c r="F114" s="301">
        <v>0</v>
      </c>
      <c r="G114" s="398">
        <v>0</v>
      </c>
      <c r="H114" s="11">
        <v>550</v>
      </c>
      <c r="I114" s="11">
        <v>747</v>
      </c>
      <c r="J114" s="303">
        <v>0.73627844712182067</v>
      </c>
      <c r="K114" s="399">
        <v>0.73643832513352081</v>
      </c>
      <c r="L114" s="400">
        <v>0.58741835325056801</v>
      </c>
      <c r="M114" s="11">
        <v>1228.2917766469377</v>
      </c>
      <c r="N114" s="399">
        <v>0.85796600981809912</v>
      </c>
      <c r="O114" s="401">
        <v>0</v>
      </c>
      <c r="P114" s="268">
        <v>48.695020000000007</v>
      </c>
      <c r="Q114" s="268">
        <v>0</v>
      </c>
      <c r="R114" s="268">
        <v>9.647342059249123</v>
      </c>
      <c r="S114" s="268">
        <v>16.567323649587493</v>
      </c>
      <c r="T114" s="268">
        <v>0</v>
      </c>
      <c r="U114" s="297">
        <v>74.909685708836605</v>
      </c>
    </row>
    <row r="115" spans="1:21" s="260" customFormat="1" ht="15" x14ac:dyDescent="0.25">
      <c r="A115" s="266">
        <v>52</v>
      </c>
      <c r="B115" s="260" t="s">
        <v>24</v>
      </c>
      <c r="C115" s="268">
        <v>2346</v>
      </c>
      <c r="D115" s="397">
        <v>0.77395000000000003</v>
      </c>
      <c r="E115" s="301">
        <v>0</v>
      </c>
      <c r="F115" s="301">
        <v>0</v>
      </c>
      <c r="G115" s="398">
        <v>0</v>
      </c>
      <c r="H115" s="11">
        <v>822</v>
      </c>
      <c r="I115" s="11">
        <v>952</v>
      </c>
      <c r="J115" s="303">
        <v>0.86344537815126055</v>
      </c>
      <c r="K115" s="399">
        <v>0.8636328696238279</v>
      </c>
      <c r="L115" s="400">
        <v>0.53619280145779502</v>
      </c>
      <c r="M115" s="11">
        <v>1257.908312219987</v>
      </c>
      <c r="N115" s="399">
        <v>0.78314747200910306</v>
      </c>
      <c r="O115" s="401">
        <v>0</v>
      </c>
      <c r="P115" s="268">
        <v>48.441530500000006</v>
      </c>
      <c r="Q115" s="268">
        <v>0</v>
      </c>
      <c r="R115" s="268">
        <v>11.313590592072146</v>
      </c>
      <c r="S115" s="268">
        <v>15.122577684495781</v>
      </c>
      <c r="T115" s="268">
        <v>0</v>
      </c>
      <c r="U115" s="297">
        <v>74.877698776567925</v>
      </c>
    </row>
    <row r="116" spans="1:21" s="18" customFormat="1" ht="15" x14ac:dyDescent="0.25">
      <c r="A116" s="266">
        <v>177</v>
      </c>
      <c r="B116" s="260" t="s">
        <v>66</v>
      </c>
      <c r="C116" s="268">
        <v>1768</v>
      </c>
      <c r="D116" s="397">
        <v>0.62613333333333332</v>
      </c>
      <c r="E116" s="301">
        <v>0</v>
      </c>
      <c r="F116" s="301">
        <v>0</v>
      </c>
      <c r="G116" s="398">
        <v>0</v>
      </c>
      <c r="H116" s="11">
        <v>636</v>
      </c>
      <c r="I116" s="11">
        <v>688</v>
      </c>
      <c r="J116" s="303">
        <v>0.92441860465116277</v>
      </c>
      <c r="K116" s="399">
        <v>0.92461933605796676</v>
      </c>
      <c r="L116" s="400">
        <v>0.78006067330085205</v>
      </c>
      <c r="M116" s="11">
        <v>1379.1472703959064</v>
      </c>
      <c r="N116" s="399">
        <v>1.1393337296740391</v>
      </c>
      <c r="O116" s="401">
        <v>0</v>
      </c>
      <c r="P116" s="268">
        <v>39.18968533333333</v>
      </c>
      <c r="Q116" s="268">
        <v>0</v>
      </c>
      <c r="R116" s="268">
        <v>12.112513302359364</v>
      </c>
      <c r="S116" s="268">
        <v>22.000534320005691</v>
      </c>
      <c r="T116" s="268">
        <v>0</v>
      </c>
      <c r="U116" s="297">
        <v>73.302732955698374</v>
      </c>
    </row>
    <row r="117" spans="1:21" s="18" customFormat="1" ht="15" x14ac:dyDescent="0.25">
      <c r="A117" s="266">
        <v>765</v>
      </c>
      <c r="B117" s="260" t="s">
        <v>252</v>
      </c>
      <c r="C117" s="268">
        <v>10354</v>
      </c>
      <c r="D117" s="397">
        <v>0.59563333333333335</v>
      </c>
      <c r="E117" s="301">
        <v>0</v>
      </c>
      <c r="F117" s="301">
        <v>0</v>
      </c>
      <c r="G117" s="398">
        <v>0</v>
      </c>
      <c r="H117" s="11">
        <v>4595</v>
      </c>
      <c r="I117" s="11">
        <v>4399</v>
      </c>
      <c r="J117" s="303">
        <v>1.0445555808138214</v>
      </c>
      <c r="K117" s="399">
        <v>1.0447823991731304</v>
      </c>
      <c r="L117" s="400">
        <v>0.67034034494155803</v>
      </c>
      <c r="M117" s="11">
        <v>6940.7039315248921</v>
      </c>
      <c r="N117" s="399">
        <v>0.97907943765636951</v>
      </c>
      <c r="O117" s="401">
        <v>5.8542103223080399E-2</v>
      </c>
      <c r="P117" s="268">
        <v>37.280690333333339</v>
      </c>
      <c r="Q117" s="268">
        <v>0</v>
      </c>
      <c r="R117" s="268">
        <v>13.686649429168007</v>
      </c>
      <c r="S117" s="268">
        <v>18.906023941144493</v>
      </c>
      <c r="T117" s="268">
        <v>0.59947113700434329</v>
      </c>
      <c r="U117" s="297">
        <v>70.472834840650179</v>
      </c>
    </row>
    <row r="118" spans="1:21" s="18" customFormat="1" ht="15" x14ac:dyDescent="0.25">
      <c r="A118" s="266">
        <v>441</v>
      </c>
      <c r="B118" s="260" t="s">
        <v>150</v>
      </c>
      <c r="C118" s="268">
        <v>4421</v>
      </c>
      <c r="D118" s="397">
        <v>0.6498666666666667</v>
      </c>
      <c r="E118" s="301">
        <v>0</v>
      </c>
      <c r="F118" s="301">
        <v>0</v>
      </c>
      <c r="G118" s="398">
        <v>0</v>
      </c>
      <c r="H118" s="11">
        <v>1198</v>
      </c>
      <c r="I118" s="11">
        <v>1667</v>
      </c>
      <c r="J118" s="303">
        <v>0.71865626874625077</v>
      </c>
      <c r="K118" s="399">
        <v>0.71881232021807107</v>
      </c>
      <c r="L118" s="400">
        <v>0.67778632932851601</v>
      </c>
      <c r="M118" s="11">
        <v>2996.4933619613694</v>
      </c>
      <c r="N118" s="399">
        <v>0.98995482396034695</v>
      </c>
      <c r="O118" s="401">
        <v>0</v>
      </c>
      <c r="P118" s="268">
        <v>40.675154666666671</v>
      </c>
      <c r="Q118" s="268">
        <v>0</v>
      </c>
      <c r="R118" s="268">
        <v>9.4164413948567312</v>
      </c>
      <c r="S118" s="268">
        <v>19.116027650674294</v>
      </c>
      <c r="T118" s="268">
        <v>0</v>
      </c>
      <c r="U118" s="297">
        <v>69.207623712197702</v>
      </c>
    </row>
    <row r="119" spans="1:21" s="18" customFormat="1" ht="15" x14ac:dyDescent="0.25">
      <c r="A119" s="266">
        <v>71</v>
      </c>
      <c r="B119" s="260" t="s">
        <v>27</v>
      </c>
      <c r="C119" s="268">
        <v>6591</v>
      </c>
      <c r="D119" s="397">
        <v>0.6731166666666667</v>
      </c>
      <c r="E119" s="301">
        <v>0</v>
      </c>
      <c r="F119" s="301">
        <v>2</v>
      </c>
      <c r="G119" s="398">
        <v>3.0344409042633893E-4</v>
      </c>
      <c r="H119" s="11">
        <v>2614</v>
      </c>
      <c r="I119" s="11">
        <v>2518</v>
      </c>
      <c r="J119" s="303">
        <v>1.0381254964257347</v>
      </c>
      <c r="K119" s="399">
        <v>1.038350918534602</v>
      </c>
      <c r="L119" s="400">
        <v>0.47106258426027903</v>
      </c>
      <c r="M119" s="11">
        <v>3104.7734928594991</v>
      </c>
      <c r="N119" s="399">
        <v>0.68802018792218067</v>
      </c>
      <c r="O119" s="401">
        <v>0</v>
      </c>
      <c r="P119" s="268">
        <v>42.130372166666668</v>
      </c>
      <c r="Q119" s="268">
        <v>0</v>
      </c>
      <c r="R119" s="268">
        <v>13.602397032803285</v>
      </c>
      <c r="S119" s="268">
        <v>13.285669828777309</v>
      </c>
      <c r="T119" s="268">
        <v>0</v>
      </c>
      <c r="U119" s="297">
        <v>69.018439028247272</v>
      </c>
    </row>
    <row r="120" spans="1:21" s="18" customFormat="1" ht="15" x14ac:dyDescent="0.25">
      <c r="A120" s="266">
        <v>739</v>
      </c>
      <c r="B120" s="260" t="s">
        <v>237</v>
      </c>
      <c r="C120" s="268">
        <v>3256</v>
      </c>
      <c r="D120" s="397">
        <v>0.60026666666666662</v>
      </c>
      <c r="E120" s="301">
        <v>0</v>
      </c>
      <c r="F120" s="301">
        <v>0</v>
      </c>
      <c r="G120" s="398">
        <v>0</v>
      </c>
      <c r="H120" s="11">
        <v>940</v>
      </c>
      <c r="I120" s="11">
        <v>1148</v>
      </c>
      <c r="J120" s="303">
        <v>0.81881533101045301</v>
      </c>
      <c r="K120" s="399">
        <v>0.81899313136245744</v>
      </c>
      <c r="L120" s="400">
        <v>0.73120088604151701</v>
      </c>
      <c r="M120" s="11">
        <v>2380.7900849511793</v>
      </c>
      <c r="N120" s="399">
        <v>1.0679705581226533</v>
      </c>
      <c r="O120" s="401">
        <v>0</v>
      </c>
      <c r="P120" s="268">
        <v>37.570690666666671</v>
      </c>
      <c r="Q120" s="268">
        <v>0</v>
      </c>
      <c r="R120" s="268">
        <v>10.728810020848194</v>
      </c>
      <c r="S120" s="268">
        <v>20.622511477348436</v>
      </c>
      <c r="T120" s="268">
        <v>0</v>
      </c>
      <c r="U120" s="297">
        <v>68.92201216486329</v>
      </c>
    </row>
    <row r="121" spans="1:21" s="18" customFormat="1" ht="15" x14ac:dyDescent="0.25">
      <c r="A121" s="266">
        <v>77</v>
      </c>
      <c r="B121" s="260" t="s">
        <v>31</v>
      </c>
      <c r="C121" s="268">
        <v>4601</v>
      </c>
      <c r="D121" s="397">
        <v>0.66818333333333335</v>
      </c>
      <c r="E121" s="301">
        <v>0</v>
      </c>
      <c r="F121" s="301">
        <v>0</v>
      </c>
      <c r="G121" s="398">
        <v>0</v>
      </c>
      <c r="H121" s="11">
        <v>1306</v>
      </c>
      <c r="I121" s="11">
        <v>1630</v>
      </c>
      <c r="J121" s="303">
        <v>0.80122699386503071</v>
      </c>
      <c r="K121" s="399">
        <v>0.80140097502555541</v>
      </c>
      <c r="L121" s="400">
        <v>0.57020562401741204</v>
      </c>
      <c r="M121" s="11">
        <v>2623.5160761041129</v>
      </c>
      <c r="N121" s="399">
        <v>0.83282560258272831</v>
      </c>
      <c r="O121" s="401">
        <v>0</v>
      </c>
      <c r="P121" s="268">
        <v>41.821594833333336</v>
      </c>
      <c r="Q121" s="268">
        <v>0</v>
      </c>
      <c r="R121" s="268">
        <v>10.498352772834775</v>
      </c>
      <c r="S121" s="268">
        <v>16.081862385872483</v>
      </c>
      <c r="T121" s="268">
        <v>0</v>
      </c>
      <c r="U121" s="297">
        <v>68.401809992040583</v>
      </c>
    </row>
    <row r="122" spans="1:21" s="18" customFormat="1" ht="15" x14ac:dyDescent="0.25">
      <c r="A122" s="266">
        <v>508</v>
      </c>
      <c r="B122" s="260" t="s">
        <v>169</v>
      </c>
      <c r="C122" s="268">
        <v>9360</v>
      </c>
      <c r="D122" s="397">
        <v>0.56678333333333331</v>
      </c>
      <c r="E122" s="301">
        <v>0</v>
      </c>
      <c r="F122" s="301">
        <v>1</v>
      </c>
      <c r="G122" s="398">
        <v>1.0683760683760684E-4</v>
      </c>
      <c r="H122" s="11">
        <v>3692</v>
      </c>
      <c r="I122" s="11">
        <v>3408</v>
      </c>
      <c r="J122" s="303">
        <v>1.0833333333333333</v>
      </c>
      <c r="K122" s="399">
        <v>1.0835685720260029</v>
      </c>
      <c r="L122" s="400">
        <v>0.64677686220595898</v>
      </c>
      <c r="M122" s="11">
        <v>6053.8314302477756</v>
      </c>
      <c r="N122" s="399">
        <v>0.94466330620898176</v>
      </c>
      <c r="O122" s="401">
        <v>0</v>
      </c>
      <c r="P122" s="268">
        <v>35.474968833333335</v>
      </c>
      <c r="Q122" s="268">
        <v>0</v>
      </c>
      <c r="R122" s="268">
        <v>14.194748293540636</v>
      </c>
      <c r="S122" s="268">
        <v>18.241448442895436</v>
      </c>
      <c r="T122" s="268">
        <v>0</v>
      </c>
      <c r="U122" s="297">
        <v>67.911165569769409</v>
      </c>
    </row>
    <row r="123" spans="1:21" s="18" customFormat="1" ht="15" x14ac:dyDescent="0.25">
      <c r="A123" s="266">
        <v>607</v>
      </c>
      <c r="B123" s="260" t="s">
        <v>198</v>
      </c>
      <c r="C123" s="268">
        <v>4084</v>
      </c>
      <c r="D123" s="397">
        <v>0.61786666666666668</v>
      </c>
      <c r="E123" s="301">
        <v>0</v>
      </c>
      <c r="F123" s="301">
        <v>0</v>
      </c>
      <c r="G123" s="398">
        <v>0</v>
      </c>
      <c r="H123" s="11">
        <v>1087</v>
      </c>
      <c r="I123" s="11">
        <v>1443</v>
      </c>
      <c r="J123" s="303">
        <v>0.75329175329175324</v>
      </c>
      <c r="K123" s="399">
        <v>0.75345532563074691</v>
      </c>
      <c r="L123" s="400">
        <v>0.67621112986320697</v>
      </c>
      <c r="M123" s="11">
        <v>2761.6462543613375</v>
      </c>
      <c r="N123" s="399">
        <v>0.98765413384326051</v>
      </c>
      <c r="O123" s="401">
        <v>0</v>
      </c>
      <c r="P123" s="268">
        <v>38.672274666666667</v>
      </c>
      <c r="Q123" s="268">
        <v>0</v>
      </c>
      <c r="R123" s="268">
        <v>9.8702647657627853</v>
      </c>
      <c r="S123" s="268">
        <v>19.07160132451336</v>
      </c>
      <c r="T123" s="268">
        <v>0</v>
      </c>
      <c r="U123" s="297">
        <v>67.614140756942817</v>
      </c>
    </row>
    <row r="124" spans="1:21" s="260" customFormat="1" ht="15" x14ac:dyDescent="0.25">
      <c r="A124" s="266">
        <v>934</v>
      </c>
      <c r="B124" s="260" t="s">
        <v>295</v>
      </c>
      <c r="C124" s="268">
        <v>2671</v>
      </c>
      <c r="D124" s="397">
        <v>0.61865000000000003</v>
      </c>
      <c r="E124" s="301">
        <v>0</v>
      </c>
      <c r="F124" s="301">
        <v>0</v>
      </c>
      <c r="G124" s="398">
        <v>0</v>
      </c>
      <c r="H124" s="11">
        <v>963</v>
      </c>
      <c r="I124" s="11">
        <v>1083</v>
      </c>
      <c r="J124" s="303">
        <v>0.88919667590027696</v>
      </c>
      <c r="K124" s="399">
        <v>0.8893897590974138</v>
      </c>
      <c r="L124" s="400">
        <v>0.58474093202092303</v>
      </c>
      <c r="M124" s="11">
        <v>1561.8430294278853</v>
      </c>
      <c r="N124" s="399">
        <v>0.85405544693512281</v>
      </c>
      <c r="O124" s="401">
        <v>0</v>
      </c>
      <c r="P124" s="268">
        <v>38.721303500000005</v>
      </c>
      <c r="Q124" s="268">
        <v>0</v>
      </c>
      <c r="R124" s="268">
        <v>11.651005844176121</v>
      </c>
      <c r="S124" s="268">
        <v>16.491810680317219</v>
      </c>
      <c r="T124" s="268">
        <v>0</v>
      </c>
      <c r="U124" s="297">
        <v>66.864120024493332</v>
      </c>
    </row>
    <row r="125" spans="1:21" s="18" customFormat="1" ht="15" x14ac:dyDescent="0.25">
      <c r="A125" s="266">
        <v>935</v>
      </c>
      <c r="B125" s="260" t="s">
        <v>296</v>
      </c>
      <c r="C125" s="268">
        <v>2985</v>
      </c>
      <c r="D125" s="397">
        <v>0.64713333333333334</v>
      </c>
      <c r="E125" s="301">
        <v>0</v>
      </c>
      <c r="F125" s="301">
        <v>0</v>
      </c>
      <c r="G125" s="398">
        <v>0</v>
      </c>
      <c r="H125" s="11">
        <v>1134</v>
      </c>
      <c r="I125" s="11">
        <v>1107</v>
      </c>
      <c r="J125" s="303">
        <v>1.024390243902439</v>
      </c>
      <c r="K125" s="399">
        <v>1.0246126834917553</v>
      </c>
      <c r="L125" s="400">
        <v>0.43711176209689001</v>
      </c>
      <c r="M125" s="11">
        <v>1304.7786098592167</v>
      </c>
      <c r="N125" s="399">
        <v>0.63843261330797429</v>
      </c>
      <c r="O125" s="401">
        <v>0</v>
      </c>
      <c r="P125" s="268">
        <v>40.504075333333333</v>
      </c>
      <c r="Q125" s="268">
        <v>0</v>
      </c>
      <c r="R125" s="268">
        <v>13.422426153741995</v>
      </c>
      <c r="S125" s="268">
        <v>12.32813376297698</v>
      </c>
      <c r="T125" s="268">
        <v>0</v>
      </c>
      <c r="U125" s="297">
        <v>66.254635250052317</v>
      </c>
    </row>
    <row r="126" spans="1:21" s="18" customFormat="1" ht="15" x14ac:dyDescent="0.25">
      <c r="A126" s="266">
        <v>5</v>
      </c>
      <c r="B126" s="260" t="s">
        <v>12</v>
      </c>
      <c r="C126" s="268">
        <v>9183</v>
      </c>
      <c r="D126" s="397">
        <v>0.6011333333333333</v>
      </c>
      <c r="E126" s="301">
        <v>0</v>
      </c>
      <c r="F126" s="301">
        <v>0</v>
      </c>
      <c r="G126" s="398">
        <v>0</v>
      </c>
      <c r="H126" s="11">
        <v>3430</v>
      </c>
      <c r="I126" s="11">
        <v>3393</v>
      </c>
      <c r="J126" s="303">
        <v>1.0109048040082522</v>
      </c>
      <c r="K126" s="399">
        <v>1.011124315323183</v>
      </c>
      <c r="L126" s="400">
        <v>0.52820144806866898</v>
      </c>
      <c r="M126" s="11">
        <v>4850.4738976145873</v>
      </c>
      <c r="N126" s="399">
        <v>0.77147553574362149</v>
      </c>
      <c r="O126" s="401">
        <v>0</v>
      </c>
      <c r="P126" s="268">
        <v>37.624935333333333</v>
      </c>
      <c r="Q126" s="268">
        <v>0</v>
      </c>
      <c r="R126" s="268">
        <v>13.245728530733697</v>
      </c>
      <c r="S126" s="268">
        <v>14.897192595209328</v>
      </c>
      <c r="T126" s="268">
        <v>0</v>
      </c>
      <c r="U126" s="297">
        <v>65.767856459276345</v>
      </c>
    </row>
    <row r="127" spans="1:21" s="18" customFormat="1" ht="15" x14ac:dyDescent="0.25">
      <c r="A127" s="266">
        <v>10</v>
      </c>
      <c r="B127" s="260" t="s">
        <v>14</v>
      </c>
      <c r="C127" s="268">
        <v>11102</v>
      </c>
      <c r="D127" s="397">
        <v>0.54486666666666661</v>
      </c>
      <c r="E127" s="301">
        <v>0</v>
      </c>
      <c r="F127" s="301">
        <v>1</v>
      </c>
      <c r="G127" s="398">
        <v>9.0073860565663844E-5</v>
      </c>
      <c r="H127" s="11">
        <v>4154</v>
      </c>
      <c r="I127" s="11">
        <v>4215</v>
      </c>
      <c r="J127" s="303">
        <v>0.98552787663107944</v>
      </c>
      <c r="K127" s="399">
        <v>0.98574187751349929</v>
      </c>
      <c r="L127" s="400">
        <v>0.59334019783924596</v>
      </c>
      <c r="M127" s="11">
        <v>6587.2628764113088</v>
      </c>
      <c r="N127" s="399">
        <v>0.86661528225638074</v>
      </c>
      <c r="O127" s="401">
        <v>0</v>
      </c>
      <c r="P127" s="268">
        <v>34.103204666666663</v>
      </c>
      <c r="Q127" s="268">
        <v>0</v>
      </c>
      <c r="R127" s="268">
        <v>12.913218595426841</v>
      </c>
      <c r="S127" s="268">
        <v>16.734341100370713</v>
      </c>
      <c r="T127" s="268">
        <v>0</v>
      </c>
      <c r="U127" s="297">
        <v>63.750764362464224</v>
      </c>
    </row>
    <row r="128" spans="1:21" s="18" customFormat="1" ht="15" x14ac:dyDescent="0.25">
      <c r="A128" s="266">
        <v>748</v>
      </c>
      <c r="B128" s="260" t="s">
        <v>243</v>
      </c>
      <c r="C128" s="268">
        <v>4897</v>
      </c>
      <c r="D128" s="397">
        <v>0.54026666666666667</v>
      </c>
      <c r="E128" s="301">
        <v>0</v>
      </c>
      <c r="F128" s="301">
        <v>0</v>
      </c>
      <c r="G128" s="398">
        <v>0</v>
      </c>
      <c r="H128" s="11">
        <v>1604</v>
      </c>
      <c r="I128" s="11">
        <v>1803</v>
      </c>
      <c r="J128" s="303">
        <v>0.8896283971159179</v>
      </c>
      <c r="K128" s="399">
        <v>0.88982157405847118</v>
      </c>
      <c r="L128" s="400">
        <v>0.62160294758256396</v>
      </c>
      <c r="M128" s="11">
        <v>3043.9896343118157</v>
      </c>
      <c r="N128" s="399">
        <v>0.90789502520206755</v>
      </c>
      <c r="O128" s="401">
        <v>0</v>
      </c>
      <c r="P128" s="268">
        <v>33.815290666666669</v>
      </c>
      <c r="Q128" s="268">
        <v>0</v>
      </c>
      <c r="R128" s="268">
        <v>11.656662620165973</v>
      </c>
      <c r="S128" s="268">
        <v>17.53145293665192</v>
      </c>
      <c r="T128" s="268">
        <v>0</v>
      </c>
      <c r="U128" s="297">
        <v>63.003406223484561</v>
      </c>
    </row>
    <row r="129" spans="1:21" s="18" customFormat="1" ht="15" x14ac:dyDescent="0.25">
      <c r="A129" s="266">
        <v>833</v>
      </c>
      <c r="B129" s="260" t="s">
        <v>263</v>
      </c>
      <c r="C129" s="268">
        <v>1691</v>
      </c>
      <c r="D129" s="397">
        <v>0.48993333333333333</v>
      </c>
      <c r="E129" s="301">
        <v>0</v>
      </c>
      <c r="F129" s="301">
        <v>0</v>
      </c>
      <c r="G129" s="398">
        <v>0</v>
      </c>
      <c r="H129" s="11">
        <v>459</v>
      </c>
      <c r="I129" s="11">
        <v>636</v>
      </c>
      <c r="J129" s="303">
        <v>0.72169811320754718</v>
      </c>
      <c r="K129" s="399">
        <v>0.72185482519584232</v>
      </c>
      <c r="L129" s="400">
        <v>0.416707487770894</v>
      </c>
      <c r="M129" s="11">
        <v>704.65236182058175</v>
      </c>
      <c r="N129" s="399">
        <v>0.60863072896126358</v>
      </c>
      <c r="O129" s="401">
        <v>1.0466904342866752</v>
      </c>
      <c r="P129" s="268">
        <v>30.664927333333335</v>
      </c>
      <c r="Q129" s="268">
        <v>0</v>
      </c>
      <c r="R129" s="268">
        <v>9.4562982100655333</v>
      </c>
      <c r="S129" s="268">
        <v>11.752659376241997</v>
      </c>
      <c r="T129" s="268">
        <v>10.718110047095555</v>
      </c>
      <c r="U129" s="297">
        <v>62.591994966736422</v>
      </c>
    </row>
    <row r="130" spans="1:21" s="18" customFormat="1" ht="15" x14ac:dyDescent="0.25">
      <c r="A130" s="266">
        <v>208</v>
      </c>
      <c r="B130" s="260" t="s">
        <v>75</v>
      </c>
      <c r="C130" s="268">
        <v>12335</v>
      </c>
      <c r="D130" s="397">
        <v>0.45220000000000005</v>
      </c>
      <c r="E130" s="301">
        <v>0</v>
      </c>
      <c r="F130" s="301">
        <v>3</v>
      </c>
      <c r="G130" s="398">
        <v>2.4321037697608432E-4</v>
      </c>
      <c r="H130" s="11">
        <v>4581</v>
      </c>
      <c r="I130" s="11">
        <v>4977</v>
      </c>
      <c r="J130" s="303">
        <v>0.92043399638336343</v>
      </c>
      <c r="K130" s="399">
        <v>0.92063386255874613</v>
      </c>
      <c r="L130" s="400">
        <v>0.72900903184397803</v>
      </c>
      <c r="M130" s="11">
        <v>8992.3264077954682</v>
      </c>
      <c r="N130" s="399">
        <v>1.0647692001985105</v>
      </c>
      <c r="O130" s="401">
        <v>0</v>
      </c>
      <c r="P130" s="268">
        <v>28.303198000000005</v>
      </c>
      <c r="Q130" s="268">
        <v>0</v>
      </c>
      <c r="R130" s="268">
        <v>12.060303599519575</v>
      </c>
      <c r="S130" s="268">
        <v>20.56069325583324</v>
      </c>
      <c r="T130" s="268">
        <v>0</v>
      </c>
      <c r="U130" s="297">
        <v>60.924194855352816</v>
      </c>
    </row>
    <row r="131" spans="1:21" s="18" customFormat="1" ht="15" x14ac:dyDescent="0.25">
      <c r="A131" s="266">
        <v>218</v>
      </c>
      <c r="B131" s="260" t="s">
        <v>81</v>
      </c>
      <c r="C131" s="268">
        <v>1200</v>
      </c>
      <c r="D131" s="397">
        <v>0.60636666666666672</v>
      </c>
      <c r="E131" s="301">
        <v>0</v>
      </c>
      <c r="F131" s="301">
        <v>0</v>
      </c>
      <c r="G131" s="398">
        <v>0</v>
      </c>
      <c r="H131" s="11">
        <v>364</v>
      </c>
      <c r="I131" s="11">
        <v>479</v>
      </c>
      <c r="J131" s="303">
        <v>0.75991649269311068</v>
      </c>
      <c r="K131" s="399">
        <v>0.76008150355059922</v>
      </c>
      <c r="L131" s="400">
        <v>0.44527280821194198</v>
      </c>
      <c r="M131" s="11">
        <v>534.32736985433041</v>
      </c>
      <c r="N131" s="399">
        <v>0.65035239778955645</v>
      </c>
      <c r="O131" s="401">
        <v>0</v>
      </c>
      <c r="P131" s="268">
        <v>37.952489666666672</v>
      </c>
      <c r="Q131" s="268">
        <v>0</v>
      </c>
      <c r="R131" s="268">
        <v>9.9570676965128495</v>
      </c>
      <c r="S131" s="268">
        <v>12.558304801316336</v>
      </c>
      <c r="T131" s="268">
        <v>0</v>
      </c>
      <c r="U131" s="297">
        <v>60.467862164495855</v>
      </c>
    </row>
    <row r="132" spans="1:21" s="18" customFormat="1" ht="15" x14ac:dyDescent="0.25">
      <c r="A132" s="266">
        <v>563</v>
      </c>
      <c r="B132" s="260" t="s">
        <v>181</v>
      </c>
      <c r="C132" s="268">
        <v>7025</v>
      </c>
      <c r="D132" s="397">
        <v>0.48</v>
      </c>
      <c r="E132" s="301">
        <v>0</v>
      </c>
      <c r="F132" s="301">
        <v>0</v>
      </c>
      <c r="G132" s="398">
        <v>0</v>
      </c>
      <c r="H132" s="11">
        <v>2848</v>
      </c>
      <c r="I132" s="11">
        <v>2642</v>
      </c>
      <c r="J132" s="303">
        <v>1.0779712339137018</v>
      </c>
      <c r="K132" s="399">
        <v>1.0782053082618261</v>
      </c>
      <c r="L132" s="400">
        <v>0.54918957672784796</v>
      </c>
      <c r="M132" s="11">
        <v>3858.0567765131318</v>
      </c>
      <c r="N132" s="399">
        <v>0.80213018059702057</v>
      </c>
      <c r="O132" s="401">
        <v>0</v>
      </c>
      <c r="P132" s="268">
        <v>30.043200000000002</v>
      </c>
      <c r="Q132" s="268">
        <v>0</v>
      </c>
      <c r="R132" s="268">
        <v>14.124489538229922</v>
      </c>
      <c r="S132" s="268">
        <v>15.489133787328468</v>
      </c>
      <c r="T132" s="268">
        <v>0</v>
      </c>
      <c r="U132" s="297">
        <v>59.656823325558385</v>
      </c>
    </row>
    <row r="133" spans="1:21" s="18" customFormat="1" ht="15" x14ac:dyDescent="0.25">
      <c r="A133" s="266">
        <v>678</v>
      </c>
      <c r="B133" s="260" t="s">
        <v>216</v>
      </c>
      <c r="C133" s="268">
        <v>24073</v>
      </c>
      <c r="D133" s="397">
        <v>0.41796666666666665</v>
      </c>
      <c r="E133" s="301">
        <v>0</v>
      </c>
      <c r="F133" s="301">
        <v>1</v>
      </c>
      <c r="G133" s="398">
        <v>4.1540314875586758E-5</v>
      </c>
      <c r="H133" s="11">
        <v>10260</v>
      </c>
      <c r="I133" s="11">
        <v>9003</v>
      </c>
      <c r="J133" s="303">
        <v>1.1396201266244586</v>
      </c>
      <c r="K133" s="399">
        <v>1.1398675876232836</v>
      </c>
      <c r="L133" s="400">
        <v>0.64690694178215402</v>
      </c>
      <c r="M133" s="11">
        <v>15572.990809521794</v>
      </c>
      <c r="N133" s="399">
        <v>0.94485329662097572</v>
      </c>
      <c r="O133" s="401">
        <v>0</v>
      </c>
      <c r="P133" s="268">
        <v>26.160533666666669</v>
      </c>
      <c r="Q133" s="268">
        <v>0</v>
      </c>
      <c r="R133" s="268">
        <v>14.932265397865013</v>
      </c>
      <c r="S133" s="268">
        <v>18.245117157751039</v>
      </c>
      <c r="T133" s="268">
        <v>0</v>
      </c>
      <c r="U133" s="297">
        <v>59.337916222282722</v>
      </c>
    </row>
    <row r="134" spans="1:21" s="18" customFormat="1" ht="15" x14ac:dyDescent="0.25">
      <c r="A134" s="266">
        <v>309</v>
      </c>
      <c r="B134" s="260" t="s">
        <v>121</v>
      </c>
      <c r="C134" s="268">
        <v>6457</v>
      </c>
      <c r="D134" s="397">
        <v>0.377</v>
      </c>
      <c r="E134" s="301">
        <v>0</v>
      </c>
      <c r="F134" s="301">
        <v>0</v>
      </c>
      <c r="G134" s="398">
        <v>0</v>
      </c>
      <c r="H134" s="11">
        <v>2384</v>
      </c>
      <c r="I134" s="11">
        <v>2098</v>
      </c>
      <c r="J134" s="303">
        <v>1.1363203050524309</v>
      </c>
      <c r="K134" s="399">
        <v>1.1365670495167519</v>
      </c>
      <c r="L134" s="400">
        <v>0.73339538579728902</v>
      </c>
      <c r="M134" s="11">
        <v>4735.5340060930948</v>
      </c>
      <c r="N134" s="399">
        <v>1.0711757800715209</v>
      </c>
      <c r="O134" s="401">
        <v>0</v>
      </c>
      <c r="P134" s="268">
        <v>23.596430000000005</v>
      </c>
      <c r="Q134" s="268">
        <v>0</v>
      </c>
      <c r="R134" s="268">
        <v>14.889028348669449</v>
      </c>
      <c r="S134" s="268">
        <v>20.684404313181069</v>
      </c>
      <c r="T134" s="268">
        <v>0</v>
      </c>
      <c r="U134" s="297">
        <v>59.169862661850523</v>
      </c>
    </row>
    <row r="135" spans="1:21" s="18" customFormat="1" ht="15" x14ac:dyDescent="0.25">
      <c r="A135" s="266">
        <v>619</v>
      </c>
      <c r="B135" s="260" t="s">
        <v>205</v>
      </c>
      <c r="C135" s="268">
        <v>2675</v>
      </c>
      <c r="D135" s="397">
        <v>0.47946666666666665</v>
      </c>
      <c r="E135" s="301">
        <v>0</v>
      </c>
      <c r="F135" s="301">
        <v>0</v>
      </c>
      <c r="G135" s="398">
        <v>0</v>
      </c>
      <c r="H135" s="11">
        <v>769</v>
      </c>
      <c r="I135" s="11">
        <v>955</v>
      </c>
      <c r="J135" s="303">
        <v>0.80523560209424083</v>
      </c>
      <c r="K135" s="399">
        <v>0.80541045369762021</v>
      </c>
      <c r="L135" s="400">
        <v>0.62447093007722099</v>
      </c>
      <c r="M135" s="11">
        <v>1670.4597379565662</v>
      </c>
      <c r="N135" s="399">
        <v>0.91208391627697649</v>
      </c>
      <c r="O135" s="401">
        <v>0</v>
      </c>
      <c r="P135" s="268">
        <v>30.009818666666668</v>
      </c>
      <c r="Q135" s="268">
        <v>0</v>
      </c>
      <c r="R135" s="268">
        <v>10.550876943438823</v>
      </c>
      <c r="S135" s="268">
        <v>17.612340423308414</v>
      </c>
      <c r="T135" s="268">
        <v>0</v>
      </c>
      <c r="U135" s="297">
        <v>58.173036033413908</v>
      </c>
    </row>
    <row r="136" spans="1:21" s="18" customFormat="1" ht="15" x14ac:dyDescent="0.25">
      <c r="A136" s="266">
        <v>300</v>
      </c>
      <c r="B136" s="260" t="s">
        <v>117</v>
      </c>
      <c r="C136" s="268">
        <v>3437</v>
      </c>
      <c r="D136" s="397">
        <v>0.40506666666666669</v>
      </c>
      <c r="E136" s="301">
        <v>0</v>
      </c>
      <c r="F136" s="301">
        <v>0</v>
      </c>
      <c r="G136" s="398">
        <v>0</v>
      </c>
      <c r="H136" s="11">
        <v>1337</v>
      </c>
      <c r="I136" s="11">
        <v>1391</v>
      </c>
      <c r="J136" s="303">
        <v>0.96117900790797983</v>
      </c>
      <c r="K136" s="399">
        <v>0.96138772159404917</v>
      </c>
      <c r="L136" s="400">
        <v>0.65388035683744905</v>
      </c>
      <c r="M136" s="11">
        <v>2247.3867864503122</v>
      </c>
      <c r="N136" s="399">
        <v>0.95503846202598797</v>
      </c>
      <c r="O136" s="401">
        <v>0</v>
      </c>
      <c r="P136" s="268">
        <v>25.353122666666668</v>
      </c>
      <c r="Q136" s="268">
        <v>0</v>
      </c>
      <c r="R136" s="268">
        <v>12.594179152882043</v>
      </c>
      <c r="S136" s="268">
        <v>18.441792701721827</v>
      </c>
      <c r="T136" s="268">
        <v>0</v>
      </c>
      <c r="U136" s="297">
        <v>56.389094521270536</v>
      </c>
    </row>
    <row r="137" spans="1:21" s="18" customFormat="1" ht="15" x14ac:dyDescent="0.25">
      <c r="A137" s="266">
        <v>402</v>
      </c>
      <c r="B137" s="260" t="s">
        <v>130</v>
      </c>
      <c r="C137" s="268">
        <v>9099</v>
      </c>
      <c r="D137" s="397">
        <v>0.42025000000000001</v>
      </c>
      <c r="E137" s="301">
        <v>0</v>
      </c>
      <c r="F137" s="301">
        <v>0</v>
      </c>
      <c r="G137" s="398">
        <v>0</v>
      </c>
      <c r="H137" s="11">
        <v>2759</v>
      </c>
      <c r="I137" s="11">
        <v>3567</v>
      </c>
      <c r="J137" s="303">
        <v>0.77347911410148584</v>
      </c>
      <c r="K137" s="399">
        <v>0.77364706999281674</v>
      </c>
      <c r="L137" s="400">
        <v>0.64837575865424901</v>
      </c>
      <c r="M137" s="11">
        <v>5899.5710279950117</v>
      </c>
      <c r="N137" s="399">
        <v>0.94699860744405673</v>
      </c>
      <c r="O137" s="401">
        <v>0</v>
      </c>
      <c r="P137" s="268">
        <v>26.303447500000001</v>
      </c>
      <c r="Q137" s="268">
        <v>0</v>
      </c>
      <c r="R137" s="268">
        <v>10.134776616905899</v>
      </c>
      <c r="S137" s="268">
        <v>18.286543109744734</v>
      </c>
      <c r="T137" s="268">
        <v>0</v>
      </c>
      <c r="U137" s="297">
        <v>54.724767226650634</v>
      </c>
    </row>
    <row r="138" spans="1:21" s="18" customFormat="1" ht="15" x14ac:dyDescent="0.25">
      <c r="A138" s="266">
        <v>778</v>
      </c>
      <c r="B138" s="260" t="s">
        <v>255</v>
      </c>
      <c r="C138" s="268">
        <v>6763</v>
      </c>
      <c r="D138" s="397">
        <v>0.39226666666666665</v>
      </c>
      <c r="E138" s="301">
        <v>0</v>
      </c>
      <c r="F138" s="301">
        <v>0</v>
      </c>
      <c r="G138" s="398">
        <v>0</v>
      </c>
      <c r="H138" s="11">
        <v>2402</v>
      </c>
      <c r="I138" s="11">
        <v>2591</v>
      </c>
      <c r="J138" s="303">
        <v>0.92705519104592826</v>
      </c>
      <c r="K138" s="399">
        <v>0.92725649497008911</v>
      </c>
      <c r="L138" s="400">
        <v>0.62947061771590895</v>
      </c>
      <c r="M138" s="11">
        <v>4257.1097876126923</v>
      </c>
      <c r="N138" s="399">
        <v>0.9193863133334611</v>
      </c>
      <c r="O138" s="401">
        <v>0</v>
      </c>
      <c r="P138" s="268">
        <v>24.551970666666669</v>
      </c>
      <c r="Q138" s="268">
        <v>0</v>
      </c>
      <c r="R138" s="268">
        <v>12.147060084108167</v>
      </c>
      <c r="S138" s="268">
        <v>17.753349710469134</v>
      </c>
      <c r="T138" s="268">
        <v>0</v>
      </c>
      <c r="U138" s="297">
        <v>54.452380461243969</v>
      </c>
    </row>
    <row r="139" spans="1:21" s="18" customFormat="1" ht="15" x14ac:dyDescent="0.25">
      <c r="A139" s="266">
        <v>740</v>
      </c>
      <c r="B139" s="260" t="s">
        <v>238</v>
      </c>
      <c r="C139" s="268">
        <v>32085</v>
      </c>
      <c r="D139" s="397">
        <v>0.3679</v>
      </c>
      <c r="E139" s="301">
        <v>0</v>
      </c>
      <c r="F139" s="301">
        <v>1</v>
      </c>
      <c r="G139" s="398">
        <v>3.1167212092878289E-5</v>
      </c>
      <c r="H139" s="11">
        <v>12009</v>
      </c>
      <c r="I139" s="11">
        <v>11836</v>
      </c>
      <c r="J139" s="303">
        <v>1.0146164244677256</v>
      </c>
      <c r="K139" s="399">
        <v>1.0148367417365745</v>
      </c>
      <c r="L139" s="400">
        <v>0.60412745937041401</v>
      </c>
      <c r="M139" s="11">
        <v>19383.429533899733</v>
      </c>
      <c r="N139" s="399">
        <v>0.88237083991225929</v>
      </c>
      <c r="O139" s="401">
        <v>0</v>
      </c>
      <c r="P139" s="268">
        <v>23.026861000000004</v>
      </c>
      <c r="Q139" s="268">
        <v>0</v>
      </c>
      <c r="R139" s="268">
        <v>13.294361316749125</v>
      </c>
      <c r="S139" s="268">
        <v>17.038580918705726</v>
      </c>
      <c r="T139" s="268">
        <v>0</v>
      </c>
      <c r="U139" s="297">
        <v>53.359803235454855</v>
      </c>
    </row>
    <row r="140" spans="1:21" s="18" customFormat="1" ht="15" x14ac:dyDescent="0.25">
      <c r="A140" s="266">
        <v>946</v>
      </c>
      <c r="B140" s="260" t="s">
        <v>298</v>
      </c>
      <c r="C140" s="268">
        <v>6287</v>
      </c>
      <c r="D140" s="397">
        <v>0.40866666666666668</v>
      </c>
      <c r="E140" s="301">
        <v>0</v>
      </c>
      <c r="F140" s="301">
        <v>0</v>
      </c>
      <c r="G140" s="398">
        <v>0</v>
      </c>
      <c r="H140" s="11">
        <v>2383</v>
      </c>
      <c r="I140" s="11">
        <v>2724</v>
      </c>
      <c r="J140" s="303">
        <v>0.87481644640234946</v>
      </c>
      <c r="K140" s="399">
        <v>0.87500640702743648</v>
      </c>
      <c r="L140" s="400">
        <v>0.57392244828968297</v>
      </c>
      <c r="M140" s="11">
        <v>3608.2504323972366</v>
      </c>
      <c r="N140" s="399">
        <v>0.83825428704998928</v>
      </c>
      <c r="O140" s="401">
        <v>0</v>
      </c>
      <c r="P140" s="268">
        <v>25.578446666666665</v>
      </c>
      <c r="Q140" s="268">
        <v>0</v>
      </c>
      <c r="R140" s="268">
        <v>11.462583932059419</v>
      </c>
      <c r="S140" s="268">
        <v>16.186690282935292</v>
      </c>
      <c r="T140" s="268">
        <v>0</v>
      </c>
      <c r="U140" s="297">
        <v>53.227720881661384</v>
      </c>
    </row>
    <row r="141" spans="1:21" s="18" customFormat="1" ht="15" x14ac:dyDescent="0.25">
      <c r="A141" s="266">
        <v>837</v>
      </c>
      <c r="B141" s="260" t="s">
        <v>265</v>
      </c>
      <c r="C141" s="268">
        <v>249009</v>
      </c>
      <c r="D141" s="397">
        <v>0</v>
      </c>
      <c r="E141" s="301">
        <v>0</v>
      </c>
      <c r="F141" s="301">
        <v>19</v>
      </c>
      <c r="G141" s="398">
        <v>7.6302462963186073E-5</v>
      </c>
      <c r="H141" s="11">
        <v>131385</v>
      </c>
      <c r="I141" s="11">
        <v>110431</v>
      </c>
      <c r="J141" s="303">
        <v>1.189747444105369</v>
      </c>
      <c r="K141" s="399">
        <v>1.1900057899207768</v>
      </c>
      <c r="L141" s="400">
        <v>0.77140307137916297</v>
      </c>
      <c r="M141" s="11">
        <v>192086.30740105399</v>
      </c>
      <c r="N141" s="399">
        <v>1.1266886903519928</v>
      </c>
      <c r="O141" s="401">
        <v>1.4993326835519127</v>
      </c>
      <c r="P141" s="268">
        <v>0</v>
      </c>
      <c r="Q141" s="268">
        <v>0</v>
      </c>
      <c r="R141" s="268">
        <v>15.589075847962173</v>
      </c>
      <c r="S141" s="268">
        <v>21.756358610696978</v>
      </c>
      <c r="T141" s="268">
        <v>15.353166679571585</v>
      </c>
      <c r="U141" s="297">
        <v>52.698601138230735</v>
      </c>
    </row>
    <row r="142" spans="1:21" s="18" customFormat="1" ht="15" x14ac:dyDescent="0.25">
      <c r="A142" s="266">
        <v>592</v>
      </c>
      <c r="B142" s="260" t="s">
        <v>191</v>
      </c>
      <c r="C142" s="268">
        <v>3651</v>
      </c>
      <c r="D142" s="397">
        <v>0.49086666666666667</v>
      </c>
      <c r="E142" s="301">
        <v>0</v>
      </c>
      <c r="F142" s="301">
        <v>1</v>
      </c>
      <c r="G142" s="398">
        <v>2.7389756231169541E-4</v>
      </c>
      <c r="H142" s="11">
        <v>803</v>
      </c>
      <c r="I142" s="11">
        <v>1446</v>
      </c>
      <c r="J142" s="303">
        <v>0.55532503457814664</v>
      </c>
      <c r="K142" s="399">
        <v>0.55544561974904594</v>
      </c>
      <c r="L142" s="400">
        <v>0.51245052864265495</v>
      </c>
      <c r="M142" s="11">
        <v>1870.9568800743332</v>
      </c>
      <c r="N142" s="399">
        <v>0.74847020501787331</v>
      </c>
      <c r="O142" s="401">
        <v>0</v>
      </c>
      <c r="P142" s="268">
        <v>30.723344666666669</v>
      </c>
      <c r="Q142" s="268">
        <v>0</v>
      </c>
      <c r="R142" s="268">
        <v>7.2763376187125024</v>
      </c>
      <c r="S142" s="268">
        <v>14.452959658895134</v>
      </c>
      <c r="T142" s="268">
        <v>0</v>
      </c>
      <c r="U142" s="297">
        <v>52.452641944274305</v>
      </c>
    </row>
    <row r="143" spans="1:21" s="18" customFormat="1" ht="15" x14ac:dyDescent="0.25">
      <c r="A143" s="266">
        <v>214</v>
      </c>
      <c r="B143" s="260" t="s">
        <v>78</v>
      </c>
      <c r="C143" s="268">
        <v>12528</v>
      </c>
      <c r="D143" s="397">
        <v>0.30081666666666668</v>
      </c>
      <c r="E143" s="301">
        <v>0</v>
      </c>
      <c r="F143" s="301">
        <v>0</v>
      </c>
      <c r="G143" s="398">
        <v>0</v>
      </c>
      <c r="H143" s="11">
        <v>5328</v>
      </c>
      <c r="I143" s="11">
        <v>4873</v>
      </c>
      <c r="J143" s="303">
        <v>1.0933716396470348</v>
      </c>
      <c r="K143" s="399">
        <v>1.0936090580917541</v>
      </c>
      <c r="L143" s="400">
        <v>0.68136483833964501</v>
      </c>
      <c r="M143" s="11">
        <v>8536.1386947190731</v>
      </c>
      <c r="N143" s="399">
        <v>0.99518148921584471</v>
      </c>
      <c r="O143" s="401">
        <v>0</v>
      </c>
      <c r="P143" s="268">
        <v>18.82811516666667</v>
      </c>
      <c r="Q143" s="268">
        <v>0</v>
      </c>
      <c r="R143" s="268">
        <v>14.326278661001981</v>
      </c>
      <c r="S143" s="268">
        <v>19.216954556757962</v>
      </c>
      <c r="T143" s="268">
        <v>0</v>
      </c>
      <c r="U143" s="297">
        <v>52.371348384426611</v>
      </c>
    </row>
    <row r="144" spans="1:21" s="18" customFormat="1" ht="15" x14ac:dyDescent="0.25">
      <c r="A144" s="266">
        <v>181</v>
      </c>
      <c r="B144" s="260" t="s">
        <v>69</v>
      </c>
      <c r="C144" s="268">
        <v>1683</v>
      </c>
      <c r="D144" s="397">
        <v>0.38423333333333332</v>
      </c>
      <c r="E144" s="301">
        <v>0</v>
      </c>
      <c r="F144" s="301">
        <v>0</v>
      </c>
      <c r="G144" s="398">
        <v>0</v>
      </c>
      <c r="H144" s="11">
        <v>446</v>
      </c>
      <c r="I144" s="11">
        <v>651</v>
      </c>
      <c r="J144" s="303">
        <v>0.68509984639016897</v>
      </c>
      <c r="K144" s="399">
        <v>0.68524861130605785</v>
      </c>
      <c r="L144" s="400">
        <v>0.68545089471773502</v>
      </c>
      <c r="M144" s="11">
        <v>1153.6138558099481</v>
      </c>
      <c r="N144" s="399">
        <v>1.0011494632622844</v>
      </c>
      <c r="O144" s="401">
        <v>0</v>
      </c>
      <c r="P144" s="268">
        <v>24.049164333333334</v>
      </c>
      <c r="Q144" s="268">
        <v>0</v>
      </c>
      <c r="R144" s="268">
        <v>8.9767568081093572</v>
      </c>
      <c r="S144" s="268">
        <v>19.33219613559471</v>
      </c>
      <c r="T144" s="268">
        <v>0</v>
      </c>
      <c r="U144" s="297">
        <v>52.358117277037401</v>
      </c>
    </row>
    <row r="145" spans="1:21" s="18" customFormat="1" ht="15" x14ac:dyDescent="0.25">
      <c r="A145" s="266">
        <v>635</v>
      </c>
      <c r="B145" s="260" t="s">
        <v>213</v>
      </c>
      <c r="C145" s="268">
        <v>6347</v>
      </c>
      <c r="D145" s="397">
        <v>0.39179999999999998</v>
      </c>
      <c r="E145" s="301">
        <v>0</v>
      </c>
      <c r="F145" s="301">
        <v>0</v>
      </c>
      <c r="G145" s="398">
        <v>0</v>
      </c>
      <c r="H145" s="11">
        <v>1851</v>
      </c>
      <c r="I145" s="11">
        <v>2580</v>
      </c>
      <c r="J145" s="303">
        <v>0.71744186046511627</v>
      </c>
      <c r="K145" s="399">
        <v>0.71759764823618299</v>
      </c>
      <c r="L145" s="400">
        <v>0.60679710767606798</v>
      </c>
      <c r="M145" s="11">
        <v>3851.3412424200033</v>
      </c>
      <c r="N145" s="399">
        <v>0.88627004989053959</v>
      </c>
      <c r="O145" s="401">
        <v>0</v>
      </c>
      <c r="P145" s="268">
        <v>24.522761999999997</v>
      </c>
      <c r="Q145" s="268">
        <v>0</v>
      </c>
      <c r="R145" s="268">
        <v>9.4005291918939964</v>
      </c>
      <c r="S145" s="268">
        <v>17.113874663386319</v>
      </c>
      <c r="T145" s="268">
        <v>0</v>
      </c>
      <c r="U145" s="297">
        <v>51.037165855280314</v>
      </c>
    </row>
    <row r="146" spans="1:21" s="18" customFormat="1" ht="15" x14ac:dyDescent="0.25">
      <c r="A146" s="266">
        <v>49</v>
      </c>
      <c r="B146" s="260" t="s">
        <v>21</v>
      </c>
      <c r="C146" s="268">
        <v>305274</v>
      </c>
      <c r="D146" s="397">
        <v>0</v>
      </c>
      <c r="E146" s="301">
        <v>0</v>
      </c>
      <c r="F146" s="301">
        <v>16</v>
      </c>
      <c r="G146" s="398">
        <v>5.2411931576223324E-5</v>
      </c>
      <c r="H146" s="11">
        <v>129657</v>
      </c>
      <c r="I146" s="11">
        <v>140042</v>
      </c>
      <c r="J146" s="303">
        <v>0.92584367546878799</v>
      </c>
      <c r="K146" s="399">
        <v>0.92604471632032681</v>
      </c>
      <c r="L146" s="400">
        <v>0.72935882238621197</v>
      </c>
      <c r="M146" s="11">
        <v>222654.28514512847</v>
      </c>
      <c r="N146" s="399">
        <v>1.0652800940004012</v>
      </c>
      <c r="O146" s="401">
        <v>1.7596562162483176</v>
      </c>
      <c r="P146" s="268">
        <v>0</v>
      </c>
      <c r="Q146" s="268">
        <v>0</v>
      </c>
      <c r="R146" s="268">
        <v>12.131185783796282</v>
      </c>
      <c r="S146" s="268">
        <v>20.570558615147746</v>
      </c>
      <c r="T146" s="268">
        <v>18.018879654382772</v>
      </c>
      <c r="U146" s="297">
        <v>50.720624053326809</v>
      </c>
    </row>
    <row r="147" spans="1:21" s="18" customFormat="1" ht="15" x14ac:dyDescent="0.25">
      <c r="A147" s="266">
        <v>140</v>
      </c>
      <c r="B147" s="260" t="s">
        <v>50</v>
      </c>
      <c r="C147" s="268">
        <v>20801</v>
      </c>
      <c r="D147" s="397">
        <v>0.25613333333333332</v>
      </c>
      <c r="E147" s="301">
        <v>0</v>
      </c>
      <c r="F147" s="301">
        <v>2</v>
      </c>
      <c r="G147" s="398">
        <v>9.614922359501947E-5</v>
      </c>
      <c r="H147" s="11">
        <v>9048</v>
      </c>
      <c r="I147" s="11">
        <v>8202</v>
      </c>
      <c r="J147" s="303">
        <v>1.1031455742501828</v>
      </c>
      <c r="K147" s="399">
        <v>1.1033851150403775</v>
      </c>
      <c r="L147" s="400">
        <v>0.67356222342758498</v>
      </c>
      <c r="M147" s="11">
        <v>14010.767809517196</v>
      </c>
      <c r="N147" s="399">
        <v>0.98378521883170877</v>
      </c>
      <c r="O147" s="401">
        <v>0</v>
      </c>
      <c r="P147" s="268">
        <v>16.031385333333333</v>
      </c>
      <c r="Q147" s="268">
        <v>0</v>
      </c>
      <c r="R147" s="268">
        <v>14.454345007028946</v>
      </c>
      <c r="S147" s="268">
        <v>18.996892575640292</v>
      </c>
      <c r="T147" s="268">
        <v>0</v>
      </c>
      <c r="U147" s="297">
        <v>49.482622916002569</v>
      </c>
    </row>
    <row r="148" spans="1:21" s="18" customFormat="1" ht="15" x14ac:dyDescent="0.25">
      <c r="A148" s="266">
        <v>604</v>
      </c>
      <c r="B148" s="260" t="s">
        <v>197</v>
      </c>
      <c r="C148" s="268">
        <v>20405</v>
      </c>
      <c r="D148" s="397">
        <v>0</v>
      </c>
      <c r="E148" s="301">
        <v>0</v>
      </c>
      <c r="F148" s="301">
        <v>1</v>
      </c>
      <c r="G148" s="398">
        <v>4.9007596177407497E-5</v>
      </c>
      <c r="H148" s="11">
        <v>9597</v>
      </c>
      <c r="I148" s="11">
        <v>9581</v>
      </c>
      <c r="J148" s="303">
        <v>1.0016699718192255</v>
      </c>
      <c r="K148" s="399">
        <v>1.0018874778512168</v>
      </c>
      <c r="L148" s="400">
        <v>0.78775190278584795</v>
      </c>
      <c r="M148" s="11">
        <v>16074.077576345227</v>
      </c>
      <c r="N148" s="399">
        <v>1.1505673137718491</v>
      </c>
      <c r="O148" s="401">
        <v>1.3123973708838887</v>
      </c>
      <c r="P148" s="268">
        <v>0</v>
      </c>
      <c r="Q148" s="268">
        <v>0</v>
      </c>
      <c r="R148" s="268">
        <v>13.124725959850942</v>
      </c>
      <c r="S148" s="268">
        <v>22.217454828934404</v>
      </c>
      <c r="T148" s="268">
        <v>13.438949077851021</v>
      </c>
      <c r="U148" s="297">
        <v>48.78112986663637</v>
      </c>
    </row>
    <row r="149" spans="1:21" s="18" customFormat="1" ht="15" x14ac:dyDescent="0.25">
      <c r="A149" s="266">
        <v>244</v>
      </c>
      <c r="B149" s="260" t="s">
        <v>93</v>
      </c>
      <c r="C149" s="268">
        <v>19300</v>
      </c>
      <c r="D149" s="397">
        <v>0</v>
      </c>
      <c r="E149" s="301">
        <v>0</v>
      </c>
      <c r="F149" s="301">
        <v>10</v>
      </c>
      <c r="G149" s="398">
        <v>5.1813471502590671E-4</v>
      </c>
      <c r="H149" s="11">
        <v>6875</v>
      </c>
      <c r="I149" s="11">
        <v>8407</v>
      </c>
      <c r="J149" s="303">
        <v>0.81777090519804929</v>
      </c>
      <c r="K149" s="399">
        <v>0.81794847875987275</v>
      </c>
      <c r="L149" s="400">
        <v>0.73584308663343501</v>
      </c>
      <c r="M149" s="11">
        <v>14201.771572025296</v>
      </c>
      <c r="N149" s="399">
        <v>1.0747508200885645</v>
      </c>
      <c r="O149" s="401">
        <v>1.6892164826971239</v>
      </c>
      <c r="P149" s="268">
        <v>0</v>
      </c>
      <c r="Q149" s="268">
        <v>0</v>
      </c>
      <c r="R149" s="268">
        <v>10.715125071754333</v>
      </c>
      <c r="S149" s="268">
        <v>20.753438335910179</v>
      </c>
      <c r="T149" s="268">
        <v>17.297576782818549</v>
      </c>
      <c r="U149" s="297">
        <v>48.766140190483064</v>
      </c>
    </row>
    <row r="150" spans="1:21" s="18" customFormat="1" ht="15" x14ac:dyDescent="0.25">
      <c r="A150" s="266">
        <v>483</v>
      </c>
      <c r="B150" s="260" t="s">
        <v>156</v>
      </c>
      <c r="C150" s="268">
        <v>1067</v>
      </c>
      <c r="D150" s="397">
        <v>0.44555</v>
      </c>
      <c r="E150" s="301">
        <v>0</v>
      </c>
      <c r="F150" s="301">
        <v>0</v>
      </c>
      <c r="G150" s="398">
        <v>0</v>
      </c>
      <c r="H150" s="11">
        <v>253</v>
      </c>
      <c r="I150" s="11">
        <v>381</v>
      </c>
      <c r="J150" s="303">
        <v>0.66404199475065617</v>
      </c>
      <c r="K150" s="399">
        <v>0.66418618709286192</v>
      </c>
      <c r="L150" s="400">
        <v>0.430562999573744</v>
      </c>
      <c r="M150" s="11">
        <v>459.41072054518486</v>
      </c>
      <c r="N150" s="399">
        <v>0.62886768293060624</v>
      </c>
      <c r="O150" s="401">
        <v>0</v>
      </c>
      <c r="P150" s="268">
        <v>27.886974500000004</v>
      </c>
      <c r="Q150" s="268">
        <v>0</v>
      </c>
      <c r="R150" s="268">
        <v>8.7008390509164908</v>
      </c>
      <c r="S150" s="268">
        <v>12.143434957390006</v>
      </c>
      <c r="T150" s="268">
        <v>0</v>
      </c>
      <c r="U150" s="297">
        <v>48.7312485083065</v>
      </c>
    </row>
    <row r="151" spans="1:21" s="18" customFormat="1" ht="15" x14ac:dyDescent="0.25">
      <c r="A151" s="266">
        <v>92</v>
      </c>
      <c r="B151" s="260" t="s">
        <v>39</v>
      </c>
      <c r="C151" s="268">
        <v>242819</v>
      </c>
      <c r="D151" s="397">
        <v>0</v>
      </c>
      <c r="E151" s="301">
        <v>0</v>
      </c>
      <c r="F151" s="301">
        <v>25</v>
      </c>
      <c r="G151" s="398">
        <v>1.0295734683035512E-4</v>
      </c>
      <c r="H151" s="11">
        <v>118546</v>
      </c>
      <c r="I151" s="11">
        <v>113300</v>
      </c>
      <c r="J151" s="303">
        <v>1.0463018534863195</v>
      </c>
      <c r="K151" s="399">
        <v>1.0465290510372289</v>
      </c>
      <c r="L151" s="400">
        <v>0.72207863934944905</v>
      </c>
      <c r="M151" s="11">
        <v>175334.41312819388</v>
      </c>
      <c r="N151" s="399">
        <v>1.0546468722833184</v>
      </c>
      <c r="O151" s="401">
        <v>1.2737600228050965</v>
      </c>
      <c r="P151" s="268">
        <v>0</v>
      </c>
      <c r="Q151" s="268">
        <v>0</v>
      </c>
      <c r="R151" s="268">
        <v>13.709530568587699</v>
      </c>
      <c r="S151" s="268">
        <v>20.365231103790876</v>
      </c>
      <c r="T151" s="268">
        <v>13.043302633524188</v>
      </c>
      <c r="U151" s="297">
        <v>47.118064305902763</v>
      </c>
    </row>
    <row r="152" spans="1:21" s="18" customFormat="1" ht="15" x14ac:dyDescent="0.25">
      <c r="A152" s="266">
        <v>182</v>
      </c>
      <c r="B152" s="260" t="s">
        <v>70</v>
      </c>
      <c r="C152" s="268">
        <v>19347</v>
      </c>
      <c r="D152" s="397">
        <v>0.24018333333333333</v>
      </c>
      <c r="E152" s="301">
        <v>0</v>
      </c>
      <c r="F152" s="301">
        <v>1</v>
      </c>
      <c r="G152" s="398">
        <v>5.1687600144725279E-5</v>
      </c>
      <c r="H152" s="11">
        <v>6999</v>
      </c>
      <c r="I152" s="11">
        <v>7137</v>
      </c>
      <c r="J152" s="303">
        <v>0.98066414459857087</v>
      </c>
      <c r="K152" s="399">
        <v>0.9808770893536386</v>
      </c>
      <c r="L152" s="400">
        <v>0.66162058666343304</v>
      </c>
      <c r="M152" s="11">
        <v>12800.373490177439</v>
      </c>
      <c r="N152" s="399">
        <v>0.96634361458400109</v>
      </c>
      <c r="O152" s="401">
        <v>0</v>
      </c>
      <c r="P152" s="268">
        <v>15.033074833333332</v>
      </c>
      <c r="Q152" s="268">
        <v>0</v>
      </c>
      <c r="R152" s="268">
        <v>12.849489870532665</v>
      </c>
      <c r="S152" s="268">
        <v>18.660095197617061</v>
      </c>
      <c r="T152" s="268">
        <v>0</v>
      </c>
      <c r="U152" s="297">
        <v>46.542659901483056</v>
      </c>
    </row>
    <row r="153" spans="1:21" s="18" customFormat="1" ht="15" x14ac:dyDescent="0.25">
      <c r="A153" s="266">
        <v>562</v>
      </c>
      <c r="B153" s="260" t="s">
        <v>180</v>
      </c>
      <c r="C153" s="268">
        <v>8935</v>
      </c>
      <c r="D153" s="397">
        <v>0.28939999999999999</v>
      </c>
      <c r="E153" s="301">
        <v>0</v>
      </c>
      <c r="F153" s="301">
        <v>0</v>
      </c>
      <c r="G153" s="398">
        <v>0</v>
      </c>
      <c r="H153" s="11">
        <v>2419</v>
      </c>
      <c r="I153" s="11">
        <v>3417</v>
      </c>
      <c r="J153" s="303">
        <v>0.70793093356745684</v>
      </c>
      <c r="K153" s="399">
        <v>0.70808465610343785</v>
      </c>
      <c r="L153" s="400">
        <v>0.66464407958516303</v>
      </c>
      <c r="M153" s="11">
        <v>5938.5948510934313</v>
      </c>
      <c r="N153" s="399">
        <v>0.97075963962546497</v>
      </c>
      <c r="O153" s="401">
        <v>0</v>
      </c>
      <c r="P153" s="268">
        <v>18.113545999999996</v>
      </c>
      <c r="Q153" s="268">
        <v>0</v>
      </c>
      <c r="R153" s="268">
        <v>9.2759089949550351</v>
      </c>
      <c r="S153" s="268">
        <v>18.74536864116773</v>
      </c>
      <c r="T153" s="268">
        <v>0</v>
      </c>
      <c r="U153" s="297">
        <v>46.134823636122761</v>
      </c>
    </row>
    <row r="154" spans="1:21" s="18" customFormat="1" ht="15" x14ac:dyDescent="0.25">
      <c r="A154" s="266">
        <v>440</v>
      </c>
      <c r="B154" s="260" t="s">
        <v>149</v>
      </c>
      <c r="C154" s="268">
        <v>5732</v>
      </c>
      <c r="D154" s="397">
        <v>0</v>
      </c>
      <c r="E154" s="301">
        <v>0</v>
      </c>
      <c r="F154" s="301">
        <v>0</v>
      </c>
      <c r="G154" s="398">
        <v>0</v>
      </c>
      <c r="H154" s="11">
        <v>1179</v>
      </c>
      <c r="I154" s="11">
        <v>2471</v>
      </c>
      <c r="J154" s="303">
        <v>0.47713476325374343</v>
      </c>
      <c r="K154" s="399">
        <v>0.47723836992260654</v>
      </c>
      <c r="L154" s="400">
        <v>0.72241266039844798</v>
      </c>
      <c r="M154" s="11">
        <v>4140.8693694039039</v>
      </c>
      <c r="N154" s="399">
        <v>1.055134733626123</v>
      </c>
      <c r="O154" s="401">
        <v>1.9022120064059456</v>
      </c>
      <c r="P154" s="268">
        <v>0</v>
      </c>
      <c r="Q154" s="268">
        <v>0</v>
      </c>
      <c r="R154" s="268">
        <v>6.2518226459861452</v>
      </c>
      <c r="S154" s="268">
        <v>20.374651706320435</v>
      </c>
      <c r="T154" s="268">
        <v>19.478650945596883</v>
      </c>
      <c r="U154" s="297">
        <v>46.105125297903463</v>
      </c>
    </row>
    <row r="155" spans="1:21" s="18" customFormat="1" ht="15" x14ac:dyDescent="0.25">
      <c r="A155" s="266">
        <v>858</v>
      </c>
      <c r="B155" s="260" t="s">
        <v>276</v>
      </c>
      <c r="C155" s="268">
        <v>40384</v>
      </c>
      <c r="D155" s="397">
        <v>0</v>
      </c>
      <c r="E155" s="301">
        <v>0</v>
      </c>
      <c r="F155" s="301">
        <v>2</v>
      </c>
      <c r="G155" s="398">
        <v>4.9524564183835184E-5</v>
      </c>
      <c r="H155" s="11">
        <v>14429</v>
      </c>
      <c r="I155" s="11">
        <v>18998</v>
      </c>
      <c r="J155" s="303">
        <v>0.75950100010527422</v>
      </c>
      <c r="K155" s="399">
        <v>0.75966592074128592</v>
      </c>
      <c r="L155" s="400">
        <v>0.72887848029684799</v>
      </c>
      <c r="M155" s="11">
        <v>29435.02854830791</v>
      </c>
      <c r="N155" s="399">
        <v>1.0645785204396181</v>
      </c>
      <c r="O155" s="401">
        <v>1.5214559981449272</v>
      </c>
      <c r="P155" s="268">
        <v>0</v>
      </c>
      <c r="Q155" s="268">
        <v>0</v>
      </c>
      <c r="R155" s="268">
        <v>9.9516235617108446</v>
      </c>
      <c r="S155" s="268">
        <v>20.557011229689024</v>
      </c>
      <c r="T155" s="268">
        <v>15.579709421004052</v>
      </c>
      <c r="U155" s="297">
        <v>46.088344212403918</v>
      </c>
    </row>
    <row r="156" spans="1:21" s="18" customFormat="1" ht="15" x14ac:dyDescent="0.25">
      <c r="A156" s="266">
        <v>202</v>
      </c>
      <c r="B156" s="260" t="s">
        <v>72</v>
      </c>
      <c r="C156" s="268">
        <v>35848</v>
      </c>
      <c r="D156" s="397">
        <v>0</v>
      </c>
      <c r="E156" s="301">
        <v>0</v>
      </c>
      <c r="F156" s="301">
        <v>0</v>
      </c>
      <c r="G156" s="398">
        <v>0</v>
      </c>
      <c r="H156" s="11">
        <v>10301</v>
      </c>
      <c r="I156" s="11">
        <v>16276</v>
      </c>
      <c r="J156" s="303">
        <v>0.63289506021135411</v>
      </c>
      <c r="K156" s="399">
        <v>0.63303248920202593</v>
      </c>
      <c r="L156" s="400">
        <v>0.65808431041000104</v>
      </c>
      <c r="M156" s="11">
        <v>23591.006359577717</v>
      </c>
      <c r="N156" s="399">
        <v>0.96117863325513653</v>
      </c>
      <c r="O156" s="401">
        <v>1.8446894289631273</v>
      </c>
      <c r="P156" s="268">
        <v>0</v>
      </c>
      <c r="Q156" s="268">
        <v>0</v>
      </c>
      <c r="R156" s="268">
        <v>8.2927256085465402</v>
      </c>
      <c r="S156" s="268">
        <v>18.560359408156685</v>
      </c>
      <c r="T156" s="268">
        <v>18.889619752582426</v>
      </c>
      <c r="U156" s="297">
        <v>45.742704769285652</v>
      </c>
    </row>
    <row r="157" spans="1:21" s="18" customFormat="1" ht="15" x14ac:dyDescent="0.25">
      <c r="A157" s="266">
        <v>236</v>
      </c>
      <c r="B157" s="260" t="s">
        <v>89</v>
      </c>
      <c r="C157" s="268">
        <v>4198</v>
      </c>
      <c r="D157" s="397">
        <v>0.37173333333333336</v>
      </c>
      <c r="E157" s="301">
        <v>0</v>
      </c>
      <c r="F157" s="301">
        <v>1</v>
      </c>
      <c r="G157" s="398">
        <v>2.3820867079561695E-4</v>
      </c>
      <c r="H157" s="11">
        <v>1556</v>
      </c>
      <c r="I157" s="11">
        <v>1807</v>
      </c>
      <c r="J157" s="303">
        <v>0.86109573879358048</v>
      </c>
      <c r="K157" s="399">
        <v>0.86128272005744866</v>
      </c>
      <c r="L157" s="400">
        <v>0.39568577750925099</v>
      </c>
      <c r="M157" s="11">
        <v>1661.0888939838358</v>
      </c>
      <c r="N157" s="399">
        <v>0.57792703580470906</v>
      </c>
      <c r="O157" s="401">
        <v>0</v>
      </c>
      <c r="P157" s="268">
        <v>23.266789333333335</v>
      </c>
      <c r="Q157" s="268">
        <v>0</v>
      </c>
      <c r="R157" s="268">
        <v>11.282803632752577</v>
      </c>
      <c r="S157" s="268">
        <v>11.15977106138893</v>
      </c>
      <c r="T157" s="268">
        <v>0</v>
      </c>
      <c r="U157" s="297">
        <v>45.709364027474841</v>
      </c>
    </row>
    <row r="158" spans="1:21" s="18" customFormat="1" ht="15" x14ac:dyDescent="0.25">
      <c r="A158" s="266">
        <v>746</v>
      </c>
      <c r="B158" s="260" t="s">
        <v>241</v>
      </c>
      <c r="C158" s="268">
        <v>4735</v>
      </c>
      <c r="D158" s="397">
        <v>0.17035</v>
      </c>
      <c r="E158" s="301">
        <v>0</v>
      </c>
      <c r="F158" s="301">
        <v>0</v>
      </c>
      <c r="G158" s="398">
        <v>0</v>
      </c>
      <c r="H158" s="11">
        <v>2198</v>
      </c>
      <c r="I158" s="11">
        <v>1800</v>
      </c>
      <c r="J158" s="303">
        <v>1.221111111111111</v>
      </c>
      <c r="K158" s="399">
        <v>1.2213762673400792</v>
      </c>
      <c r="L158" s="400">
        <v>0.67079652209921103</v>
      </c>
      <c r="M158" s="11">
        <v>3176.2215321397643</v>
      </c>
      <c r="N158" s="399">
        <v>0.9797457166269804</v>
      </c>
      <c r="O158" s="401">
        <v>0</v>
      </c>
      <c r="P158" s="268">
        <v>10.6622065</v>
      </c>
      <c r="Q158" s="268">
        <v>0</v>
      </c>
      <c r="R158" s="268">
        <v>16.00002910215504</v>
      </c>
      <c r="S158" s="268">
        <v>18.918889788066991</v>
      </c>
      <c r="T158" s="268">
        <v>0</v>
      </c>
      <c r="U158" s="297">
        <v>45.581125390222027</v>
      </c>
    </row>
    <row r="159" spans="1:21" s="18" customFormat="1" ht="15" x14ac:dyDescent="0.25">
      <c r="A159" s="266">
        <v>418</v>
      </c>
      <c r="B159" s="260" t="s">
        <v>137</v>
      </c>
      <c r="C159" s="268">
        <v>24580</v>
      </c>
      <c r="D159" s="397">
        <v>0</v>
      </c>
      <c r="E159" s="301">
        <v>0</v>
      </c>
      <c r="F159" s="301">
        <v>0</v>
      </c>
      <c r="G159" s="398">
        <v>0</v>
      </c>
      <c r="H159" s="11">
        <v>7716</v>
      </c>
      <c r="I159" s="11">
        <v>11021</v>
      </c>
      <c r="J159" s="303">
        <v>0.70011795662825516</v>
      </c>
      <c r="K159" s="399">
        <v>0.70026998262779216</v>
      </c>
      <c r="L159" s="400">
        <v>0.75235684326656804</v>
      </c>
      <c r="M159" s="11">
        <v>18492.931207492242</v>
      </c>
      <c r="N159" s="399">
        <v>1.098870328454679</v>
      </c>
      <c r="O159" s="401">
        <v>1.4760927863158562</v>
      </c>
      <c r="P159" s="268">
        <v>0</v>
      </c>
      <c r="Q159" s="268">
        <v>0</v>
      </c>
      <c r="R159" s="268">
        <v>9.1735367724240771</v>
      </c>
      <c r="S159" s="268">
        <v>21.21918604245985</v>
      </c>
      <c r="T159" s="268">
        <v>15.115190131874369</v>
      </c>
      <c r="U159" s="297">
        <v>45.507912946758296</v>
      </c>
    </row>
    <row r="160" spans="1:21" s="18" customFormat="1" ht="15" x14ac:dyDescent="0.25">
      <c r="A160" s="266">
        <v>536</v>
      </c>
      <c r="B160" s="260" t="s">
        <v>173</v>
      </c>
      <c r="C160" s="268">
        <v>35346</v>
      </c>
      <c r="D160" s="397">
        <v>0</v>
      </c>
      <c r="E160" s="301">
        <v>0</v>
      </c>
      <c r="F160" s="301">
        <v>4</v>
      </c>
      <c r="G160" s="398">
        <v>1.1316697787585583E-4</v>
      </c>
      <c r="H160" s="11">
        <v>12111</v>
      </c>
      <c r="I160" s="11">
        <v>15541</v>
      </c>
      <c r="J160" s="303">
        <v>0.77929348175793067</v>
      </c>
      <c r="K160" s="399">
        <v>0.77946270020087349</v>
      </c>
      <c r="L160" s="400">
        <v>0.75051585731815995</v>
      </c>
      <c r="M160" s="11">
        <v>26527.733492767682</v>
      </c>
      <c r="N160" s="399">
        <v>1.096181438399497</v>
      </c>
      <c r="O160" s="401">
        <v>1.3733371731186568</v>
      </c>
      <c r="P160" s="268">
        <v>0</v>
      </c>
      <c r="Q160" s="268">
        <v>0</v>
      </c>
      <c r="R160" s="268">
        <v>10.210961372631441</v>
      </c>
      <c r="S160" s="268">
        <v>21.167263575494289</v>
      </c>
      <c r="T160" s="268">
        <v>14.062972652735045</v>
      </c>
      <c r="U160" s="297">
        <v>45.441197600860775</v>
      </c>
    </row>
    <row r="161" spans="1:21" s="18" customFormat="1" ht="15" x14ac:dyDescent="0.25">
      <c r="A161" s="266">
        <v>217</v>
      </c>
      <c r="B161" s="260" t="s">
        <v>80</v>
      </c>
      <c r="C161" s="268">
        <v>5352</v>
      </c>
      <c r="D161" s="397">
        <v>0.19186666666666666</v>
      </c>
      <c r="E161" s="301">
        <v>0</v>
      </c>
      <c r="F161" s="301">
        <v>0</v>
      </c>
      <c r="G161" s="398">
        <v>0</v>
      </c>
      <c r="H161" s="11">
        <v>2042</v>
      </c>
      <c r="I161" s="11">
        <v>2225</v>
      </c>
      <c r="J161" s="303">
        <v>0.91775280898876399</v>
      </c>
      <c r="K161" s="399">
        <v>0.91795209296197666</v>
      </c>
      <c r="L161" s="400">
        <v>0.72543328221104897</v>
      </c>
      <c r="M161" s="11">
        <v>3882.518926393534</v>
      </c>
      <c r="N161" s="399">
        <v>1.0595465652098417</v>
      </c>
      <c r="O161" s="401">
        <v>0</v>
      </c>
      <c r="P161" s="268">
        <v>12.008934666666667</v>
      </c>
      <c r="Q161" s="268">
        <v>0</v>
      </c>
      <c r="R161" s="268">
        <v>12.025172417801894</v>
      </c>
      <c r="S161" s="268">
        <v>20.459844174202043</v>
      </c>
      <c r="T161" s="268">
        <v>0</v>
      </c>
      <c r="U161" s="297">
        <v>44.493951258670606</v>
      </c>
    </row>
    <row r="162" spans="1:21" s="18" customFormat="1" ht="15" x14ac:dyDescent="0.25">
      <c r="A162" s="266">
        <v>853</v>
      </c>
      <c r="B162" s="260" t="s">
        <v>273</v>
      </c>
      <c r="C162" s="268">
        <v>197900</v>
      </c>
      <c r="D162" s="397">
        <v>0</v>
      </c>
      <c r="E162" s="301">
        <v>0</v>
      </c>
      <c r="F162" s="301">
        <v>13</v>
      </c>
      <c r="G162" s="398">
        <v>6.5689742294087919E-5</v>
      </c>
      <c r="H162" s="11">
        <v>104982</v>
      </c>
      <c r="I162" s="11">
        <v>85122</v>
      </c>
      <c r="J162" s="303">
        <v>1.2333121872136463</v>
      </c>
      <c r="K162" s="399">
        <v>1.2335799928258682</v>
      </c>
      <c r="L162" s="400">
        <v>0.69678972448326304</v>
      </c>
      <c r="M162" s="11">
        <v>137894.68647523774</v>
      </c>
      <c r="N162" s="399">
        <v>1.0177106252962991</v>
      </c>
      <c r="O162" s="401">
        <v>0.84675041228692294</v>
      </c>
      <c r="P162" s="268">
        <v>0</v>
      </c>
      <c r="Q162" s="268">
        <v>0</v>
      </c>
      <c r="R162" s="268">
        <v>16.159897906018873</v>
      </c>
      <c r="S162" s="268">
        <v>19.651992174471534</v>
      </c>
      <c r="T162" s="268">
        <v>8.6707242218180909</v>
      </c>
      <c r="U162" s="297">
        <v>44.482614302308498</v>
      </c>
    </row>
    <row r="163" spans="1:21" s="18" customFormat="1" ht="15" x14ac:dyDescent="0.25">
      <c r="A163" s="266">
        <v>297</v>
      </c>
      <c r="B163" s="260" t="s">
        <v>116</v>
      </c>
      <c r="C163" s="268">
        <v>122594</v>
      </c>
      <c r="D163" s="397">
        <v>0</v>
      </c>
      <c r="E163" s="301">
        <v>0</v>
      </c>
      <c r="F163" s="301">
        <v>0</v>
      </c>
      <c r="G163" s="398">
        <v>0</v>
      </c>
      <c r="H163" s="11">
        <v>54297</v>
      </c>
      <c r="I163" s="11">
        <v>52432</v>
      </c>
      <c r="J163" s="303">
        <v>1.0355698809887093</v>
      </c>
      <c r="K163" s="399">
        <v>1.0357947481625294</v>
      </c>
      <c r="L163" s="400">
        <v>0.74255694257194904</v>
      </c>
      <c r="M163" s="11">
        <v>91033.025817665519</v>
      </c>
      <c r="N163" s="399">
        <v>1.0845568810639923</v>
      </c>
      <c r="O163" s="401">
        <v>0.91719853769839743</v>
      </c>
      <c r="P163" s="268">
        <v>0</v>
      </c>
      <c r="Q163" s="268">
        <v>0</v>
      </c>
      <c r="R163" s="268">
        <v>13.568911200929133</v>
      </c>
      <c r="S163" s="268">
        <v>20.94279337334569</v>
      </c>
      <c r="T163" s="268">
        <v>9.3921130260315895</v>
      </c>
      <c r="U163" s="297">
        <v>43.903817600306411</v>
      </c>
    </row>
    <row r="164" spans="1:21" s="18" customFormat="1" ht="15" x14ac:dyDescent="0.25">
      <c r="A164" s="266">
        <v>564</v>
      </c>
      <c r="B164" s="260" t="s">
        <v>182</v>
      </c>
      <c r="C164" s="268">
        <v>211848</v>
      </c>
      <c r="D164" s="397">
        <v>0</v>
      </c>
      <c r="E164" s="301">
        <v>0</v>
      </c>
      <c r="F164" s="301">
        <v>143</v>
      </c>
      <c r="G164" s="398">
        <v>6.7501227295041727E-4</v>
      </c>
      <c r="H164" s="11">
        <v>94664</v>
      </c>
      <c r="I164" s="11">
        <v>90795</v>
      </c>
      <c r="J164" s="303">
        <v>1.0426124786607192</v>
      </c>
      <c r="K164" s="399">
        <v>1.0428388750882034</v>
      </c>
      <c r="L164" s="400">
        <v>0.69617997244478202</v>
      </c>
      <c r="M164" s="11">
        <v>147484.33480248219</v>
      </c>
      <c r="N164" s="399">
        <v>1.016820039361183</v>
      </c>
      <c r="O164" s="401">
        <v>1.0211021841988781</v>
      </c>
      <c r="P164" s="268">
        <v>0</v>
      </c>
      <c r="Q164" s="268">
        <v>0</v>
      </c>
      <c r="R164" s="268">
        <v>13.661189263655464</v>
      </c>
      <c r="S164" s="268">
        <v>19.634794960064443</v>
      </c>
      <c r="T164" s="268">
        <v>10.45608636619651</v>
      </c>
      <c r="U164" s="297">
        <v>43.752070589916414</v>
      </c>
    </row>
    <row r="165" spans="1:21" s="18" customFormat="1" ht="15" x14ac:dyDescent="0.25">
      <c r="A165" s="266">
        <v>680</v>
      </c>
      <c r="B165" s="260" t="s">
        <v>217</v>
      </c>
      <c r="C165" s="268">
        <v>24942</v>
      </c>
      <c r="D165" s="397">
        <v>0</v>
      </c>
      <c r="E165" s="301">
        <v>0</v>
      </c>
      <c r="F165" s="301">
        <v>0</v>
      </c>
      <c r="G165" s="398">
        <v>0</v>
      </c>
      <c r="H165" s="11">
        <v>10845</v>
      </c>
      <c r="I165" s="11">
        <v>11078</v>
      </c>
      <c r="J165" s="303">
        <v>0.97896732262141184</v>
      </c>
      <c r="K165" s="399">
        <v>0.97917989892277157</v>
      </c>
      <c r="L165" s="400">
        <v>0.64946279898304404</v>
      </c>
      <c r="M165" s="11">
        <v>16198.901132235085</v>
      </c>
      <c r="N165" s="399">
        <v>0.94858630665067278</v>
      </c>
      <c r="O165" s="401">
        <v>1.2141015413324723</v>
      </c>
      <c r="P165" s="268">
        <v>0</v>
      </c>
      <c r="Q165" s="268">
        <v>0</v>
      </c>
      <c r="R165" s="268">
        <v>12.827256675888307</v>
      </c>
      <c r="S165" s="268">
        <v>18.317201581424488</v>
      </c>
      <c r="T165" s="268">
        <v>12.432399783244518</v>
      </c>
      <c r="U165" s="297">
        <v>43.576858040557312</v>
      </c>
    </row>
    <row r="166" spans="1:21" s="18" customFormat="1" ht="15" x14ac:dyDescent="0.25">
      <c r="A166" s="266">
        <v>205</v>
      </c>
      <c r="B166" s="260" t="s">
        <v>74</v>
      </c>
      <c r="C166" s="268">
        <v>36297</v>
      </c>
      <c r="D166" s="397">
        <v>0.18211666666666668</v>
      </c>
      <c r="E166" s="301">
        <v>0</v>
      </c>
      <c r="F166" s="301">
        <v>2</v>
      </c>
      <c r="G166" s="398">
        <v>5.510097253216519E-5</v>
      </c>
      <c r="H166" s="11">
        <v>15653</v>
      </c>
      <c r="I166" s="11">
        <v>14875</v>
      </c>
      <c r="J166" s="303">
        <v>1.0523025210084034</v>
      </c>
      <c r="K166" s="399">
        <v>1.0525310215647126</v>
      </c>
      <c r="L166" s="400">
        <v>0.65102966728679301</v>
      </c>
      <c r="M166" s="11">
        <v>23630.423833508725</v>
      </c>
      <c r="N166" s="399">
        <v>0.95087482851765048</v>
      </c>
      <c r="O166" s="401">
        <v>0</v>
      </c>
      <c r="P166" s="268">
        <v>11.398682166666669</v>
      </c>
      <c r="Q166" s="268">
        <v>0</v>
      </c>
      <c r="R166" s="268">
        <v>13.788156382497732</v>
      </c>
      <c r="S166" s="268">
        <v>18.361392938675827</v>
      </c>
      <c r="T166" s="268">
        <v>0</v>
      </c>
      <c r="U166" s="297">
        <v>43.548231487840226</v>
      </c>
    </row>
    <row r="167" spans="1:21" s="18" customFormat="1" ht="15" x14ac:dyDescent="0.25">
      <c r="A167" s="266">
        <v>753</v>
      </c>
      <c r="B167" s="260" t="s">
        <v>246</v>
      </c>
      <c r="C167" s="268">
        <v>22320</v>
      </c>
      <c r="D167" s="397">
        <v>0</v>
      </c>
      <c r="E167" s="301">
        <v>0</v>
      </c>
      <c r="F167" s="301">
        <v>3</v>
      </c>
      <c r="G167" s="398">
        <v>1.3440860215053763E-4</v>
      </c>
      <c r="H167" s="11">
        <v>7071</v>
      </c>
      <c r="I167" s="11">
        <v>10860</v>
      </c>
      <c r="J167" s="303">
        <v>0.65110497237569065</v>
      </c>
      <c r="K167" s="399">
        <v>0.65124635552876053</v>
      </c>
      <c r="L167" s="400">
        <v>0.59203357593911199</v>
      </c>
      <c r="M167" s="11">
        <v>13214.18941496098</v>
      </c>
      <c r="N167" s="399">
        <v>0.86470686864996982</v>
      </c>
      <c r="O167" s="401">
        <v>1.78244880275041</v>
      </c>
      <c r="P167" s="268">
        <v>0</v>
      </c>
      <c r="Q167" s="268">
        <v>0</v>
      </c>
      <c r="R167" s="268">
        <v>8.5313272574267636</v>
      </c>
      <c r="S167" s="268">
        <v>16.697489633630916</v>
      </c>
      <c r="T167" s="268">
        <v>18.252275740164198</v>
      </c>
      <c r="U167" s="297">
        <v>43.48109263122187</v>
      </c>
    </row>
    <row r="168" spans="1:21" s="18" customFormat="1" ht="15" x14ac:dyDescent="0.25">
      <c r="A168" s="266">
        <v>235</v>
      </c>
      <c r="B168" s="260" t="s">
        <v>88</v>
      </c>
      <c r="C168" s="268">
        <v>10284</v>
      </c>
      <c r="D168" s="397">
        <v>0</v>
      </c>
      <c r="E168" s="301">
        <v>0</v>
      </c>
      <c r="F168" s="301">
        <v>3</v>
      </c>
      <c r="G168" s="398">
        <v>2.9171528588098014E-4</v>
      </c>
      <c r="H168" s="11">
        <v>2367</v>
      </c>
      <c r="I168" s="11">
        <v>4490</v>
      </c>
      <c r="J168" s="303">
        <v>0.52717149220489978</v>
      </c>
      <c r="K168" s="399">
        <v>0.52728596401964345</v>
      </c>
      <c r="L168" s="400">
        <v>0.68929125175571004</v>
      </c>
      <c r="M168" s="11">
        <v>7088.671233055722</v>
      </c>
      <c r="N168" s="399">
        <v>1.0067585760622428</v>
      </c>
      <c r="O168" s="401">
        <v>1.6511609298909269</v>
      </c>
      <c r="P168" s="268">
        <v>0</v>
      </c>
      <c r="Q168" s="268">
        <v>0</v>
      </c>
      <c r="R168" s="268">
        <v>6.9074461286573294</v>
      </c>
      <c r="S168" s="268">
        <v>19.440508103761907</v>
      </c>
      <c r="T168" s="268">
        <v>16.907887922083091</v>
      </c>
      <c r="U168" s="297">
        <v>43.255842154502325</v>
      </c>
    </row>
    <row r="169" spans="1:21" s="18" customFormat="1" ht="15" x14ac:dyDescent="0.25">
      <c r="A169" s="266">
        <v>846</v>
      </c>
      <c r="B169" s="260" t="s">
        <v>268</v>
      </c>
      <c r="C169" s="268">
        <v>4862</v>
      </c>
      <c r="D169" s="397">
        <v>0.17711666666666667</v>
      </c>
      <c r="E169" s="301">
        <v>0</v>
      </c>
      <c r="F169" s="301">
        <v>0</v>
      </c>
      <c r="G169" s="398">
        <v>0</v>
      </c>
      <c r="H169" s="11">
        <v>1622</v>
      </c>
      <c r="I169" s="11">
        <v>1805</v>
      </c>
      <c r="J169" s="303">
        <v>0.8986149584487535</v>
      </c>
      <c r="K169" s="399">
        <v>0.89881008676386631</v>
      </c>
      <c r="L169" s="400">
        <v>0.71872283936499604</v>
      </c>
      <c r="M169" s="11">
        <v>3494.4304449926108</v>
      </c>
      <c r="N169" s="399">
        <v>1.0497454892971103</v>
      </c>
      <c r="O169" s="401">
        <v>0</v>
      </c>
      <c r="P169" s="268">
        <v>11.085732166666668</v>
      </c>
      <c r="Q169" s="268">
        <v>0</v>
      </c>
      <c r="R169" s="268">
        <v>11.774412136606648</v>
      </c>
      <c r="S169" s="268">
        <v>20.270585398327199</v>
      </c>
      <c r="T169" s="268">
        <v>0</v>
      </c>
      <c r="U169" s="297">
        <v>43.130729701600522</v>
      </c>
    </row>
    <row r="170" spans="1:21" s="18" customFormat="1" ht="15" x14ac:dyDescent="0.25">
      <c r="A170" s="266">
        <v>186</v>
      </c>
      <c r="B170" s="260" t="s">
        <v>71</v>
      </c>
      <c r="C170" s="268">
        <v>45630</v>
      </c>
      <c r="D170" s="397">
        <v>0</v>
      </c>
      <c r="E170" s="301">
        <v>0</v>
      </c>
      <c r="F170" s="301">
        <v>4</v>
      </c>
      <c r="G170" s="398">
        <v>8.7661626123164586E-5</v>
      </c>
      <c r="H170" s="11">
        <v>13853</v>
      </c>
      <c r="I170" s="11">
        <v>21254</v>
      </c>
      <c r="J170" s="303">
        <v>0.65178319375176441</v>
      </c>
      <c r="K170" s="399">
        <v>0.65192472417613567</v>
      </c>
      <c r="L170" s="400">
        <v>0.69916111847027596</v>
      </c>
      <c r="M170" s="11">
        <v>31902.721835798693</v>
      </c>
      <c r="N170" s="399">
        <v>1.0211742137686126</v>
      </c>
      <c r="O170" s="401">
        <v>1.4432394277659781</v>
      </c>
      <c r="P170" s="268">
        <v>0</v>
      </c>
      <c r="Q170" s="268">
        <v>0</v>
      </c>
      <c r="R170" s="268">
        <v>8.5402138867073774</v>
      </c>
      <c r="S170" s="268">
        <v>19.718874067871909</v>
      </c>
      <c r="T170" s="268">
        <v>14.778771740323615</v>
      </c>
      <c r="U170" s="297">
        <v>43.037859694902899</v>
      </c>
    </row>
    <row r="171" spans="1:21" s="18" customFormat="1" ht="15" x14ac:dyDescent="0.25">
      <c r="A171" s="266">
        <v>179</v>
      </c>
      <c r="B171" s="260" t="s">
        <v>68</v>
      </c>
      <c r="C171" s="268">
        <v>145887</v>
      </c>
      <c r="D171" s="397">
        <v>0</v>
      </c>
      <c r="E171" s="301">
        <v>0</v>
      </c>
      <c r="F171" s="301">
        <v>16</v>
      </c>
      <c r="G171" s="398">
        <v>1.0967392570962457E-4</v>
      </c>
      <c r="H171" s="11">
        <v>65345</v>
      </c>
      <c r="I171" s="11">
        <v>61169</v>
      </c>
      <c r="J171" s="303">
        <v>1.0682698752636139</v>
      </c>
      <c r="K171" s="399">
        <v>1.0685018430256528</v>
      </c>
      <c r="L171" s="400">
        <v>0.73340262202553796</v>
      </c>
      <c r="M171" s="11">
        <v>106993.90831943965</v>
      </c>
      <c r="N171" s="399">
        <v>1.0711863490941649</v>
      </c>
      <c r="O171" s="401">
        <v>0.80974298266086964</v>
      </c>
      <c r="P171" s="268">
        <v>0</v>
      </c>
      <c r="Q171" s="268">
        <v>0</v>
      </c>
      <c r="R171" s="268">
        <v>13.997374143636049</v>
      </c>
      <c r="S171" s="268">
        <v>20.684608401008322</v>
      </c>
      <c r="T171" s="268">
        <v>8.2917681424473049</v>
      </c>
      <c r="U171" s="297">
        <v>42.97375068709168</v>
      </c>
    </row>
    <row r="172" spans="1:21" s="18" customFormat="1" ht="15" x14ac:dyDescent="0.25">
      <c r="A172" s="266">
        <v>743</v>
      </c>
      <c r="B172" s="260" t="s">
        <v>240</v>
      </c>
      <c r="C172" s="268">
        <v>65323</v>
      </c>
      <c r="D172" s="397">
        <v>0</v>
      </c>
      <c r="E172" s="301">
        <v>0</v>
      </c>
      <c r="F172" s="301">
        <v>3</v>
      </c>
      <c r="G172" s="398">
        <v>4.5925631094713961E-5</v>
      </c>
      <c r="H172" s="11">
        <v>32683</v>
      </c>
      <c r="I172" s="11">
        <v>29257</v>
      </c>
      <c r="J172" s="303">
        <v>1.1171001811532282</v>
      </c>
      <c r="K172" s="399">
        <v>1.1173427520943318</v>
      </c>
      <c r="L172" s="400">
        <v>0.70175791293588596</v>
      </c>
      <c r="M172" s="11">
        <v>45840.932146710882</v>
      </c>
      <c r="N172" s="399">
        <v>1.024967015565915</v>
      </c>
      <c r="O172" s="401">
        <v>0.79963340669110627</v>
      </c>
      <c r="P172" s="268">
        <v>0</v>
      </c>
      <c r="Q172" s="268">
        <v>0</v>
      </c>
      <c r="R172" s="268">
        <v>14.637190052435745</v>
      </c>
      <c r="S172" s="268">
        <v>19.792113070577816</v>
      </c>
      <c r="T172" s="268">
        <v>8.188246084516928</v>
      </c>
      <c r="U172" s="297">
        <v>42.617549207530494</v>
      </c>
    </row>
    <row r="173" spans="1:21" s="18" customFormat="1" ht="15" x14ac:dyDescent="0.25">
      <c r="A173" s="266">
        <v>91</v>
      </c>
      <c r="B173" s="260" t="s">
        <v>38</v>
      </c>
      <c r="C173" s="268">
        <v>664028</v>
      </c>
      <c r="D173" s="397">
        <v>0</v>
      </c>
      <c r="E173" s="301">
        <v>0</v>
      </c>
      <c r="F173" s="301">
        <v>63</v>
      </c>
      <c r="G173" s="398">
        <v>9.4875517297463358E-5</v>
      </c>
      <c r="H173" s="11">
        <v>416086</v>
      </c>
      <c r="I173" s="11">
        <v>314578</v>
      </c>
      <c r="J173" s="303">
        <v>1.3226799076858522</v>
      </c>
      <c r="K173" s="399">
        <v>1.3229671189095178</v>
      </c>
      <c r="L173" s="400">
        <v>0.69399918418666295</v>
      </c>
      <c r="M173" s="11">
        <v>460834.89027710143</v>
      </c>
      <c r="N173" s="399">
        <v>1.0136348440234431</v>
      </c>
      <c r="O173" s="401">
        <v>0.51729038162723706</v>
      </c>
      <c r="P173" s="268">
        <v>0</v>
      </c>
      <c r="Q173" s="268">
        <v>0</v>
      </c>
      <c r="R173" s="268">
        <v>17.330869257714681</v>
      </c>
      <c r="S173" s="268">
        <v>19.573288838092683</v>
      </c>
      <c r="T173" s="268">
        <v>5.2970535078629073</v>
      </c>
      <c r="U173" s="297">
        <v>42.201211603670274</v>
      </c>
    </row>
    <row r="174" spans="1:21" s="18" customFormat="1" ht="15" x14ac:dyDescent="0.25">
      <c r="A174" s="266">
        <v>905</v>
      </c>
      <c r="B174" s="260" t="s">
        <v>285</v>
      </c>
      <c r="C174" s="268">
        <v>67988</v>
      </c>
      <c r="D174" s="397">
        <v>0</v>
      </c>
      <c r="E174" s="301">
        <v>0</v>
      </c>
      <c r="F174" s="301">
        <v>4</v>
      </c>
      <c r="G174" s="398">
        <v>5.8833911866800022E-5</v>
      </c>
      <c r="H174" s="11">
        <v>37474</v>
      </c>
      <c r="I174" s="11">
        <v>30144</v>
      </c>
      <c r="J174" s="303">
        <v>1.2431661358811041</v>
      </c>
      <c r="K174" s="399">
        <v>1.243436081213328</v>
      </c>
      <c r="L174" s="400">
        <v>0.82645871953806604</v>
      </c>
      <c r="M174" s="11">
        <v>56189.275423954037</v>
      </c>
      <c r="N174" s="399">
        <v>1.2071013545247351</v>
      </c>
      <c r="O174" s="401">
        <v>0.17357441738213852</v>
      </c>
      <c r="P174" s="268">
        <v>0</v>
      </c>
      <c r="Q174" s="268">
        <v>0</v>
      </c>
      <c r="R174" s="268">
        <v>16.289012663894596</v>
      </c>
      <c r="S174" s="268">
        <v>23.309127155872631</v>
      </c>
      <c r="T174" s="268">
        <v>1.7774020339930985</v>
      </c>
      <c r="U174" s="297">
        <v>41.375541853760332</v>
      </c>
    </row>
    <row r="175" spans="1:21" s="18" customFormat="1" ht="15" x14ac:dyDescent="0.25">
      <c r="A175" s="266">
        <v>407</v>
      </c>
      <c r="B175" s="260" t="s">
        <v>133</v>
      </c>
      <c r="C175" s="268">
        <v>2518</v>
      </c>
      <c r="D175" s="397">
        <v>0.19713333333333333</v>
      </c>
      <c r="E175" s="301">
        <v>0</v>
      </c>
      <c r="F175" s="301">
        <v>0</v>
      </c>
      <c r="G175" s="398">
        <v>0</v>
      </c>
      <c r="H175" s="11">
        <v>799</v>
      </c>
      <c r="I175" s="11">
        <v>1037</v>
      </c>
      <c r="J175" s="303">
        <v>0.77049180327868849</v>
      </c>
      <c r="K175" s="399">
        <v>0.77065911049516478</v>
      </c>
      <c r="L175" s="400">
        <v>0.62601291238052903</v>
      </c>
      <c r="M175" s="11">
        <v>1576.3005133741722</v>
      </c>
      <c r="N175" s="399">
        <v>0.91433609038195374</v>
      </c>
      <c r="O175" s="401">
        <v>0</v>
      </c>
      <c r="P175" s="268">
        <v>12.338575333333333</v>
      </c>
      <c r="Q175" s="268">
        <v>0</v>
      </c>
      <c r="R175" s="268">
        <v>10.095634347486659</v>
      </c>
      <c r="S175" s="268">
        <v>17.655829905275525</v>
      </c>
      <c r="T175" s="268">
        <v>0</v>
      </c>
      <c r="U175" s="297">
        <v>40.090039586095514</v>
      </c>
    </row>
    <row r="176" spans="1:21" s="18" customFormat="1" ht="15" x14ac:dyDescent="0.25">
      <c r="A176" s="266">
        <v>915</v>
      </c>
      <c r="B176" s="260" t="s">
        <v>287</v>
      </c>
      <c r="C176" s="268">
        <v>19759</v>
      </c>
      <c r="D176" s="397">
        <v>7.091666666666667E-2</v>
      </c>
      <c r="E176" s="301">
        <v>0</v>
      </c>
      <c r="F176" s="301">
        <v>0</v>
      </c>
      <c r="G176" s="398">
        <v>0</v>
      </c>
      <c r="H176" s="11">
        <v>7945</v>
      </c>
      <c r="I176" s="11">
        <v>7129</v>
      </c>
      <c r="J176" s="303">
        <v>1.1144620563893954</v>
      </c>
      <c r="K176" s="399">
        <v>1.1147040544790954</v>
      </c>
      <c r="L176" s="400">
        <v>0.74172675763232698</v>
      </c>
      <c r="M176" s="11">
        <v>14655.779004057149</v>
      </c>
      <c r="N176" s="399">
        <v>1.0833443373017535</v>
      </c>
      <c r="O176" s="401">
        <v>0</v>
      </c>
      <c r="P176" s="268">
        <v>4.4386741666666669</v>
      </c>
      <c r="Q176" s="268">
        <v>0</v>
      </c>
      <c r="R176" s="268">
        <v>14.602623113676149</v>
      </c>
      <c r="S176" s="268">
        <v>20.919379153296859</v>
      </c>
      <c r="T176" s="268">
        <v>0</v>
      </c>
      <c r="U176" s="297">
        <v>39.960676433639676</v>
      </c>
    </row>
    <row r="177" spans="1:21" s="18" customFormat="1" ht="15" x14ac:dyDescent="0.25">
      <c r="A177" s="266">
        <v>698</v>
      </c>
      <c r="B177" s="260" t="s">
        <v>227</v>
      </c>
      <c r="C177" s="268">
        <v>64535</v>
      </c>
      <c r="D177" s="397">
        <v>0</v>
      </c>
      <c r="E177" s="301">
        <v>0</v>
      </c>
      <c r="F177" s="301">
        <v>197</v>
      </c>
      <c r="G177" s="398">
        <v>3.0526071124196172E-3</v>
      </c>
      <c r="H177" s="11">
        <v>27213</v>
      </c>
      <c r="I177" s="11">
        <v>27798</v>
      </c>
      <c r="J177" s="303">
        <v>0.97895532052665657</v>
      </c>
      <c r="K177" s="399">
        <v>0.97916789422184058</v>
      </c>
      <c r="L177" s="400">
        <v>0.66041850043985495</v>
      </c>
      <c r="M177" s="11">
        <v>42620.107925886041</v>
      </c>
      <c r="N177" s="399">
        <v>0.96458788271931983</v>
      </c>
      <c r="O177" s="401">
        <v>0.78345518283194548</v>
      </c>
      <c r="P177" s="268">
        <v>0</v>
      </c>
      <c r="Q177" s="268">
        <v>0</v>
      </c>
      <c r="R177" s="268">
        <v>12.827099414306112</v>
      </c>
      <c r="S177" s="268">
        <v>18.626192015310068</v>
      </c>
      <c r="T177" s="268">
        <v>8.022581072199122</v>
      </c>
      <c r="U177" s="297">
        <v>39.475872501815296</v>
      </c>
    </row>
    <row r="178" spans="1:21" s="18" customFormat="1" ht="15" x14ac:dyDescent="0.25">
      <c r="A178" s="266">
        <v>922</v>
      </c>
      <c r="B178" s="260" t="s">
        <v>290</v>
      </c>
      <c r="C178" s="268">
        <v>4501</v>
      </c>
      <c r="D178" s="397">
        <v>0</v>
      </c>
      <c r="E178" s="301">
        <v>0</v>
      </c>
      <c r="F178" s="301">
        <v>0</v>
      </c>
      <c r="G178" s="398">
        <v>0</v>
      </c>
      <c r="H178" s="11">
        <v>851</v>
      </c>
      <c r="I178" s="11">
        <v>2032</v>
      </c>
      <c r="J178" s="303">
        <v>0.41879921259842517</v>
      </c>
      <c r="K178" s="399">
        <v>0.41889015208697539</v>
      </c>
      <c r="L178" s="400">
        <v>0.79411112013340102</v>
      </c>
      <c r="M178" s="11">
        <v>3574.2941517204381</v>
      </c>
      <c r="N178" s="399">
        <v>1.1598554000276744</v>
      </c>
      <c r="O178" s="401">
        <v>1.1071325981195719</v>
      </c>
      <c r="P178" s="268">
        <v>0</v>
      </c>
      <c r="Q178" s="268">
        <v>0</v>
      </c>
      <c r="R178" s="268">
        <v>5.4874609923393773</v>
      </c>
      <c r="S178" s="268">
        <v>22.396807774534391</v>
      </c>
      <c r="T178" s="268">
        <v>11.337037804744417</v>
      </c>
      <c r="U178" s="297">
        <v>39.221306571618186</v>
      </c>
    </row>
    <row r="179" spans="1:21" s="18" customFormat="1" ht="15" x14ac:dyDescent="0.25">
      <c r="A179" s="266">
        <v>543</v>
      </c>
      <c r="B179" s="260" t="s">
        <v>176</v>
      </c>
      <c r="C179" s="268">
        <v>44458</v>
      </c>
      <c r="D179" s="397">
        <v>0</v>
      </c>
      <c r="E179" s="301">
        <v>0</v>
      </c>
      <c r="F179" s="301">
        <v>1</v>
      </c>
      <c r="G179" s="398">
        <v>2.249313959242431E-5</v>
      </c>
      <c r="H179" s="11">
        <v>12389</v>
      </c>
      <c r="I179" s="11">
        <v>21040</v>
      </c>
      <c r="J179" s="303">
        <v>0.58883079847908748</v>
      </c>
      <c r="K179" s="399">
        <v>0.58895865920576851</v>
      </c>
      <c r="L179" s="400">
        <v>0.70044328653209498</v>
      </c>
      <c r="M179" s="11">
        <v>31140.307632643879</v>
      </c>
      <c r="N179" s="399">
        <v>1.0230469108163431</v>
      </c>
      <c r="O179" s="401">
        <v>1.1237285078534425</v>
      </c>
      <c r="P179" s="268">
        <v>0</v>
      </c>
      <c r="Q179" s="268">
        <v>0</v>
      </c>
      <c r="R179" s="268">
        <v>7.7153584355955669</v>
      </c>
      <c r="S179" s="268">
        <v>19.755035847863585</v>
      </c>
      <c r="T179" s="268">
        <v>11.506979920419251</v>
      </c>
      <c r="U179" s="297">
        <v>38.977374203878405</v>
      </c>
    </row>
    <row r="180" spans="1:21" s="18" customFormat="1" ht="15" x14ac:dyDescent="0.25">
      <c r="A180" s="266">
        <v>211</v>
      </c>
      <c r="B180" s="260" t="s">
        <v>76</v>
      </c>
      <c r="C180" s="268">
        <v>32959</v>
      </c>
      <c r="D180" s="397">
        <v>0</v>
      </c>
      <c r="E180" s="301">
        <v>0</v>
      </c>
      <c r="F180" s="301">
        <v>2</v>
      </c>
      <c r="G180" s="398">
        <v>6.068145271397797E-5</v>
      </c>
      <c r="H180" s="11">
        <v>8890</v>
      </c>
      <c r="I180" s="11">
        <v>14719</v>
      </c>
      <c r="J180" s="303">
        <v>0.60398124872613623</v>
      </c>
      <c r="K180" s="399">
        <v>0.60411239927322602</v>
      </c>
      <c r="L180" s="400">
        <v>0.68952185163226398</v>
      </c>
      <c r="M180" s="11">
        <v>22725.950707947788</v>
      </c>
      <c r="N180" s="399">
        <v>1.0070953834753185</v>
      </c>
      <c r="O180" s="401">
        <v>1.1284346316407179</v>
      </c>
      <c r="P180" s="268">
        <v>0</v>
      </c>
      <c r="Q180" s="268">
        <v>0</v>
      </c>
      <c r="R180" s="268">
        <v>7.9138724304792607</v>
      </c>
      <c r="S180" s="268">
        <v>19.447011854908396</v>
      </c>
      <c r="T180" s="268">
        <v>11.555170628000951</v>
      </c>
      <c r="U180" s="297">
        <v>38.916054913388606</v>
      </c>
    </row>
    <row r="181" spans="1:21" s="18" customFormat="1" ht="15" x14ac:dyDescent="0.25">
      <c r="A181" s="266">
        <v>245</v>
      </c>
      <c r="B181" s="260" t="s">
        <v>94</v>
      </c>
      <c r="C181" s="268">
        <v>37676</v>
      </c>
      <c r="D181" s="397">
        <v>0</v>
      </c>
      <c r="E181" s="301">
        <v>0</v>
      </c>
      <c r="F181" s="301">
        <v>0</v>
      </c>
      <c r="G181" s="398">
        <v>0</v>
      </c>
      <c r="H181" s="11">
        <v>12326</v>
      </c>
      <c r="I181" s="11">
        <v>16786</v>
      </c>
      <c r="J181" s="303">
        <v>0.73430239485285353</v>
      </c>
      <c r="K181" s="399">
        <v>0.7344618437778283</v>
      </c>
      <c r="L181" s="400">
        <v>0.734029582045162</v>
      </c>
      <c r="M181" s="11">
        <v>27655.298533133522</v>
      </c>
      <c r="N181" s="399">
        <v>1.0721020685015952</v>
      </c>
      <c r="O181" s="401">
        <v>0.82809977833033788</v>
      </c>
      <c r="P181" s="268">
        <v>0</v>
      </c>
      <c r="Q181" s="268">
        <v>0</v>
      </c>
      <c r="R181" s="268">
        <v>9.6214501534895511</v>
      </c>
      <c r="S181" s="268">
        <v>20.702290942765803</v>
      </c>
      <c r="T181" s="268">
        <v>8.4797417301026599</v>
      </c>
      <c r="U181" s="297">
        <v>38.803482826358014</v>
      </c>
    </row>
    <row r="182" spans="1:21" s="18" customFormat="1" ht="15" x14ac:dyDescent="0.25">
      <c r="A182" s="266">
        <v>529</v>
      </c>
      <c r="B182" s="260" t="s">
        <v>170</v>
      </c>
      <c r="C182" s="268">
        <v>19850</v>
      </c>
      <c r="D182" s="397">
        <v>0</v>
      </c>
      <c r="E182" s="301">
        <v>0</v>
      </c>
      <c r="F182" s="301">
        <v>1</v>
      </c>
      <c r="G182" s="398">
        <v>5.0377833753148616E-5</v>
      </c>
      <c r="H182" s="11">
        <v>5387</v>
      </c>
      <c r="I182" s="11">
        <v>8545</v>
      </c>
      <c r="J182" s="303">
        <v>0.63042715038033936</v>
      </c>
      <c r="K182" s="399">
        <v>0.63056404348065831</v>
      </c>
      <c r="L182" s="400">
        <v>0.74495281118328904</v>
      </c>
      <c r="M182" s="11">
        <v>14787.313301988288</v>
      </c>
      <c r="N182" s="399">
        <v>1.0880562164544256</v>
      </c>
      <c r="O182" s="401">
        <v>0.91720670514640423</v>
      </c>
      <c r="P182" s="268">
        <v>0</v>
      </c>
      <c r="Q182" s="268">
        <v>0</v>
      </c>
      <c r="R182" s="268">
        <v>8.2603889695966242</v>
      </c>
      <c r="S182" s="268">
        <v>21.010365539734959</v>
      </c>
      <c r="T182" s="268">
        <v>9.3921966606991791</v>
      </c>
      <c r="U182" s="297">
        <v>38.662951170030759</v>
      </c>
    </row>
    <row r="183" spans="1:21" s="18" customFormat="1" ht="15" x14ac:dyDescent="0.25">
      <c r="A183" s="266">
        <v>638</v>
      </c>
      <c r="B183" s="260" t="s">
        <v>215</v>
      </c>
      <c r="C183" s="268">
        <v>51232</v>
      </c>
      <c r="D183" s="397">
        <v>0</v>
      </c>
      <c r="E183" s="301">
        <v>0</v>
      </c>
      <c r="F183" s="301">
        <v>1</v>
      </c>
      <c r="G183" s="398">
        <v>1.9519050593379137E-5</v>
      </c>
      <c r="H183" s="11">
        <v>20904</v>
      </c>
      <c r="I183" s="11">
        <v>22682</v>
      </c>
      <c r="J183" s="303">
        <v>0.92161185080680719</v>
      </c>
      <c r="K183" s="399">
        <v>0.92181197274551419</v>
      </c>
      <c r="L183" s="400">
        <v>0.72915463757641297</v>
      </c>
      <c r="M183" s="11">
        <v>37356.050392314792</v>
      </c>
      <c r="N183" s="399">
        <v>1.0649818676587159</v>
      </c>
      <c r="O183" s="401">
        <v>0.56123442892465436</v>
      </c>
      <c r="P183" s="268">
        <v>0</v>
      </c>
      <c r="Q183" s="268">
        <v>0</v>
      </c>
      <c r="R183" s="268">
        <v>12.075736842966235</v>
      </c>
      <c r="S183" s="268">
        <v>20.564799864489803</v>
      </c>
      <c r="T183" s="268">
        <v>5.7470405521884613</v>
      </c>
      <c r="U183" s="297">
        <v>38.387577259644495</v>
      </c>
    </row>
    <row r="184" spans="1:21" s="18" customFormat="1" ht="15" x14ac:dyDescent="0.25">
      <c r="A184" s="266">
        <v>851</v>
      </c>
      <c r="B184" s="260" t="s">
        <v>272</v>
      </c>
      <c r="C184" s="268">
        <v>21227</v>
      </c>
      <c r="D184" s="397">
        <v>0.14405000000000001</v>
      </c>
      <c r="E184" s="301">
        <v>0</v>
      </c>
      <c r="F184" s="301">
        <v>13</v>
      </c>
      <c r="G184" s="398">
        <v>6.124275686625524E-4</v>
      </c>
      <c r="H184" s="11">
        <v>8704</v>
      </c>
      <c r="I184" s="11">
        <v>8563</v>
      </c>
      <c r="J184" s="303">
        <v>1.016466191755226</v>
      </c>
      <c r="K184" s="399">
        <v>1.0166869106888488</v>
      </c>
      <c r="L184" s="400">
        <v>0.55654170020824101</v>
      </c>
      <c r="M184" s="11">
        <v>11813.710670320332</v>
      </c>
      <c r="N184" s="399">
        <v>0.81286847641508142</v>
      </c>
      <c r="O184" s="401">
        <v>0</v>
      </c>
      <c r="P184" s="268">
        <v>9.0160894999999996</v>
      </c>
      <c r="Q184" s="268">
        <v>0</v>
      </c>
      <c r="R184" s="268">
        <v>13.31859853002392</v>
      </c>
      <c r="S184" s="268">
        <v>15.696490279575221</v>
      </c>
      <c r="T184" s="268">
        <v>0</v>
      </c>
      <c r="U184" s="297">
        <v>38.031178309599142</v>
      </c>
    </row>
    <row r="185" spans="1:21" s="18" customFormat="1" ht="15" x14ac:dyDescent="0.25">
      <c r="A185" s="266">
        <v>240</v>
      </c>
      <c r="B185" s="260" t="s">
        <v>91</v>
      </c>
      <c r="C185" s="268">
        <v>19499</v>
      </c>
      <c r="D185" s="397">
        <v>0.11808333333333333</v>
      </c>
      <c r="E185" s="301">
        <v>0</v>
      </c>
      <c r="F185" s="301">
        <v>4</v>
      </c>
      <c r="G185" s="398">
        <v>2.0513872506282375E-4</v>
      </c>
      <c r="H185" s="11">
        <v>8462</v>
      </c>
      <c r="I185" s="11">
        <v>6982</v>
      </c>
      <c r="J185" s="303">
        <v>1.2119736465196218</v>
      </c>
      <c r="K185" s="399">
        <v>1.2122368186083825</v>
      </c>
      <c r="L185" s="400">
        <v>0.52011574865204402</v>
      </c>
      <c r="M185" s="11">
        <v>10141.736982966206</v>
      </c>
      <c r="N185" s="399">
        <v>0.75966580043882226</v>
      </c>
      <c r="O185" s="401">
        <v>0</v>
      </c>
      <c r="P185" s="268">
        <v>7.3908358333333348</v>
      </c>
      <c r="Q185" s="268">
        <v>0</v>
      </c>
      <c r="R185" s="268">
        <v>15.88030232376981</v>
      </c>
      <c r="S185" s="268">
        <v>14.669146606473655</v>
      </c>
      <c r="T185" s="268">
        <v>0</v>
      </c>
      <c r="U185" s="297">
        <v>37.940284763576805</v>
      </c>
    </row>
    <row r="186" spans="1:21" s="18" customFormat="1" ht="15" x14ac:dyDescent="0.25">
      <c r="A186" s="266">
        <v>704</v>
      </c>
      <c r="B186" s="260" t="s">
        <v>230</v>
      </c>
      <c r="C186" s="268">
        <v>6428</v>
      </c>
      <c r="D186" s="397">
        <v>0</v>
      </c>
      <c r="E186" s="301">
        <v>0</v>
      </c>
      <c r="F186" s="301">
        <v>0</v>
      </c>
      <c r="G186" s="398">
        <v>0</v>
      </c>
      <c r="H186" s="11">
        <v>2008</v>
      </c>
      <c r="I186" s="11">
        <v>2986</v>
      </c>
      <c r="J186" s="303">
        <v>0.67247153382451441</v>
      </c>
      <c r="K186" s="399">
        <v>0.67261755658556777</v>
      </c>
      <c r="L186" s="400">
        <v>0.81464276330241003</v>
      </c>
      <c r="M186" s="11">
        <v>5236.5236825078919</v>
      </c>
      <c r="N186" s="399">
        <v>1.1898433155690358</v>
      </c>
      <c r="O186" s="401">
        <v>0.52944698412708358</v>
      </c>
      <c r="P186" s="268">
        <v>0</v>
      </c>
      <c r="Q186" s="268">
        <v>0</v>
      </c>
      <c r="R186" s="268">
        <v>8.8112899912709377</v>
      </c>
      <c r="S186" s="268">
        <v>22.975874423638079</v>
      </c>
      <c r="T186" s="268">
        <v>5.4215371174613347</v>
      </c>
      <c r="U186" s="297">
        <v>37.208701532370348</v>
      </c>
    </row>
    <row r="187" spans="1:21" s="18" customFormat="1" ht="15" x14ac:dyDescent="0.25">
      <c r="A187" s="266">
        <v>423</v>
      </c>
      <c r="B187" s="260" t="s">
        <v>141</v>
      </c>
      <c r="C187" s="268">
        <v>20497</v>
      </c>
      <c r="D187" s="397">
        <v>0</v>
      </c>
      <c r="E187" s="301">
        <v>0</v>
      </c>
      <c r="F187" s="301">
        <v>2</v>
      </c>
      <c r="G187" s="398">
        <v>9.7575254915353461E-5</v>
      </c>
      <c r="H187" s="11">
        <v>6923</v>
      </c>
      <c r="I187" s="11">
        <v>9463</v>
      </c>
      <c r="J187" s="303">
        <v>0.7315861777449012</v>
      </c>
      <c r="K187" s="399">
        <v>0.7317450368612346</v>
      </c>
      <c r="L187" s="400">
        <v>0.67340994022827205</v>
      </c>
      <c r="M187" s="11">
        <v>13802.883544858892</v>
      </c>
      <c r="N187" s="399">
        <v>0.98356279845932193</v>
      </c>
      <c r="O187" s="401">
        <v>0.83173411669103336</v>
      </c>
      <c r="P187" s="268">
        <v>0</v>
      </c>
      <c r="Q187" s="268">
        <v>0</v>
      </c>
      <c r="R187" s="268">
        <v>9.5858599828821731</v>
      </c>
      <c r="S187" s="268">
        <v>18.992597638249507</v>
      </c>
      <c r="T187" s="268">
        <v>8.5169573549161814</v>
      </c>
      <c r="U187" s="297">
        <v>37.095414976047863</v>
      </c>
    </row>
    <row r="188" spans="1:21" s="18" customFormat="1" ht="15" x14ac:dyDescent="0.25">
      <c r="A188" s="266">
        <v>535</v>
      </c>
      <c r="B188" s="260" t="s">
        <v>172</v>
      </c>
      <c r="C188" s="268">
        <v>10419</v>
      </c>
      <c r="D188" s="397">
        <v>8.7833333333333333E-2</v>
      </c>
      <c r="E188" s="301">
        <v>0</v>
      </c>
      <c r="F188" s="301">
        <v>0</v>
      </c>
      <c r="G188" s="398">
        <v>0</v>
      </c>
      <c r="H188" s="11">
        <v>3730</v>
      </c>
      <c r="I188" s="11">
        <v>3980</v>
      </c>
      <c r="J188" s="303">
        <v>0.93718592964824121</v>
      </c>
      <c r="K188" s="399">
        <v>0.93738943339551395</v>
      </c>
      <c r="L188" s="400">
        <v>0.67706110195504599</v>
      </c>
      <c r="M188" s="11">
        <v>7054.2996212696244</v>
      </c>
      <c r="N188" s="399">
        <v>0.9888955781394021</v>
      </c>
      <c r="O188" s="401">
        <v>0</v>
      </c>
      <c r="P188" s="268">
        <v>5.4974883333333331</v>
      </c>
      <c r="Q188" s="268">
        <v>0</v>
      </c>
      <c r="R188" s="268">
        <v>12.279801577481232</v>
      </c>
      <c r="S188" s="268">
        <v>19.095573613871853</v>
      </c>
      <c r="T188" s="268">
        <v>0</v>
      </c>
      <c r="U188" s="297">
        <v>36.872863524686423</v>
      </c>
    </row>
    <row r="189" spans="1:21" s="18" customFormat="1" ht="15" x14ac:dyDescent="0.25">
      <c r="A189" s="266">
        <v>577</v>
      </c>
      <c r="B189" s="260" t="s">
        <v>184</v>
      </c>
      <c r="C189" s="268">
        <v>11138</v>
      </c>
      <c r="D189" s="397">
        <v>0</v>
      </c>
      <c r="E189" s="301">
        <v>0</v>
      </c>
      <c r="F189" s="301">
        <v>1</v>
      </c>
      <c r="G189" s="398">
        <v>8.9782725803555402E-5</v>
      </c>
      <c r="H189" s="11">
        <v>3180</v>
      </c>
      <c r="I189" s="11">
        <v>4889</v>
      </c>
      <c r="J189" s="303">
        <v>0.65043976273266513</v>
      </c>
      <c r="K189" s="399">
        <v>0.65058100143984565</v>
      </c>
      <c r="L189" s="400">
        <v>0.68392039939486104</v>
      </c>
      <c r="M189" s="11">
        <v>7617.5054084599624</v>
      </c>
      <c r="N189" s="399">
        <v>0.99891406670386029</v>
      </c>
      <c r="O189" s="401">
        <v>0.8772273732598368</v>
      </c>
      <c r="P189" s="268">
        <v>0</v>
      </c>
      <c r="Q189" s="268">
        <v>0</v>
      </c>
      <c r="R189" s="268">
        <v>8.5226111188619775</v>
      </c>
      <c r="S189" s="268">
        <v>19.289030628051538</v>
      </c>
      <c r="T189" s="268">
        <v>8.9828083021807306</v>
      </c>
      <c r="U189" s="297">
        <v>36.794450049094245</v>
      </c>
    </row>
    <row r="190" spans="1:21" s="18" customFormat="1" ht="15" x14ac:dyDescent="0.25">
      <c r="A190" s="266">
        <v>167</v>
      </c>
      <c r="B190" s="260" t="s">
        <v>61</v>
      </c>
      <c r="C190" s="268">
        <v>77513</v>
      </c>
      <c r="D190" s="397">
        <v>0</v>
      </c>
      <c r="E190" s="301">
        <v>0</v>
      </c>
      <c r="F190" s="301">
        <v>4</v>
      </c>
      <c r="G190" s="398">
        <v>5.1604247029530528E-5</v>
      </c>
      <c r="H190" s="11">
        <v>34818</v>
      </c>
      <c r="I190" s="11">
        <v>30577</v>
      </c>
      <c r="J190" s="303">
        <v>1.1386990221408249</v>
      </c>
      <c r="K190" s="399">
        <v>1.1389462831278827</v>
      </c>
      <c r="L190" s="400">
        <v>0.67035750632197699</v>
      </c>
      <c r="M190" s="11">
        <v>51961.421387535403</v>
      </c>
      <c r="N190" s="399">
        <v>0.9791045030650336</v>
      </c>
      <c r="O190" s="401">
        <v>0.28683551457378736</v>
      </c>
      <c r="P190" s="268">
        <v>0</v>
      </c>
      <c r="Q190" s="268">
        <v>0</v>
      </c>
      <c r="R190" s="268">
        <v>14.920196308975264</v>
      </c>
      <c r="S190" s="268">
        <v>18.906507954185798</v>
      </c>
      <c r="T190" s="268">
        <v>2.9371956692355825</v>
      </c>
      <c r="U190" s="297">
        <v>36.76389993239664</v>
      </c>
    </row>
    <row r="191" spans="1:21" s="18" customFormat="1" ht="15" x14ac:dyDescent="0.25">
      <c r="A191" s="266">
        <v>494</v>
      </c>
      <c r="B191" s="260" t="s">
        <v>160</v>
      </c>
      <c r="C191" s="268">
        <v>8882</v>
      </c>
      <c r="D191" s="397">
        <v>0.19033333333333333</v>
      </c>
      <c r="E191" s="301">
        <v>0</v>
      </c>
      <c r="F191" s="301">
        <v>0</v>
      </c>
      <c r="G191" s="398">
        <v>0</v>
      </c>
      <c r="H191" s="11">
        <v>2466</v>
      </c>
      <c r="I191" s="11">
        <v>3363</v>
      </c>
      <c r="J191" s="303">
        <v>0.73327386262265837</v>
      </c>
      <c r="K191" s="399">
        <v>0.73343308820863884</v>
      </c>
      <c r="L191" s="400">
        <v>0.53484941883286596</v>
      </c>
      <c r="M191" s="11">
        <v>4750.5325380735158</v>
      </c>
      <c r="N191" s="399">
        <v>0.78118536676674666</v>
      </c>
      <c r="O191" s="401">
        <v>0</v>
      </c>
      <c r="P191" s="268">
        <v>11.912963333333334</v>
      </c>
      <c r="Q191" s="268">
        <v>0</v>
      </c>
      <c r="R191" s="268">
        <v>9.607973455533168</v>
      </c>
      <c r="S191" s="268">
        <v>15.084689432265876</v>
      </c>
      <c r="T191" s="268">
        <v>0</v>
      </c>
      <c r="U191" s="297">
        <v>36.605626221132368</v>
      </c>
    </row>
    <row r="192" spans="1:21" s="18" customFormat="1" ht="15" x14ac:dyDescent="0.25">
      <c r="A192" s="266">
        <v>850</v>
      </c>
      <c r="B192" s="260" t="s">
        <v>271</v>
      </c>
      <c r="C192" s="268">
        <v>2407</v>
      </c>
      <c r="D192" s="397">
        <v>0.21193333333333333</v>
      </c>
      <c r="E192" s="301">
        <v>0</v>
      </c>
      <c r="F192" s="301">
        <v>0</v>
      </c>
      <c r="G192" s="398">
        <v>0</v>
      </c>
      <c r="H192" s="11">
        <v>550</v>
      </c>
      <c r="I192" s="11">
        <v>901</v>
      </c>
      <c r="J192" s="303">
        <v>0.61043285238623757</v>
      </c>
      <c r="K192" s="399">
        <v>0.61056540385653724</v>
      </c>
      <c r="L192" s="400">
        <v>0.44483412156871999</v>
      </c>
      <c r="M192" s="11">
        <v>1070.715730615909</v>
      </c>
      <c r="N192" s="399">
        <v>0.64971166495108978</v>
      </c>
      <c r="O192" s="401">
        <v>0.26639001210674679</v>
      </c>
      <c r="P192" s="268">
        <v>13.264907333333335</v>
      </c>
      <c r="Q192" s="268">
        <v>0</v>
      </c>
      <c r="R192" s="268">
        <v>7.9984067905206366</v>
      </c>
      <c r="S192" s="268">
        <v>12.545932250205542</v>
      </c>
      <c r="T192" s="268">
        <v>2.7278337239730877</v>
      </c>
      <c r="U192" s="297">
        <v>36.537080098032604</v>
      </c>
    </row>
    <row r="193" spans="1:21" s="18" customFormat="1" ht="15" x14ac:dyDescent="0.25">
      <c r="A193" s="266">
        <v>405</v>
      </c>
      <c r="B193" s="260" t="s">
        <v>132</v>
      </c>
      <c r="C193" s="268">
        <v>72650</v>
      </c>
      <c r="D193" s="397">
        <v>0</v>
      </c>
      <c r="E193" s="301">
        <v>0</v>
      </c>
      <c r="F193" s="301">
        <v>2</v>
      </c>
      <c r="G193" s="398">
        <v>2.7529249827942188E-5</v>
      </c>
      <c r="H193" s="11">
        <v>31532</v>
      </c>
      <c r="I193" s="11">
        <v>29377</v>
      </c>
      <c r="J193" s="303">
        <v>1.0733567076284167</v>
      </c>
      <c r="K193" s="399">
        <v>1.0735897799625742</v>
      </c>
      <c r="L193" s="400">
        <v>0.78627348141056497</v>
      </c>
      <c r="M193" s="11">
        <v>57122.768424477545</v>
      </c>
      <c r="N193" s="399">
        <v>1.1484079748932419</v>
      </c>
      <c r="O193" s="401">
        <v>7.3477020329041727E-3</v>
      </c>
      <c r="P193" s="268">
        <v>0</v>
      </c>
      <c r="Q193" s="268">
        <v>0</v>
      </c>
      <c r="R193" s="268">
        <v>14.064026117509721</v>
      </c>
      <c r="S193" s="268">
        <v>22.175757995188501</v>
      </c>
      <c r="T193" s="268">
        <v>7.524046881693873E-2</v>
      </c>
      <c r="U193" s="297">
        <v>36.315024581515161</v>
      </c>
    </row>
    <row r="194" spans="1:21" s="18" customFormat="1" ht="15" x14ac:dyDescent="0.25">
      <c r="A194" s="266">
        <v>398</v>
      </c>
      <c r="B194" s="260" t="s">
        <v>127</v>
      </c>
      <c r="C194" s="268">
        <v>120175</v>
      </c>
      <c r="D194" s="397">
        <v>0</v>
      </c>
      <c r="E194" s="301">
        <v>0</v>
      </c>
      <c r="F194" s="301">
        <v>21</v>
      </c>
      <c r="G194" s="398">
        <v>1.747451633035157E-4</v>
      </c>
      <c r="H194" s="11">
        <v>50872</v>
      </c>
      <c r="I194" s="11">
        <v>47946</v>
      </c>
      <c r="J194" s="303">
        <v>1.0610269886956158</v>
      </c>
      <c r="K194" s="399">
        <v>1.0612573837125769</v>
      </c>
      <c r="L194" s="400">
        <v>0.75550478199125903</v>
      </c>
      <c r="M194" s="11">
        <v>90792.78717579956</v>
      </c>
      <c r="N194" s="399">
        <v>1.1034681153842663</v>
      </c>
      <c r="O194" s="401">
        <v>9.7836185383815E-2</v>
      </c>
      <c r="P194" s="268">
        <v>0</v>
      </c>
      <c r="Q194" s="268">
        <v>0</v>
      </c>
      <c r="R194" s="268">
        <v>13.902471726634758</v>
      </c>
      <c r="S194" s="268">
        <v>21.307969308070181</v>
      </c>
      <c r="T194" s="268">
        <v>1.0018425383302656</v>
      </c>
      <c r="U194" s="297">
        <v>36.212283573035201</v>
      </c>
    </row>
    <row r="195" spans="1:21" s="18" customFormat="1" ht="15" x14ac:dyDescent="0.25">
      <c r="A195" s="266">
        <v>272</v>
      </c>
      <c r="B195" s="260" t="s">
        <v>104</v>
      </c>
      <c r="C195" s="268">
        <v>48006</v>
      </c>
      <c r="D195" s="397">
        <v>0</v>
      </c>
      <c r="E195" s="301">
        <v>0</v>
      </c>
      <c r="F195" s="301">
        <v>1</v>
      </c>
      <c r="G195" s="398">
        <v>2.0830729492146816E-5</v>
      </c>
      <c r="H195" s="11">
        <v>20962</v>
      </c>
      <c r="I195" s="11">
        <v>20001</v>
      </c>
      <c r="J195" s="303">
        <v>1.0480475976201189</v>
      </c>
      <c r="K195" s="399">
        <v>1.0482751742478602</v>
      </c>
      <c r="L195" s="400">
        <v>0.70791293223666396</v>
      </c>
      <c r="M195" s="11">
        <v>33984.068224953291</v>
      </c>
      <c r="N195" s="399">
        <v>1.0339568561465162</v>
      </c>
      <c r="O195" s="401">
        <v>0.22669924852478651</v>
      </c>
      <c r="P195" s="268">
        <v>0</v>
      </c>
      <c r="Q195" s="268">
        <v>0</v>
      </c>
      <c r="R195" s="268">
        <v>13.732404782646968</v>
      </c>
      <c r="S195" s="268">
        <v>19.965706892189225</v>
      </c>
      <c r="T195" s="268">
        <v>2.3214003048938139</v>
      </c>
      <c r="U195" s="297">
        <v>36.019511979730012</v>
      </c>
    </row>
    <row r="196" spans="1:21" s="18" customFormat="1" ht="15" x14ac:dyDescent="0.25">
      <c r="A196" s="266">
        <v>143</v>
      </c>
      <c r="B196" s="260" t="s">
        <v>52</v>
      </c>
      <c r="C196" s="268">
        <v>6804</v>
      </c>
      <c r="D196" s="397">
        <v>8.2533333333333334E-2</v>
      </c>
      <c r="E196" s="301">
        <v>0</v>
      </c>
      <c r="F196" s="301">
        <v>0</v>
      </c>
      <c r="G196" s="398">
        <v>0</v>
      </c>
      <c r="H196" s="11">
        <v>2150</v>
      </c>
      <c r="I196" s="11">
        <v>2454</v>
      </c>
      <c r="J196" s="303">
        <v>0.876120619396903</v>
      </c>
      <c r="K196" s="399">
        <v>0.87631086321455942</v>
      </c>
      <c r="L196" s="400">
        <v>0.68519892481838596</v>
      </c>
      <c r="M196" s="11">
        <v>4662.0934844642979</v>
      </c>
      <c r="N196" s="399">
        <v>1.0007814434209863</v>
      </c>
      <c r="O196" s="401">
        <v>0</v>
      </c>
      <c r="P196" s="268">
        <v>5.1657613333333332</v>
      </c>
      <c r="Q196" s="268">
        <v>0</v>
      </c>
      <c r="R196" s="268">
        <v>11.479672308110729</v>
      </c>
      <c r="S196" s="268">
        <v>19.325089672459246</v>
      </c>
      <c r="T196" s="268">
        <v>0</v>
      </c>
      <c r="U196" s="297">
        <v>35.970523313903307</v>
      </c>
    </row>
    <row r="197" spans="1:21" s="18" customFormat="1" ht="15" x14ac:dyDescent="0.25">
      <c r="A197" s="266">
        <v>109</v>
      </c>
      <c r="B197" s="260" t="s">
        <v>47</v>
      </c>
      <c r="C197" s="268">
        <v>68043</v>
      </c>
      <c r="D197" s="397">
        <v>0</v>
      </c>
      <c r="E197" s="301">
        <v>0</v>
      </c>
      <c r="F197" s="301">
        <v>5</v>
      </c>
      <c r="G197" s="398">
        <v>7.3482944608556358E-5</v>
      </c>
      <c r="H197" s="11">
        <v>28286</v>
      </c>
      <c r="I197" s="11">
        <v>27859</v>
      </c>
      <c r="J197" s="303">
        <v>1.015327183315984</v>
      </c>
      <c r="K197" s="399">
        <v>1.015547654921432</v>
      </c>
      <c r="L197" s="400">
        <v>0.72138411511790301</v>
      </c>
      <c r="M197" s="11">
        <v>49085.139344967472</v>
      </c>
      <c r="N197" s="399">
        <v>1.0536324705705287</v>
      </c>
      <c r="O197" s="401">
        <v>0.20170242172214969</v>
      </c>
      <c r="P197" s="268">
        <v>0</v>
      </c>
      <c r="Q197" s="268">
        <v>0</v>
      </c>
      <c r="R197" s="268">
        <v>13.303674279470757</v>
      </c>
      <c r="S197" s="268">
        <v>20.345643006716909</v>
      </c>
      <c r="T197" s="268">
        <v>2.0654327984348129</v>
      </c>
      <c r="U197" s="297">
        <v>35.71475008462248</v>
      </c>
    </row>
    <row r="198" spans="1:21" s="18" customFormat="1" ht="15" x14ac:dyDescent="0.25">
      <c r="A198" s="266">
        <v>79</v>
      </c>
      <c r="B198" s="260" t="s">
        <v>33</v>
      </c>
      <c r="C198" s="268">
        <v>6753</v>
      </c>
      <c r="D198" s="397">
        <v>0</v>
      </c>
      <c r="E198" s="301">
        <v>0</v>
      </c>
      <c r="F198" s="301">
        <v>0</v>
      </c>
      <c r="G198" s="398">
        <v>0</v>
      </c>
      <c r="H198" s="11">
        <v>3857</v>
      </c>
      <c r="I198" s="11">
        <v>2500</v>
      </c>
      <c r="J198" s="303">
        <v>1.5427999999999999</v>
      </c>
      <c r="K198" s="399">
        <v>1.543135008850816</v>
      </c>
      <c r="L198" s="400">
        <v>0.54896905766486004</v>
      </c>
      <c r="M198" s="11">
        <v>3707.1880464107999</v>
      </c>
      <c r="N198" s="399">
        <v>0.80180809692443245</v>
      </c>
      <c r="O198" s="401">
        <v>0</v>
      </c>
      <c r="P198" s="268">
        <v>0</v>
      </c>
      <c r="Q198" s="268">
        <v>0</v>
      </c>
      <c r="R198" s="268">
        <v>20.21506861594569</v>
      </c>
      <c r="S198" s="268">
        <v>15.482914351610789</v>
      </c>
      <c r="T198" s="268">
        <v>0</v>
      </c>
      <c r="U198" s="297">
        <v>35.697982967556484</v>
      </c>
    </row>
    <row r="199" spans="1:21" s="18" customFormat="1" ht="15" x14ac:dyDescent="0.25">
      <c r="A199" s="266">
        <v>241</v>
      </c>
      <c r="B199" s="260" t="s">
        <v>92</v>
      </c>
      <c r="C199" s="268">
        <v>7771</v>
      </c>
      <c r="D199" s="397">
        <v>9.1749999999999998E-2</v>
      </c>
      <c r="E199" s="301">
        <v>0</v>
      </c>
      <c r="F199" s="301">
        <v>1</v>
      </c>
      <c r="G199" s="398">
        <v>1.2868356710848025E-4</v>
      </c>
      <c r="H199" s="11">
        <v>2717</v>
      </c>
      <c r="I199" s="11">
        <v>3222</v>
      </c>
      <c r="J199" s="303">
        <v>0.84326505276225949</v>
      </c>
      <c r="K199" s="399">
        <v>0.84344816221018482</v>
      </c>
      <c r="L199" s="400">
        <v>0.66478807662213102</v>
      </c>
      <c r="M199" s="11">
        <v>5166.0681434305798</v>
      </c>
      <c r="N199" s="399">
        <v>0.9709699574722761</v>
      </c>
      <c r="O199" s="401">
        <v>0</v>
      </c>
      <c r="P199" s="268">
        <v>5.7426325</v>
      </c>
      <c r="Q199" s="268">
        <v>0</v>
      </c>
      <c r="R199" s="268">
        <v>11.049170924953421</v>
      </c>
      <c r="S199" s="268">
        <v>18.749429878789652</v>
      </c>
      <c r="T199" s="268">
        <v>0</v>
      </c>
      <c r="U199" s="297">
        <v>35.54123330374307</v>
      </c>
    </row>
    <row r="200" spans="1:21" s="18" customFormat="1" ht="15" x14ac:dyDescent="0.25">
      <c r="A200" s="266">
        <v>895</v>
      </c>
      <c r="B200" s="260" t="s">
        <v>284</v>
      </c>
      <c r="C200" s="268">
        <v>15092</v>
      </c>
      <c r="D200" s="397">
        <v>0</v>
      </c>
      <c r="E200" s="301">
        <v>0</v>
      </c>
      <c r="F200" s="301">
        <v>1</v>
      </c>
      <c r="G200" s="398">
        <v>6.626027034190299E-5</v>
      </c>
      <c r="H200" s="11">
        <v>8407</v>
      </c>
      <c r="I200" s="11">
        <v>6616</v>
      </c>
      <c r="J200" s="303">
        <v>1.2707073760580412</v>
      </c>
      <c r="K200" s="399">
        <v>1.2709833017890346</v>
      </c>
      <c r="L200" s="400">
        <v>0.66391352680757498</v>
      </c>
      <c r="M200" s="11">
        <v>10019.782946579922</v>
      </c>
      <c r="N200" s="399">
        <v>0.96969261567553156</v>
      </c>
      <c r="O200" s="401">
        <v>0</v>
      </c>
      <c r="P200" s="268">
        <v>0</v>
      </c>
      <c r="Q200" s="268">
        <v>0</v>
      </c>
      <c r="R200" s="268">
        <v>16.649881253436352</v>
      </c>
      <c r="S200" s="268">
        <v>18.724764408694512</v>
      </c>
      <c r="T200" s="268">
        <v>0</v>
      </c>
      <c r="U200" s="297">
        <v>35.374645662130867</v>
      </c>
    </row>
    <row r="201" spans="1:21" s="18" customFormat="1" ht="15" x14ac:dyDescent="0.25">
      <c r="A201" s="266">
        <v>232</v>
      </c>
      <c r="B201" s="260" t="s">
        <v>86</v>
      </c>
      <c r="C201" s="268">
        <v>12750</v>
      </c>
      <c r="D201" s="397">
        <v>9.5499999999999995E-3</v>
      </c>
      <c r="E201" s="301">
        <v>0</v>
      </c>
      <c r="F201" s="301">
        <v>0</v>
      </c>
      <c r="G201" s="398">
        <v>0</v>
      </c>
      <c r="H201" s="11">
        <v>5231</v>
      </c>
      <c r="I201" s="11">
        <v>5046</v>
      </c>
      <c r="J201" s="303">
        <v>1.036662703131193</v>
      </c>
      <c r="K201" s="399">
        <v>1.0368878076041381</v>
      </c>
      <c r="L201" s="400">
        <v>0.75127797144570296</v>
      </c>
      <c r="M201" s="11">
        <v>9578.7941359327124</v>
      </c>
      <c r="N201" s="399">
        <v>1.0972945599310526</v>
      </c>
      <c r="O201" s="401">
        <v>0</v>
      </c>
      <c r="P201" s="268">
        <v>0.59773449999999995</v>
      </c>
      <c r="Q201" s="268">
        <v>0</v>
      </c>
      <c r="R201" s="268">
        <v>13.583230279614211</v>
      </c>
      <c r="S201" s="268">
        <v>21.188757952268627</v>
      </c>
      <c r="T201" s="268">
        <v>0</v>
      </c>
      <c r="U201" s="297">
        <v>35.369722731882838</v>
      </c>
    </row>
    <row r="202" spans="1:21" s="18" customFormat="1" ht="15" x14ac:dyDescent="0.25">
      <c r="A202" s="266">
        <v>475</v>
      </c>
      <c r="B202" s="260" t="s">
        <v>153</v>
      </c>
      <c r="C202" s="268">
        <v>5479</v>
      </c>
      <c r="D202" s="397">
        <v>8.0533333333333332E-2</v>
      </c>
      <c r="E202" s="301">
        <v>0</v>
      </c>
      <c r="F202" s="301">
        <v>0</v>
      </c>
      <c r="G202" s="398">
        <v>0</v>
      </c>
      <c r="H202" s="11">
        <v>1865</v>
      </c>
      <c r="I202" s="11">
        <v>2499</v>
      </c>
      <c r="J202" s="303">
        <v>0.74629851940776315</v>
      </c>
      <c r="K202" s="399">
        <v>0.74646057321211401</v>
      </c>
      <c r="L202" s="400">
        <v>0.71212407279694601</v>
      </c>
      <c r="M202" s="11">
        <v>3901.727794854467</v>
      </c>
      <c r="N202" s="399">
        <v>1.0401075244790516</v>
      </c>
      <c r="O202" s="401">
        <v>2.5424650997659299E-2</v>
      </c>
      <c r="P202" s="268">
        <v>5.0405813333333329</v>
      </c>
      <c r="Q202" s="268">
        <v>0</v>
      </c>
      <c r="R202" s="268">
        <v>9.7786335090786931</v>
      </c>
      <c r="S202" s="268">
        <v>20.084476297690486</v>
      </c>
      <c r="T202" s="268">
        <v>0.26034842621603121</v>
      </c>
      <c r="U202" s="297">
        <v>35.164039566318543</v>
      </c>
    </row>
    <row r="203" spans="1:21" s="18" customFormat="1" ht="15" x14ac:dyDescent="0.25">
      <c r="A203" s="266">
        <v>257</v>
      </c>
      <c r="B203" s="260" t="s">
        <v>98</v>
      </c>
      <c r="C203" s="268">
        <v>40722</v>
      </c>
      <c r="D203" s="397">
        <v>0</v>
      </c>
      <c r="E203" s="301">
        <v>0</v>
      </c>
      <c r="F203" s="301">
        <v>9</v>
      </c>
      <c r="G203" s="398">
        <v>2.2101075585678504E-4</v>
      </c>
      <c r="H203" s="11">
        <v>11026</v>
      </c>
      <c r="I203" s="11">
        <v>19264</v>
      </c>
      <c r="J203" s="303">
        <v>0.57236295681063121</v>
      </c>
      <c r="K203" s="399">
        <v>0.57248724165403986</v>
      </c>
      <c r="L203" s="400">
        <v>0.62340203055375698</v>
      </c>
      <c r="M203" s="11">
        <v>25386.177488210091</v>
      </c>
      <c r="N203" s="399">
        <v>0.91052271299831133</v>
      </c>
      <c r="O203" s="401">
        <v>0.94781190669230109</v>
      </c>
      <c r="P203" s="268">
        <v>0</v>
      </c>
      <c r="Q203" s="268">
        <v>0</v>
      </c>
      <c r="R203" s="268">
        <v>7.4995828656679215</v>
      </c>
      <c r="S203" s="268">
        <v>17.582193587997391</v>
      </c>
      <c r="T203" s="268">
        <v>9.7055939245291629</v>
      </c>
      <c r="U203" s="297">
        <v>34.787370378194474</v>
      </c>
    </row>
    <row r="204" spans="1:21" s="18" customFormat="1" ht="15" x14ac:dyDescent="0.25">
      <c r="A204" s="266">
        <v>500</v>
      </c>
      <c r="B204" s="260" t="s">
        <v>164</v>
      </c>
      <c r="C204" s="268">
        <v>10486</v>
      </c>
      <c r="D204" s="397">
        <v>0</v>
      </c>
      <c r="E204" s="301">
        <v>0</v>
      </c>
      <c r="F204" s="301">
        <v>0</v>
      </c>
      <c r="G204" s="398">
        <v>0</v>
      </c>
      <c r="H204" s="11">
        <v>2855</v>
      </c>
      <c r="I204" s="11">
        <v>4521</v>
      </c>
      <c r="J204" s="303">
        <v>0.63149745631497456</v>
      </c>
      <c r="K204" s="399">
        <v>0.63163458182517251</v>
      </c>
      <c r="L204" s="400">
        <v>0.54642764059999105</v>
      </c>
      <c r="M204" s="11">
        <v>5729.8402393315064</v>
      </c>
      <c r="N204" s="399">
        <v>0.79809617773368291</v>
      </c>
      <c r="O204" s="401">
        <v>1.0458386475557486</v>
      </c>
      <c r="P204" s="268">
        <v>0</v>
      </c>
      <c r="Q204" s="268">
        <v>0</v>
      </c>
      <c r="R204" s="268">
        <v>8.2744130219097602</v>
      </c>
      <c r="S204" s="268">
        <v>15.411237192037417</v>
      </c>
      <c r="T204" s="268">
        <v>10.709387750970867</v>
      </c>
      <c r="U204" s="297">
        <v>34.395037964918039</v>
      </c>
    </row>
    <row r="205" spans="1:21" s="18" customFormat="1" ht="15" x14ac:dyDescent="0.25">
      <c r="A205" s="266">
        <v>599</v>
      </c>
      <c r="B205" s="260" t="s">
        <v>195</v>
      </c>
      <c r="C205" s="268">
        <v>11206</v>
      </c>
      <c r="D205" s="397">
        <v>0</v>
      </c>
      <c r="E205" s="301">
        <v>0</v>
      </c>
      <c r="F205" s="301">
        <v>0</v>
      </c>
      <c r="G205" s="398">
        <v>0</v>
      </c>
      <c r="H205" s="11">
        <v>4526</v>
      </c>
      <c r="I205" s="11">
        <v>5142</v>
      </c>
      <c r="J205" s="303">
        <v>0.88020225593154411</v>
      </c>
      <c r="K205" s="399">
        <v>0.88039338604967043</v>
      </c>
      <c r="L205" s="400">
        <v>0.67051311448406503</v>
      </c>
      <c r="M205" s="11">
        <v>7513.7699609084329</v>
      </c>
      <c r="N205" s="399">
        <v>0.97933177978048358</v>
      </c>
      <c r="O205" s="401">
        <v>0.37523599984649048</v>
      </c>
      <c r="P205" s="268">
        <v>0</v>
      </c>
      <c r="Q205" s="268">
        <v>0</v>
      </c>
      <c r="R205" s="268">
        <v>11.533153357250683</v>
      </c>
      <c r="S205" s="268">
        <v>18.910896667561136</v>
      </c>
      <c r="T205" s="268">
        <v>3.8424166384280625</v>
      </c>
      <c r="U205" s="297">
        <v>34.286466663239885</v>
      </c>
    </row>
    <row r="206" spans="1:21" s="18" customFormat="1" ht="15" x14ac:dyDescent="0.25">
      <c r="A206" s="266">
        <v>171</v>
      </c>
      <c r="B206" s="260" t="s">
        <v>63</v>
      </c>
      <c r="C206" s="268">
        <v>4540</v>
      </c>
      <c r="D206" s="397">
        <v>9.4850000000000004E-2</v>
      </c>
      <c r="E206" s="301">
        <v>0</v>
      </c>
      <c r="F206" s="301">
        <v>0</v>
      </c>
      <c r="G206" s="398">
        <v>0</v>
      </c>
      <c r="H206" s="11">
        <v>1326</v>
      </c>
      <c r="I206" s="11">
        <v>1784</v>
      </c>
      <c r="J206" s="303">
        <v>0.74327354260089684</v>
      </c>
      <c r="K206" s="399">
        <v>0.74343493955147288</v>
      </c>
      <c r="L206" s="400">
        <v>0.65782349974166399</v>
      </c>
      <c r="M206" s="11">
        <v>2986.5186888271546</v>
      </c>
      <c r="N206" s="399">
        <v>0.9607977008460743</v>
      </c>
      <c r="O206" s="401">
        <v>0</v>
      </c>
      <c r="P206" s="268">
        <v>5.9366615000000014</v>
      </c>
      <c r="Q206" s="268">
        <v>0</v>
      </c>
      <c r="R206" s="268">
        <v>9.7389977081242947</v>
      </c>
      <c r="S206" s="268">
        <v>18.553003603337693</v>
      </c>
      <c r="T206" s="268">
        <v>0</v>
      </c>
      <c r="U206" s="297">
        <v>34.228662811461987</v>
      </c>
    </row>
    <row r="207" spans="1:21" s="18" customFormat="1" ht="15" x14ac:dyDescent="0.25">
      <c r="A207" s="266">
        <v>694</v>
      </c>
      <c r="B207" s="260" t="s">
        <v>225</v>
      </c>
      <c r="C207" s="268">
        <v>28349</v>
      </c>
      <c r="D207" s="397">
        <v>0</v>
      </c>
      <c r="E207" s="301">
        <v>0</v>
      </c>
      <c r="F207" s="301">
        <v>2</v>
      </c>
      <c r="G207" s="398">
        <v>7.0549225722247702E-5</v>
      </c>
      <c r="H207" s="11">
        <v>11711</v>
      </c>
      <c r="I207" s="11">
        <v>12233</v>
      </c>
      <c r="J207" s="303">
        <v>0.95732853756233138</v>
      </c>
      <c r="K207" s="399">
        <v>0.95753641514414511</v>
      </c>
      <c r="L207" s="400">
        <v>0.763497474255041</v>
      </c>
      <c r="M207" s="11">
        <v>21644.389897656158</v>
      </c>
      <c r="N207" s="399">
        <v>1.1151420071707829</v>
      </c>
      <c r="O207" s="401">
        <v>0</v>
      </c>
      <c r="P207" s="268">
        <v>0</v>
      </c>
      <c r="Q207" s="268">
        <v>0</v>
      </c>
      <c r="R207" s="268">
        <v>12.543727038388301</v>
      </c>
      <c r="S207" s="268">
        <v>21.533392158467816</v>
      </c>
      <c r="T207" s="268">
        <v>0</v>
      </c>
      <c r="U207" s="297">
        <v>34.077119196856117</v>
      </c>
    </row>
    <row r="208" spans="1:21" s="18" customFormat="1" ht="15" x14ac:dyDescent="0.25">
      <c r="A208" s="266">
        <v>430</v>
      </c>
      <c r="B208" s="260" t="s">
        <v>144</v>
      </c>
      <c r="C208" s="268">
        <v>15392</v>
      </c>
      <c r="D208" s="397">
        <v>0</v>
      </c>
      <c r="E208" s="301">
        <v>0</v>
      </c>
      <c r="F208" s="301">
        <v>0</v>
      </c>
      <c r="G208" s="398">
        <v>0</v>
      </c>
      <c r="H208" s="11">
        <v>6202</v>
      </c>
      <c r="I208" s="11">
        <v>6026</v>
      </c>
      <c r="J208" s="303">
        <v>1.0292067706604713</v>
      </c>
      <c r="K208" s="399">
        <v>1.0294302561268254</v>
      </c>
      <c r="L208" s="400">
        <v>0.70841598991594201</v>
      </c>
      <c r="M208" s="11">
        <v>10903.938916786179</v>
      </c>
      <c r="N208" s="399">
        <v>1.0346916074313717</v>
      </c>
      <c r="O208" s="401">
        <v>0</v>
      </c>
      <c r="P208" s="268">
        <v>0</v>
      </c>
      <c r="Q208" s="268">
        <v>0</v>
      </c>
      <c r="R208" s="268">
        <v>13.485536355261411</v>
      </c>
      <c r="S208" s="268">
        <v>19.979894939499786</v>
      </c>
      <c r="T208" s="268">
        <v>0</v>
      </c>
      <c r="U208" s="297">
        <v>33.465431294761196</v>
      </c>
    </row>
    <row r="209" spans="1:21" s="18" customFormat="1" ht="15" x14ac:dyDescent="0.25">
      <c r="A209" s="266">
        <v>285</v>
      </c>
      <c r="B209" s="260" t="s">
        <v>110</v>
      </c>
      <c r="C209" s="268">
        <v>50617</v>
      </c>
      <c r="D209" s="397">
        <v>0</v>
      </c>
      <c r="E209" s="301">
        <v>0</v>
      </c>
      <c r="F209" s="301">
        <v>2</v>
      </c>
      <c r="G209" s="398">
        <v>3.9512416776972164E-5</v>
      </c>
      <c r="H209" s="11">
        <v>21545</v>
      </c>
      <c r="I209" s="11">
        <v>19266</v>
      </c>
      <c r="J209" s="303">
        <v>1.1182912903560678</v>
      </c>
      <c r="K209" s="399">
        <v>1.1185341199386836</v>
      </c>
      <c r="L209" s="400">
        <v>0.66702478071455895</v>
      </c>
      <c r="M209" s="11">
        <v>33762.793325428829</v>
      </c>
      <c r="N209" s="399">
        <v>0.97423682183683857</v>
      </c>
      <c r="O209" s="401">
        <v>0</v>
      </c>
      <c r="P209" s="268">
        <v>0</v>
      </c>
      <c r="Q209" s="268">
        <v>0</v>
      </c>
      <c r="R209" s="268">
        <v>14.652796971196754</v>
      </c>
      <c r="S209" s="268">
        <v>18.812513029669351</v>
      </c>
      <c r="T209" s="268">
        <v>0</v>
      </c>
      <c r="U209" s="297">
        <v>33.465310000866104</v>
      </c>
    </row>
    <row r="210" spans="1:21" s="18" customFormat="1" ht="15" x14ac:dyDescent="0.25">
      <c r="A210" s="266">
        <v>106</v>
      </c>
      <c r="B210" s="260" t="s">
        <v>45</v>
      </c>
      <c r="C210" s="268">
        <v>46797</v>
      </c>
      <c r="D210" s="397">
        <v>0</v>
      </c>
      <c r="E210" s="301">
        <v>0</v>
      </c>
      <c r="F210" s="301">
        <v>0</v>
      </c>
      <c r="G210" s="398">
        <v>0</v>
      </c>
      <c r="H210" s="11">
        <v>19730</v>
      </c>
      <c r="I210" s="11">
        <v>20748</v>
      </c>
      <c r="J210" s="303">
        <v>0.95093502988239831</v>
      </c>
      <c r="K210" s="399">
        <v>0.95114151915616141</v>
      </c>
      <c r="L210" s="400">
        <v>0.65403012484069201</v>
      </c>
      <c r="M210" s="11">
        <v>30606.647752169865</v>
      </c>
      <c r="N210" s="399">
        <v>0.95525720877679976</v>
      </c>
      <c r="O210" s="401">
        <v>0.23458434648630697</v>
      </c>
      <c r="P210" s="268">
        <v>0</v>
      </c>
      <c r="Q210" s="268">
        <v>0</v>
      </c>
      <c r="R210" s="268">
        <v>12.459953900945715</v>
      </c>
      <c r="S210" s="268">
        <v>18.446016701480001</v>
      </c>
      <c r="T210" s="268">
        <v>2.4021437080197829</v>
      </c>
      <c r="U210" s="297">
        <v>33.308114310445497</v>
      </c>
    </row>
    <row r="211" spans="1:21" s="18" customFormat="1" ht="15" x14ac:dyDescent="0.25">
      <c r="A211" s="266">
        <v>609</v>
      </c>
      <c r="B211" s="260" t="s">
        <v>200</v>
      </c>
      <c r="C211" s="268">
        <v>83205</v>
      </c>
      <c r="D211" s="397">
        <v>0</v>
      </c>
      <c r="E211" s="301">
        <v>0</v>
      </c>
      <c r="F211" s="301">
        <v>1</v>
      </c>
      <c r="G211" s="398">
        <v>1.2018508503094765E-5</v>
      </c>
      <c r="H211" s="11">
        <v>34382</v>
      </c>
      <c r="I211" s="11">
        <v>33504</v>
      </c>
      <c r="J211" s="303">
        <v>1.0262058261700095</v>
      </c>
      <c r="K211" s="399">
        <v>1.0264286600010479</v>
      </c>
      <c r="L211" s="400">
        <v>0.70323297430667098</v>
      </c>
      <c r="M211" s="11">
        <v>58512.49962718656</v>
      </c>
      <c r="N211" s="399">
        <v>1.027121446920547</v>
      </c>
      <c r="O211" s="401">
        <v>0</v>
      </c>
      <c r="P211" s="268">
        <v>0</v>
      </c>
      <c r="Q211" s="268">
        <v>0</v>
      </c>
      <c r="R211" s="268">
        <v>13.446215446013728</v>
      </c>
      <c r="S211" s="268">
        <v>19.833715140035764</v>
      </c>
      <c r="T211" s="268">
        <v>0</v>
      </c>
      <c r="U211" s="297">
        <v>33.279930586049488</v>
      </c>
    </row>
    <row r="212" spans="1:21" s="18" customFormat="1" ht="15" x14ac:dyDescent="0.25">
      <c r="A212" s="266">
        <v>977</v>
      </c>
      <c r="B212" s="260" t="s">
        <v>300</v>
      </c>
      <c r="C212" s="268">
        <v>15293</v>
      </c>
      <c r="D212" s="397">
        <v>0</v>
      </c>
      <c r="E212" s="301">
        <v>0</v>
      </c>
      <c r="F212" s="301">
        <v>1</v>
      </c>
      <c r="G212" s="398">
        <v>6.5389393840319102E-5</v>
      </c>
      <c r="H212" s="11">
        <v>6815</v>
      </c>
      <c r="I212" s="11">
        <v>6377</v>
      </c>
      <c r="J212" s="303">
        <v>1.0686843343264858</v>
      </c>
      <c r="K212" s="399">
        <v>1.0689163920855782</v>
      </c>
      <c r="L212" s="400">
        <v>0.65185589636522101</v>
      </c>
      <c r="M212" s="11">
        <v>9968.8322231133243</v>
      </c>
      <c r="N212" s="399">
        <v>0.95208159446510832</v>
      </c>
      <c r="O212" s="401">
        <v>8.3590929370550945E-2</v>
      </c>
      <c r="P212" s="268">
        <v>0</v>
      </c>
      <c r="Q212" s="268">
        <v>0</v>
      </c>
      <c r="R212" s="268">
        <v>14.002804736321073</v>
      </c>
      <c r="S212" s="268">
        <v>18.38469558912124</v>
      </c>
      <c r="T212" s="268">
        <v>0.85597111675444171</v>
      </c>
      <c r="U212" s="297">
        <v>33.243471442196757</v>
      </c>
    </row>
    <row r="213" spans="1:21" s="18" customFormat="1" ht="15" x14ac:dyDescent="0.25">
      <c r="A213" s="266">
        <v>61</v>
      </c>
      <c r="B213" s="260" t="s">
        <v>25</v>
      </c>
      <c r="C213" s="268">
        <v>16459</v>
      </c>
      <c r="D213" s="397">
        <v>0</v>
      </c>
      <c r="E213" s="301">
        <v>0</v>
      </c>
      <c r="F213" s="301">
        <v>0</v>
      </c>
      <c r="G213" s="398">
        <v>0</v>
      </c>
      <c r="H213" s="11">
        <v>7918</v>
      </c>
      <c r="I213" s="11">
        <v>6224</v>
      </c>
      <c r="J213" s="303">
        <v>1.2721722365038561</v>
      </c>
      <c r="K213" s="399">
        <v>1.2724484803196399</v>
      </c>
      <c r="L213" s="400">
        <v>0.58558202015412597</v>
      </c>
      <c r="M213" s="11">
        <v>9638.0944697167597</v>
      </c>
      <c r="N213" s="399">
        <v>0.85528391558196748</v>
      </c>
      <c r="O213" s="401">
        <v>0</v>
      </c>
      <c r="P213" s="268">
        <v>0</v>
      </c>
      <c r="Q213" s="268">
        <v>0</v>
      </c>
      <c r="R213" s="268">
        <v>16.669075092187281</v>
      </c>
      <c r="S213" s="268">
        <v>16.51553240988779</v>
      </c>
      <c r="T213" s="268">
        <v>0</v>
      </c>
      <c r="U213" s="297">
        <v>33.184607502075075</v>
      </c>
    </row>
    <row r="214" spans="1:21" s="18" customFormat="1" ht="15" x14ac:dyDescent="0.25">
      <c r="A214" s="266">
        <v>593</v>
      </c>
      <c r="B214" s="260" t="s">
        <v>192</v>
      </c>
      <c r="C214" s="268">
        <v>17077</v>
      </c>
      <c r="D214" s="397">
        <v>0</v>
      </c>
      <c r="E214" s="301">
        <v>0</v>
      </c>
      <c r="F214" s="301">
        <v>0</v>
      </c>
      <c r="G214" s="398">
        <v>0</v>
      </c>
      <c r="H214" s="11">
        <v>6483</v>
      </c>
      <c r="I214" s="11">
        <v>6289</v>
      </c>
      <c r="J214" s="303">
        <v>1.0308475115280649</v>
      </c>
      <c r="K214" s="399">
        <v>1.0310713532704836</v>
      </c>
      <c r="L214" s="400">
        <v>0.697264662907221</v>
      </c>
      <c r="M214" s="11">
        <v>11907.188648466614</v>
      </c>
      <c r="N214" s="399">
        <v>1.0184043064219528</v>
      </c>
      <c r="O214" s="401">
        <v>0</v>
      </c>
      <c r="P214" s="268">
        <v>0</v>
      </c>
      <c r="Q214" s="268">
        <v>0</v>
      </c>
      <c r="R214" s="268">
        <v>13.507034727843333</v>
      </c>
      <c r="S214" s="268">
        <v>19.66538715700791</v>
      </c>
      <c r="T214" s="268">
        <v>0</v>
      </c>
      <c r="U214" s="297">
        <v>33.172421884851246</v>
      </c>
    </row>
    <row r="215" spans="1:21" s="18" customFormat="1" ht="15" x14ac:dyDescent="0.25">
      <c r="A215" s="266">
        <v>491</v>
      </c>
      <c r="B215" s="260" t="s">
        <v>159</v>
      </c>
      <c r="C215" s="268">
        <v>51980</v>
      </c>
      <c r="D215" s="397">
        <v>0</v>
      </c>
      <c r="E215" s="301">
        <v>0</v>
      </c>
      <c r="F215" s="301">
        <v>0</v>
      </c>
      <c r="G215" s="398">
        <v>0</v>
      </c>
      <c r="H215" s="11">
        <v>21755</v>
      </c>
      <c r="I215" s="11">
        <v>20994</v>
      </c>
      <c r="J215" s="303">
        <v>1.0362484519386492</v>
      </c>
      <c r="K215" s="399">
        <v>1.0364734664596784</v>
      </c>
      <c r="L215" s="400">
        <v>0.691385701083847</v>
      </c>
      <c r="M215" s="11">
        <v>35938.228742338368</v>
      </c>
      <c r="N215" s="399">
        <v>1.0098176672923416</v>
      </c>
      <c r="O215" s="401">
        <v>0</v>
      </c>
      <c r="P215" s="268">
        <v>0</v>
      </c>
      <c r="Q215" s="268">
        <v>0</v>
      </c>
      <c r="R215" s="268">
        <v>13.577802410621787</v>
      </c>
      <c r="S215" s="268">
        <v>19.499579155415116</v>
      </c>
      <c r="T215" s="268">
        <v>0</v>
      </c>
      <c r="U215" s="297">
        <v>33.077381566036898</v>
      </c>
    </row>
    <row r="216" spans="1:21" s="18" customFormat="1" ht="15" x14ac:dyDescent="0.25">
      <c r="A216" s="266">
        <v>276</v>
      </c>
      <c r="B216" s="260" t="s">
        <v>107</v>
      </c>
      <c r="C216" s="268">
        <v>15157</v>
      </c>
      <c r="D216" s="397">
        <v>0</v>
      </c>
      <c r="E216" s="301">
        <v>0</v>
      </c>
      <c r="F216" s="301">
        <v>1</v>
      </c>
      <c r="G216" s="398">
        <v>6.5976116645774223E-5</v>
      </c>
      <c r="H216" s="11">
        <v>3850</v>
      </c>
      <c r="I216" s="11">
        <v>6616</v>
      </c>
      <c r="J216" s="303">
        <v>0.58192261185006044</v>
      </c>
      <c r="K216" s="399">
        <v>0.58204897250954957</v>
      </c>
      <c r="L216" s="400">
        <v>0.62982070821768399</v>
      </c>
      <c r="M216" s="11">
        <v>9546.1924744554362</v>
      </c>
      <c r="N216" s="399">
        <v>0.91989764524745565</v>
      </c>
      <c r="O216" s="401">
        <v>0.75080900213075152</v>
      </c>
      <c r="P216" s="268">
        <v>0</v>
      </c>
      <c r="Q216" s="268">
        <v>0</v>
      </c>
      <c r="R216" s="268">
        <v>7.6248415398750993</v>
      </c>
      <c r="S216" s="268">
        <v>17.763223529728368</v>
      </c>
      <c r="T216" s="268">
        <v>7.6882841818188972</v>
      </c>
      <c r="U216" s="297">
        <v>33.076349251422364</v>
      </c>
    </row>
    <row r="217" spans="1:21" s="18" customFormat="1" ht="15" x14ac:dyDescent="0.25">
      <c r="A217" s="266">
        <v>111</v>
      </c>
      <c r="B217" s="260" t="s">
        <v>48</v>
      </c>
      <c r="C217" s="268">
        <v>18131</v>
      </c>
      <c r="D217" s="397">
        <v>0</v>
      </c>
      <c r="E217" s="301">
        <v>0</v>
      </c>
      <c r="F217" s="301">
        <v>1</v>
      </c>
      <c r="G217" s="398">
        <v>5.5154155865644475E-5</v>
      </c>
      <c r="H217" s="11">
        <v>6217</v>
      </c>
      <c r="I217" s="11">
        <v>6359</v>
      </c>
      <c r="J217" s="303">
        <v>0.97766944488127061</v>
      </c>
      <c r="K217" s="399">
        <v>0.97788173935703393</v>
      </c>
      <c r="L217" s="400">
        <v>0.71461258618283996</v>
      </c>
      <c r="M217" s="11">
        <v>12956.640800081072</v>
      </c>
      <c r="N217" s="399">
        <v>1.0437421741086719</v>
      </c>
      <c r="O217" s="401">
        <v>0</v>
      </c>
      <c r="P217" s="268">
        <v>0</v>
      </c>
      <c r="Q217" s="268">
        <v>0</v>
      </c>
      <c r="R217" s="268">
        <v>12.810250785577145</v>
      </c>
      <c r="S217" s="268">
        <v>20.154661382038451</v>
      </c>
      <c r="T217" s="268">
        <v>0</v>
      </c>
      <c r="U217" s="297">
        <v>32.964912167615594</v>
      </c>
    </row>
    <row r="218" spans="1:21" s="18" customFormat="1" ht="15" x14ac:dyDescent="0.25">
      <c r="A218" s="266">
        <v>980</v>
      </c>
      <c r="B218" s="260" t="s">
        <v>301</v>
      </c>
      <c r="C218" s="268">
        <v>33607</v>
      </c>
      <c r="D218" s="397">
        <v>0</v>
      </c>
      <c r="E218" s="301">
        <v>0</v>
      </c>
      <c r="F218" s="301">
        <v>1</v>
      </c>
      <c r="G218" s="398">
        <v>2.9755705656559646E-5</v>
      </c>
      <c r="H218" s="11">
        <v>10139</v>
      </c>
      <c r="I218" s="11">
        <v>15310</v>
      </c>
      <c r="J218" s="303">
        <v>0.66224689745264531</v>
      </c>
      <c r="K218" s="399">
        <v>0.66239070000130496</v>
      </c>
      <c r="L218" s="400">
        <v>0.72183288509395904</v>
      </c>
      <c r="M218" s="11">
        <v>24258.637769352681</v>
      </c>
      <c r="N218" s="399">
        <v>1.054287930829052</v>
      </c>
      <c r="O218" s="401">
        <v>0.3526918724832277</v>
      </c>
      <c r="P218" s="268">
        <v>0</v>
      </c>
      <c r="Q218" s="268">
        <v>0</v>
      </c>
      <c r="R218" s="268">
        <v>8.6773181700170934</v>
      </c>
      <c r="S218" s="268">
        <v>20.358299944308992</v>
      </c>
      <c r="T218" s="268">
        <v>3.6115647742282517</v>
      </c>
      <c r="U218" s="297">
        <v>32.64718288855434</v>
      </c>
    </row>
    <row r="219" spans="1:21" s="18" customFormat="1" ht="15" x14ac:dyDescent="0.25">
      <c r="A219" s="266">
        <v>286</v>
      </c>
      <c r="B219" s="260" t="s">
        <v>111</v>
      </c>
      <c r="C219" s="268">
        <v>79429</v>
      </c>
      <c r="D219" s="397">
        <v>0</v>
      </c>
      <c r="E219" s="301">
        <v>0</v>
      </c>
      <c r="F219" s="301">
        <v>2</v>
      </c>
      <c r="G219" s="398">
        <v>2.5179720253307985E-5</v>
      </c>
      <c r="H219" s="11">
        <v>30241</v>
      </c>
      <c r="I219" s="11">
        <v>31377</v>
      </c>
      <c r="J219" s="303">
        <v>0.96379513656499982</v>
      </c>
      <c r="K219" s="399">
        <v>0.96400441832616313</v>
      </c>
      <c r="L219" s="400">
        <v>0.70807867025023297</v>
      </c>
      <c r="M219" s="11">
        <v>56241.980699305757</v>
      </c>
      <c r="N219" s="399">
        <v>1.0341989282257935</v>
      </c>
      <c r="O219" s="401">
        <v>0</v>
      </c>
      <c r="P219" s="268">
        <v>0</v>
      </c>
      <c r="Q219" s="268">
        <v>0</v>
      </c>
      <c r="R219" s="268">
        <v>12.628457880072737</v>
      </c>
      <c r="S219" s="268">
        <v>19.970381304040071</v>
      </c>
      <c r="T219" s="268">
        <v>0</v>
      </c>
      <c r="U219" s="297">
        <v>32.598839184112812</v>
      </c>
    </row>
    <row r="220" spans="1:21" s="18" customFormat="1" ht="15" x14ac:dyDescent="0.25">
      <c r="A220" s="266">
        <v>301</v>
      </c>
      <c r="B220" s="260" t="s">
        <v>118</v>
      </c>
      <c r="C220" s="268">
        <v>19890</v>
      </c>
      <c r="D220" s="397">
        <v>0</v>
      </c>
      <c r="E220" s="301">
        <v>0</v>
      </c>
      <c r="F220" s="301">
        <v>0</v>
      </c>
      <c r="G220" s="398">
        <v>0</v>
      </c>
      <c r="H220" s="11">
        <v>6986</v>
      </c>
      <c r="I220" s="11">
        <v>7797</v>
      </c>
      <c r="J220" s="303">
        <v>0.89598563550083365</v>
      </c>
      <c r="K220" s="399">
        <v>0.8961801928757992</v>
      </c>
      <c r="L220" s="400">
        <v>0.73628266607873705</v>
      </c>
      <c r="M220" s="11">
        <v>14644.662228306081</v>
      </c>
      <c r="N220" s="399">
        <v>1.0753928569275515</v>
      </c>
      <c r="O220" s="401">
        <v>0</v>
      </c>
      <c r="P220" s="268">
        <v>0</v>
      </c>
      <c r="Q220" s="268">
        <v>0</v>
      </c>
      <c r="R220" s="268">
        <v>11.739960526672968</v>
      </c>
      <c r="S220" s="268">
        <v>20.765836067271017</v>
      </c>
      <c r="T220" s="268">
        <v>0</v>
      </c>
      <c r="U220" s="297">
        <v>32.505796593943991</v>
      </c>
    </row>
    <row r="221" spans="1:21" s="18" customFormat="1" ht="15" x14ac:dyDescent="0.25">
      <c r="A221" s="266">
        <v>700</v>
      </c>
      <c r="B221" s="260" t="s">
        <v>228</v>
      </c>
      <c r="C221" s="268">
        <v>4842</v>
      </c>
      <c r="D221" s="397">
        <v>7.9149999999999998E-2</v>
      </c>
      <c r="E221" s="301">
        <v>0</v>
      </c>
      <c r="F221" s="301">
        <v>0</v>
      </c>
      <c r="G221" s="398">
        <v>0</v>
      </c>
      <c r="H221" s="11">
        <v>1006</v>
      </c>
      <c r="I221" s="11">
        <v>1726</v>
      </c>
      <c r="J221" s="303">
        <v>0.58285052143684823</v>
      </c>
      <c r="K221" s="399">
        <v>0.58297708358578793</v>
      </c>
      <c r="L221" s="400">
        <v>0.703165131478385</v>
      </c>
      <c r="M221" s="11">
        <v>3404.7255666183401</v>
      </c>
      <c r="N221" s="399">
        <v>1.0270223576763018</v>
      </c>
      <c r="O221" s="401">
        <v>0</v>
      </c>
      <c r="P221" s="268">
        <v>4.9539985</v>
      </c>
      <c r="Q221" s="268">
        <v>0</v>
      </c>
      <c r="R221" s="268">
        <v>7.6369997949738213</v>
      </c>
      <c r="S221" s="268">
        <v>19.831801726729385</v>
      </c>
      <c r="T221" s="268">
        <v>0</v>
      </c>
      <c r="U221" s="297">
        <v>32.42280002170321</v>
      </c>
    </row>
    <row r="222" spans="1:21" s="18" customFormat="1" ht="15" x14ac:dyDescent="0.25">
      <c r="A222" s="266">
        <v>684</v>
      </c>
      <c r="B222" s="260" t="s">
        <v>220</v>
      </c>
      <c r="C222" s="268">
        <v>38667</v>
      </c>
      <c r="D222" s="397">
        <v>0</v>
      </c>
      <c r="E222" s="301">
        <v>0</v>
      </c>
      <c r="F222" s="301">
        <v>3</v>
      </c>
      <c r="G222" s="398">
        <v>7.7585538055706418E-5</v>
      </c>
      <c r="H222" s="11">
        <v>16820</v>
      </c>
      <c r="I222" s="11">
        <v>16420</v>
      </c>
      <c r="J222" s="303">
        <v>1.0243605359317904</v>
      </c>
      <c r="K222" s="399">
        <v>1.0245829690702166</v>
      </c>
      <c r="L222" s="400">
        <v>0.66935527243067505</v>
      </c>
      <c r="M222" s="11">
        <v>25881.960319076912</v>
      </c>
      <c r="N222" s="399">
        <v>0.97764066965249807</v>
      </c>
      <c r="O222" s="401">
        <v>0</v>
      </c>
      <c r="P222" s="268">
        <v>0</v>
      </c>
      <c r="Q222" s="268">
        <v>0</v>
      </c>
      <c r="R222" s="268">
        <v>13.422036894819836</v>
      </c>
      <c r="S222" s="268">
        <v>18.878241330989734</v>
      </c>
      <c r="T222" s="268">
        <v>0</v>
      </c>
      <c r="U222" s="297">
        <v>32.300278225809571</v>
      </c>
    </row>
    <row r="223" spans="1:21" s="18" customFormat="1" ht="15" x14ac:dyDescent="0.25">
      <c r="A223" s="266">
        <v>598</v>
      </c>
      <c r="B223" s="260" t="s">
        <v>194</v>
      </c>
      <c r="C223" s="268">
        <v>19207</v>
      </c>
      <c r="D223" s="397">
        <v>0</v>
      </c>
      <c r="E223" s="301">
        <v>0</v>
      </c>
      <c r="F223" s="301">
        <v>2</v>
      </c>
      <c r="G223" s="398">
        <v>1.0412870307700318E-4</v>
      </c>
      <c r="H223" s="11">
        <v>10935</v>
      </c>
      <c r="I223" s="11">
        <v>8045</v>
      </c>
      <c r="J223" s="303">
        <v>1.3592293349906774</v>
      </c>
      <c r="K223" s="399">
        <v>1.3595244826815711</v>
      </c>
      <c r="L223" s="400">
        <v>0.50609876040636104</v>
      </c>
      <c r="M223" s="11">
        <v>9720.638891124976</v>
      </c>
      <c r="N223" s="399">
        <v>0.73919299871536981</v>
      </c>
      <c r="O223" s="401">
        <v>0</v>
      </c>
      <c r="P223" s="268">
        <v>0</v>
      </c>
      <c r="Q223" s="268">
        <v>0</v>
      </c>
      <c r="R223" s="268">
        <v>17.80977072312858</v>
      </c>
      <c r="S223" s="268">
        <v>14.273816805193787</v>
      </c>
      <c r="T223" s="268">
        <v>0</v>
      </c>
      <c r="U223" s="297">
        <v>32.083587528322369</v>
      </c>
    </row>
    <row r="224" spans="1:21" s="18" customFormat="1" ht="15" x14ac:dyDescent="0.25">
      <c r="A224" s="266">
        <v>271</v>
      </c>
      <c r="B224" s="260" t="s">
        <v>103</v>
      </c>
      <c r="C224" s="268">
        <v>6903</v>
      </c>
      <c r="D224" s="397">
        <v>0</v>
      </c>
      <c r="E224" s="301">
        <v>0</v>
      </c>
      <c r="F224" s="301">
        <v>0</v>
      </c>
      <c r="G224" s="398">
        <v>0</v>
      </c>
      <c r="H224" s="11">
        <v>2358</v>
      </c>
      <c r="I224" s="11">
        <v>2690</v>
      </c>
      <c r="J224" s="303">
        <v>0.87657992565055765</v>
      </c>
      <c r="K224" s="399">
        <v>0.87677026920353962</v>
      </c>
      <c r="L224" s="400">
        <v>0.72900128546159704</v>
      </c>
      <c r="M224" s="11">
        <v>5032.295873541404</v>
      </c>
      <c r="N224" s="399">
        <v>1.0647578860597111</v>
      </c>
      <c r="O224" s="401">
        <v>0</v>
      </c>
      <c r="P224" s="268">
        <v>0</v>
      </c>
      <c r="Q224" s="268">
        <v>0</v>
      </c>
      <c r="R224" s="268">
        <v>11.485690526566367</v>
      </c>
      <c r="S224" s="268">
        <v>20.560474779813017</v>
      </c>
      <c r="T224" s="268">
        <v>0</v>
      </c>
      <c r="U224" s="297">
        <v>32.046165306379386</v>
      </c>
    </row>
    <row r="225" spans="1:21" s="18" customFormat="1" ht="15" x14ac:dyDescent="0.25">
      <c r="A225" s="266">
        <v>425</v>
      </c>
      <c r="B225" s="260" t="s">
        <v>142</v>
      </c>
      <c r="C225" s="268">
        <v>10258</v>
      </c>
      <c r="D225" s="397">
        <v>0</v>
      </c>
      <c r="E225" s="301">
        <v>0</v>
      </c>
      <c r="F225" s="301">
        <v>5</v>
      </c>
      <c r="G225" s="398">
        <v>4.8742444921037238E-4</v>
      </c>
      <c r="H225" s="11">
        <v>2711</v>
      </c>
      <c r="I225" s="11">
        <v>4195</v>
      </c>
      <c r="J225" s="303">
        <v>0.64624553039332544</v>
      </c>
      <c r="K225" s="399">
        <v>0.64638585835059925</v>
      </c>
      <c r="L225" s="400">
        <v>0.75045514297498495</v>
      </c>
      <c r="M225" s="11">
        <v>7698.1688566373959</v>
      </c>
      <c r="N225" s="399">
        <v>1.0960927608114299</v>
      </c>
      <c r="O225" s="401">
        <v>0.21910221102506844</v>
      </c>
      <c r="P225" s="268">
        <v>0</v>
      </c>
      <c r="Q225" s="268">
        <v>0</v>
      </c>
      <c r="R225" s="268">
        <v>8.4676547443928492</v>
      </c>
      <c r="S225" s="268">
        <v>21.16555121126871</v>
      </c>
      <c r="T225" s="268">
        <v>2.2436066408967013</v>
      </c>
      <c r="U225" s="297">
        <v>31.876812596558256</v>
      </c>
    </row>
    <row r="226" spans="1:21" s="18" customFormat="1" ht="15" x14ac:dyDescent="0.25">
      <c r="A226" s="266">
        <v>608</v>
      </c>
      <c r="B226" s="260" t="s">
        <v>199</v>
      </c>
      <c r="C226" s="268">
        <v>1980</v>
      </c>
      <c r="D226" s="397">
        <v>0.1082</v>
      </c>
      <c r="E226" s="301">
        <v>0</v>
      </c>
      <c r="F226" s="301">
        <v>0</v>
      </c>
      <c r="G226" s="398">
        <v>0</v>
      </c>
      <c r="H226" s="11">
        <v>547</v>
      </c>
      <c r="I226" s="11">
        <v>734</v>
      </c>
      <c r="J226" s="303">
        <v>0.74523160762942775</v>
      </c>
      <c r="K226" s="399">
        <v>0.74539342976091838</v>
      </c>
      <c r="L226" s="400">
        <v>0.54298846746095997</v>
      </c>
      <c r="M226" s="11">
        <v>1075.1171655727007</v>
      </c>
      <c r="N226" s="399">
        <v>0.79307302236436228</v>
      </c>
      <c r="O226" s="401">
        <v>0</v>
      </c>
      <c r="P226" s="268">
        <v>6.7722380000000006</v>
      </c>
      <c r="Q226" s="268">
        <v>0</v>
      </c>
      <c r="R226" s="268">
        <v>9.7646539298680306</v>
      </c>
      <c r="S226" s="268">
        <v>15.314240061855834</v>
      </c>
      <c r="T226" s="268">
        <v>0</v>
      </c>
      <c r="U226" s="297">
        <v>31.851131991723868</v>
      </c>
    </row>
    <row r="227" spans="1:21" s="18" customFormat="1" ht="15" x14ac:dyDescent="0.25">
      <c r="A227" s="266">
        <v>102</v>
      </c>
      <c r="B227" s="260" t="s">
        <v>42</v>
      </c>
      <c r="C227" s="268">
        <v>9745</v>
      </c>
      <c r="D227" s="397">
        <v>0</v>
      </c>
      <c r="E227" s="301">
        <v>0</v>
      </c>
      <c r="F227" s="301">
        <v>0</v>
      </c>
      <c r="G227" s="398">
        <v>0</v>
      </c>
      <c r="H227" s="11">
        <v>4019</v>
      </c>
      <c r="I227" s="11">
        <v>4013</v>
      </c>
      <c r="J227" s="303">
        <v>1.0014951407924246</v>
      </c>
      <c r="K227" s="399">
        <v>1.0017126088610109</v>
      </c>
      <c r="L227" s="400">
        <v>0.66087472699616501</v>
      </c>
      <c r="M227" s="11">
        <v>6440.2242145776281</v>
      </c>
      <c r="N227" s="399">
        <v>0.96525423384015974</v>
      </c>
      <c r="O227" s="401">
        <v>0</v>
      </c>
      <c r="P227" s="268">
        <v>0</v>
      </c>
      <c r="Q227" s="268">
        <v>0</v>
      </c>
      <c r="R227" s="268">
        <v>13.122435176079243</v>
      </c>
      <c r="S227" s="268">
        <v>18.639059255453486</v>
      </c>
      <c r="T227" s="268">
        <v>0</v>
      </c>
      <c r="U227" s="297">
        <v>31.761494431532725</v>
      </c>
    </row>
    <row r="228" spans="1:21" s="18" customFormat="1" ht="15" x14ac:dyDescent="0.25">
      <c r="A228" s="266">
        <v>284</v>
      </c>
      <c r="B228" s="260" t="s">
        <v>109</v>
      </c>
      <c r="C228" s="268">
        <v>2227</v>
      </c>
      <c r="D228" s="397">
        <v>7.1333333333333335E-3</v>
      </c>
      <c r="E228" s="301">
        <v>0</v>
      </c>
      <c r="F228" s="301">
        <v>0</v>
      </c>
      <c r="G228" s="398">
        <v>0</v>
      </c>
      <c r="H228" s="11">
        <v>913</v>
      </c>
      <c r="I228" s="11">
        <v>891</v>
      </c>
      <c r="J228" s="303">
        <v>1.0246913580246915</v>
      </c>
      <c r="K228" s="399">
        <v>1.0249138629989545</v>
      </c>
      <c r="L228" s="400">
        <v>0.61857026914659596</v>
      </c>
      <c r="M228" s="11">
        <v>1377.5559893894692</v>
      </c>
      <c r="N228" s="399">
        <v>0.90346558406804323</v>
      </c>
      <c r="O228" s="401">
        <v>0</v>
      </c>
      <c r="P228" s="268">
        <v>0.44647533333333339</v>
      </c>
      <c r="Q228" s="268">
        <v>0</v>
      </c>
      <c r="R228" s="268">
        <v>13.426371605286302</v>
      </c>
      <c r="S228" s="268">
        <v>17.445920428353912</v>
      </c>
      <c r="T228" s="268">
        <v>0</v>
      </c>
      <c r="U228" s="297">
        <v>31.31876736697355</v>
      </c>
    </row>
    <row r="229" spans="1:21" s="18" customFormat="1" ht="15" x14ac:dyDescent="0.25">
      <c r="A229" s="266">
        <v>790</v>
      </c>
      <c r="B229" s="260" t="s">
        <v>259</v>
      </c>
      <c r="C229" s="268">
        <v>23734</v>
      </c>
      <c r="D229" s="397">
        <v>0</v>
      </c>
      <c r="E229" s="301">
        <v>0</v>
      </c>
      <c r="F229" s="301">
        <v>0</v>
      </c>
      <c r="G229" s="398">
        <v>0</v>
      </c>
      <c r="H229" s="11">
        <v>8206</v>
      </c>
      <c r="I229" s="11">
        <v>9288</v>
      </c>
      <c r="J229" s="303">
        <v>0.88350559862187772</v>
      </c>
      <c r="K229" s="399">
        <v>0.88369744603909572</v>
      </c>
      <c r="L229" s="400">
        <v>0.69526442541804101</v>
      </c>
      <c r="M229" s="11">
        <v>16501.405872871786</v>
      </c>
      <c r="N229" s="399">
        <v>1.0154828182393247</v>
      </c>
      <c r="O229" s="401">
        <v>0</v>
      </c>
      <c r="P229" s="268">
        <v>0</v>
      </c>
      <c r="Q229" s="268">
        <v>0</v>
      </c>
      <c r="R229" s="268">
        <v>11.576436543112152</v>
      </c>
      <c r="S229" s="268">
        <v>19.60897322020136</v>
      </c>
      <c r="T229" s="268">
        <v>0</v>
      </c>
      <c r="U229" s="297">
        <v>31.185409763313512</v>
      </c>
    </row>
    <row r="230" spans="1:21" s="18" customFormat="1" ht="15" x14ac:dyDescent="0.25">
      <c r="A230" s="266">
        <v>316</v>
      </c>
      <c r="B230" s="260" t="s">
        <v>123</v>
      </c>
      <c r="C230" s="268">
        <v>4198</v>
      </c>
      <c r="D230" s="397">
        <v>0</v>
      </c>
      <c r="E230" s="301">
        <v>0</v>
      </c>
      <c r="F230" s="301">
        <v>0</v>
      </c>
      <c r="G230" s="398">
        <v>0</v>
      </c>
      <c r="H230" s="11">
        <v>1580</v>
      </c>
      <c r="I230" s="11">
        <v>1752</v>
      </c>
      <c r="J230" s="303">
        <v>0.90182648401826482</v>
      </c>
      <c r="K230" s="399">
        <v>0.90202230969498665</v>
      </c>
      <c r="L230" s="400">
        <v>0.672003980264403</v>
      </c>
      <c r="M230" s="11">
        <v>2821.0727091499639</v>
      </c>
      <c r="N230" s="399">
        <v>0.98150929459195102</v>
      </c>
      <c r="O230" s="401">
        <v>0</v>
      </c>
      <c r="P230" s="268">
        <v>0</v>
      </c>
      <c r="Q230" s="268">
        <v>0</v>
      </c>
      <c r="R230" s="268">
        <v>11.816492257004324</v>
      </c>
      <c r="S230" s="268">
        <v>18.952944478570572</v>
      </c>
      <c r="T230" s="268">
        <v>0</v>
      </c>
      <c r="U230" s="297">
        <v>30.769436735574896</v>
      </c>
    </row>
    <row r="231" spans="1:21" s="18" customFormat="1" ht="15" x14ac:dyDescent="0.25">
      <c r="A231" s="266">
        <v>505</v>
      </c>
      <c r="B231" s="260" t="s">
        <v>167</v>
      </c>
      <c r="C231" s="268">
        <v>20912</v>
      </c>
      <c r="D231" s="397">
        <v>0</v>
      </c>
      <c r="E231" s="301">
        <v>0</v>
      </c>
      <c r="F231" s="301">
        <v>6</v>
      </c>
      <c r="G231" s="398">
        <v>2.8691660290742159E-4</v>
      </c>
      <c r="H231" s="11">
        <v>6145</v>
      </c>
      <c r="I231" s="11">
        <v>9508</v>
      </c>
      <c r="J231" s="303">
        <v>0.64629785443836774</v>
      </c>
      <c r="K231" s="399">
        <v>0.64643819375746303</v>
      </c>
      <c r="L231" s="400">
        <v>0.67706358188835603</v>
      </c>
      <c r="M231" s="11">
        <v>14158.7536244493</v>
      </c>
      <c r="N231" s="399">
        <v>0.98889920025722478</v>
      </c>
      <c r="O231" s="401">
        <v>0.30632591780237473</v>
      </c>
      <c r="P231" s="268">
        <v>0</v>
      </c>
      <c r="Q231" s="268">
        <v>0</v>
      </c>
      <c r="R231" s="268">
        <v>8.4683403382227649</v>
      </c>
      <c r="S231" s="268">
        <v>19.095643556967008</v>
      </c>
      <c r="T231" s="268">
        <v>3.1367773982963172</v>
      </c>
      <c r="U231" s="297">
        <v>30.700761293486096</v>
      </c>
    </row>
    <row r="232" spans="1:21" s="18" customFormat="1" ht="15" x14ac:dyDescent="0.25">
      <c r="A232" s="266">
        <v>51</v>
      </c>
      <c r="B232" s="260" t="s">
        <v>23</v>
      </c>
      <c r="C232" s="268">
        <v>9211</v>
      </c>
      <c r="D232" s="397">
        <v>0</v>
      </c>
      <c r="E232" s="301">
        <v>0</v>
      </c>
      <c r="F232" s="301">
        <v>0</v>
      </c>
      <c r="G232" s="398">
        <v>0</v>
      </c>
      <c r="H232" s="11">
        <v>3833</v>
      </c>
      <c r="I232" s="11">
        <v>3885</v>
      </c>
      <c r="J232" s="303">
        <v>0.98661518661518666</v>
      </c>
      <c r="K232" s="399">
        <v>0.98682942359980264</v>
      </c>
      <c r="L232" s="400">
        <v>0.62911426441668195</v>
      </c>
      <c r="M232" s="11">
        <v>5794.7714895420577</v>
      </c>
      <c r="N232" s="399">
        <v>0.91886583416128098</v>
      </c>
      <c r="O232" s="401">
        <v>0</v>
      </c>
      <c r="P232" s="268">
        <v>0</v>
      </c>
      <c r="Q232" s="268">
        <v>0</v>
      </c>
      <c r="R232" s="268">
        <v>12.927465449157415</v>
      </c>
      <c r="S232" s="268">
        <v>17.743299257654336</v>
      </c>
      <c r="T232" s="268">
        <v>0</v>
      </c>
      <c r="U232" s="297">
        <v>30.670764706811752</v>
      </c>
    </row>
    <row r="233" spans="1:21" s="18" customFormat="1" ht="15" x14ac:dyDescent="0.25">
      <c r="A233" s="266">
        <v>481</v>
      </c>
      <c r="B233" s="260" t="s">
        <v>155</v>
      </c>
      <c r="C233" s="268">
        <v>9642</v>
      </c>
      <c r="D233" s="397">
        <v>0</v>
      </c>
      <c r="E233" s="301">
        <v>0</v>
      </c>
      <c r="F233" s="301">
        <v>0</v>
      </c>
      <c r="G233" s="398">
        <v>0</v>
      </c>
      <c r="H233" s="11">
        <v>2360</v>
      </c>
      <c r="I233" s="11">
        <v>4536</v>
      </c>
      <c r="J233" s="303">
        <v>0.52028218694885364</v>
      </c>
      <c r="K233" s="399">
        <v>0.52039516279637099</v>
      </c>
      <c r="L233" s="400">
        <v>0.70780330048381301</v>
      </c>
      <c r="M233" s="11">
        <v>6824.6394232649254</v>
      </c>
      <c r="N233" s="399">
        <v>1.0337967312252869</v>
      </c>
      <c r="O233" s="401">
        <v>0.37651730798886618</v>
      </c>
      <c r="P233" s="268">
        <v>0</v>
      </c>
      <c r="Q233" s="268">
        <v>0</v>
      </c>
      <c r="R233" s="268">
        <v>6.8171766326324601</v>
      </c>
      <c r="S233" s="268">
        <v>19.962614879960288</v>
      </c>
      <c r="T233" s="268">
        <v>3.8555372338059901</v>
      </c>
      <c r="U233" s="297">
        <v>30.635328746398738</v>
      </c>
    </row>
    <row r="234" spans="1:21" s="18" customFormat="1" ht="15" x14ac:dyDescent="0.25">
      <c r="A234" s="266">
        <v>153</v>
      </c>
      <c r="B234" s="260" t="s">
        <v>59</v>
      </c>
      <c r="C234" s="268">
        <v>25208</v>
      </c>
      <c r="D234" s="397">
        <v>0</v>
      </c>
      <c r="E234" s="301">
        <v>0</v>
      </c>
      <c r="F234" s="301">
        <v>1</v>
      </c>
      <c r="G234" s="398">
        <v>3.9669946048873371E-5</v>
      </c>
      <c r="H234" s="11">
        <v>9200</v>
      </c>
      <c r="I234" s="11">
        <v>9259</v>
      </c>
      <c r="J234" s="303">
        <v>0.9936278215790042</v>
      </c>
      <c r="K234" s="399">
        <v>0.99384358131107964</v>
      </c>
      <c r="L234" s="400">
        <v>0.62356698456401705</v>
      </c>
      <c r="M234" s="11">
        <v>15718.876546889742</v>
      </c>
      <c r="N234" s="399">
        <v>0.91076363998536103</v>
      </c>
      <c r="O234" s="401">
        <v>0</v>
      </c>
      <c r="P234" s="268">
        <v>0</v>
      </c>
      <c r="Q234" s="268">
        <v>0</v>
      </c>
      <c r="R234" s="268">
        <v>13.019350915175142</v>
      </c>
      <c r="S234" s="268">
        <v>17.58684588811732</v>
      </c>
      <c r="T234" s="268">
        <v>0</v>
      </c>
      <c r="U234" s="297">
        <v>30.606196803292466</v>
      </c>
    </row>
    <row r="235" spans="1:21" s="18" customFormat="1" ht="15" x14ac:dyDescent="0.25">
      <c r="A235" s="266">
        <v>783</v>
      </c>
      <c r="B235" s="260" t="s">
        <v>257</v>
      </c>
      <c r="C235" s="268">
        <v>6419</v>
      </c>
      <c r="D235" s="397">
        <v>0</v>
      </c>
      <c r="E235" s="301">
        <v>0</v>
      </c>
      <c r="F235" s="301">
        <v>0</v>
      </c>
      <c r="G235" s="398">
        <v>0</v>
      </c>
      <c r="H235" s="11">
        <v>3091</v>
      </c>
      <c r="I235" s="11">
        <v>2653</v>
      </c>
      <c r="J235" s="303">
        <v>1.1650961176027139</v>
      </c>
      <c r="K235" s="399">
        <v>1.165349110545058</v>
      </c>
      <c r="L235" s="400">
        <v>0.54340556281545205</v>
      </c>
      <c r="M235" s="11">
        <v>3488.1203077123869</v>
      </c>
      <c r="N235" s="399">
        <v>0.79368221960007512</v>
      </c>
      <c r="O235" s="401">
        <v>0</v>
      </c>
      <c r="P235" s="268">
        <v>0</v>
      </c>
      <c r="Q235" s="268">
        <v>0</v>
      </c>
      <c r="R235" s="268">
        <v>15.266073348140258</v>
      </c>
      <c r="S235" s="268">
        <v>15.326003660477449</v>
      </c>
      <c r="T235" s="268">
        <v>0</v>
      </c>
      <c r="U235" s="297">
        <v>30.592077008617704</v>
      </c>
    </row>
    <row r="236" spans="1:21" s="18" customFormat="1" ht="15" x14ac:dyDescent="0.25">
      <c r="A236" s="266">
        <v>499</v>
      </c>
      <c r="B236" s="260" t="s">
        <v>163</v>
      </c>
      <c r="C236" s="268">
        <v>19662</v>
      </c>
      <c r="D236" s="397">
        <v>0</v>
      </c>
      <c r="E236" s="301">
        <v>0</v>
      </c>
      <c r="F236" s="301">
        <v>0</v>
      </c>
      <c r="G236" s="398">
        <v>0</v>
      </c>
      <c r="H236" s="11">
        <v>5241</v>
      </c>
      <c r="I236" s="11">
        <v>9077</v>
      </c>
      <c r="J236" s="303">
        <v>0.57739341192023796</v>
      </c>
      <c r="K236" s="399">
        <v>0.57751878909381593</v>
      </c>
      <c r="L236" s="400">
        <v>0.68247225317506</v>
      </c>
      <c r="M236" s="11">
        <v>13418.769441928029</v>
      </c>
      <c r="N236" s="399">
        <v>0.99679894682896952</v>
      </c>
      <c r="O236" s="401">
        <v>0.36578071260457978</v>
      </c>
      <c r="P236" s="268">
        <v>0</v>
      </c>
      <c r="Q236" s="268">
        <v>0</v>
      </c>
      <c r="R236" s="268">
        <v>7.5654961371289886</v>
      </c>
      <c r="S236" s="268">
        <v>19.248187663267402</v>
      </c>
      <c r="T236" s="268">
        <v>3.7455944970708974</v>
      </c>
      <c r="U236" s="297">
        <v>30.559278297467287</v>
      </c>
    </row>
    <row r="237" spans="1:21" s="18" customFormat="1" ht="15" x14ac:dyDescent="0.25">
      <c r="A237" s="266">
        <v>893</v>
      </c>
      <c r="B237" s="260" t="s">
        <v>283</v>
      </c>
      <c r="C237" s="268">
        <v>7434</v>
      </c>
      <c r="D237" s="397">
        <v>1.1783333333333333E-2</v>
      </c>
      <c r="E237" s="301">
        <v>0</v>
      </c>
      <c r="F237" s="301">
        <v>0</v>
      </c>
      <c r="G237" s="398">
        <v>0</v>
      </c>
      <c r="H237" s="11">
        <v>3254</v>
      </c>
      <c r="I237" s="11">
        <v>3295</v>
      </c>
      <c r="J237" s="303">
        <v>0.98755690440060695</v>
      </c>
      <c r="K237" s="399">
        <v>0.98777134587303284</v>
      </c>
      <c r="L237" s="400">
        <v>0.586615916956163</v>
      </c>
      <c r="M237" s="11">
        <v>4360.9027266521161</v>
      </c>
      <c r="N237" s="399">
        <v>0.85679399491282049</v>
      </c>
      <c r="O237" s="401">
        <v>0</v>
      </c>
      <c r="P237" s="268">
        <v>0.73751883333333346</v>
      </c>
      <c r="Q237" s="268">
        <v>0</v>
      </c>
      <c r="R237" s="268">
        <v>12.939804630936731</v>
      </c>
      <c r="S237" s="268">
        <v>16.544692041766563</v>
      </c>
      <c r="T237" s="268">
        <v>0</v>
      </c>
      <c r="U237" s="297">
        <v>30.222015506036627</v>
      </c>
    </row>
    <row r="238" spans="1:21" s="18" customFormat="1" ht="15" x14ac:dyDescent="0.25">
      <c r="A238" s="266">
        <v>755</v>
      </c>
      <c r="B238" s="260" t="s">
        <v>247</v>
      </c>
      <c r="C238" s="268">
        <v>6217</v>
      </c>
      <c r="D238" s="397">
        <v>0</v>
      </c>
      <c r="E238" s="301">
        <v>0</v>
      </c>
      <c r="F238" s="301">
        <v>0</v>
      </c>
      <c r="G238" s="398">
        <v>0</v>
      </c>
      <c r="H238" s="11">
        <v>1366</v>
      </c>
      <c r="I238" s="11">
        <v>2957</v>
      </c>
      <c r="J238" s="303">
        <v>0.46195468380114979</v>
      </c>
      <c r="K238" s="399">
        <v>0.46205499421581747</v>
      </c>
      <c r="L238" s="400">
        <v>0.712059355249967</v>
      </c>
      <c r="M238" s="11">
        <v>4426.8730115890448</v>
      </c>
      <c r="N238" s="399">
        <v>1.0400129999289767</v>
      </c>
      <c r="O238" s="401">
        <v>0.38950720441156922</v>
      </c>
      <c r="P238" s="268">
        <v>0</v>
      </c>
      <c r="Q238" s="268">
        <v>0</v>
      </c>
      <c r="R238" s="268">
        <v>6.0529204242272092</v>
      </c>
      <c r="S238" s="268">
        <v>20.08265102862854</v>
      </c>
      <c r="T238" s="268">
        <v>3.9885537731744694</v>
      </c>
      <c r="U238" s="297">
        <v>30.124125226030213</v>
      </c>
    </row>
    <row r="239" spans="1:21" s="18" customFormat="1" ht="15" x14ac:dyDescent="0.25">
      <c r="A239" s="266">
        <v>749</v>
      </c>
      <c r="B239" s="260" t="s">
        <v>244</v>
      </c>
      <c r="C239" s="268">
        <v>21232</v>
      </c>
      <c r="D239" s="397">
        <v>0</v>
      </c>
      <c r="E239" s="301">
        <v>0</v>
      </c>
      <c r="F239" s="301">
        <v>1</v>
      </c>
      <c r="G239" s="398">
        <v>4.7098718914845517E-5</v>
      </c>
      <c r="H239" s="11">
        <v>7103</v>
      </c>
      <c r="I239" s="11">
        <v>9238</v>
      </c>
      <c r="J239" s="303">
        <v>0.7688893699935051</v>
      </c>
      <c r="K239" s="399">
        <v>0.76905632925215572</v>
      </c>
      <c r="L239" s="400">
        <v>0.70314792490836098</v>
      </c>
      <c r="M239" s="11">
        <v>14929.23674165432</v>
      </c>
      <c r="N239" s="399">
        <v>1.0269972262650264</v>
      </c>
      <c r="O239" s="401">
        <v>0</v>
      </c>
      <c r="P239" s="268">
        <v>0</v>
      </c>
      <c r="Q239" s="268">
        <v>0</v>
      </c>
      <c r="R239" s="268">
        <v>10.07463791320324</v>
      </c>
      <c r="S239" s="268">
        <v>19.831316439177662</v>
      </c>
      <c r="T239" s="268">
        <v>0</v>
      </c>
      <c r="U239" s="297">
        <v>29.905954352380899</v>
      </c>
    </row>
    <row r="240" spans="1:21" s="18" customFormat="1" ht="15" x14ac:dyDescent="0.25">
      <c r="A240" s="266">
        <v>75</v>
      </c>
      <c r="B240" s="260" t="s">
        <v>30</v>
      </c>
      <c r="C240" s="268">
        <v>19549</v>
      </c>
      <c r="D240" s="397">
        <v>0</v>
      </c>
      <c r="E240" s="301">
        <v>0</v>
      </c>
      <c r="F240" s="301">
        <v>0</v>
      </c>
      <c r="G240" s="398">
        <v>0</v>
      </c>
      <c r="H240" s="11">
        <v>6122</v>
      </c>
      <c r="I240" s="11">
        <v>7547</v>
      </c>
      <c r="J240" s="303">
        <v>0.81118325162316152</v>
      </c>
      <c r="K240" s="399">
        <v>0.81135939471943286</v>
      </c>
      <c r="L240" s="400">
        <v>0.68220138812970399</v>
      </c>
      <c r="M240" s="11">
        <v>13336.354936547583</v>
      </c>
      <c r="N240" s="399">
        <v>0.99640332929186448</v>
      </c>
      <c r="O240" s="401">
        <v>0</v>
      </c>
      <c r="P240" s="268">
        <v>0</v>
      </c>
      <c r="Q240" s="268">
        <v>0</v>
      </c>
      <c r="R240" s="268">
        <v>10.62880807082457</v>
      </c>
      <c r="S240" s="268">
        <v>19.240548288625902</v>
      </c>
      <c r="T240" s="268">
        <v>0</v>
      </c>
      <c r="U240" s="297">
        <v>29.869356359450475</v>
      </c>
    </row>
    <row r="241" spans="1:21" s="18" customFormat="1" ht="15" x14ac:dyDescent="0.25">
      <c r="A241" s="266">
        <v>908</v>
      </c>
      <c r="B241" s="260" t="s">
        <v>286</v>
      </c>
      <c r="C241" s="268">
        <v>20703</v>
      </c>
      <c r="D241" s="397">
        <v>0</v>
      </c>
      <c r="E241" s="301">
        <v>0</v>
      </c>
      <c r="F241" s="301">
        <v>1</v>
      </c>
      <c r="G241" s="398">
        <v>4.8302178428247112E-5</v>
      </c>
      <c r="H241" s="11">
        <v>6632</v>
      </c>
      <c r="I241" s="11">
        <v>8132</v>
      </c>
      <c r="J241" s="303">
        <v>0.81554353172651251</v>
      </c>
      <c r="K241" s="399">
        <v>0.81572062162886805</v>
      </c>
      <c r="L241" s="400">
        <v>0.67647312956702699</v>
      </c>
      <c r="M241" s="11">
        <v>14005.02320142616</v>
      </c>
      <c r="N241" s="399">
        <v>0.98803680292265861</v>
      </c>
      <c r="O241" s="401">
        <v>0</v>
      </c>
      <c r="P241" s="268">
        <v>0</v>
      </c>
      <c r="Q241" s="268">
        <v>0</v>
      </c>
      <c r="R241" s="268">
        <v>10.685940143338172</v>
      </c>
      <c r="S241" s="268">
        <v>19.078990664436535</v>
      </c>
      <c r="T241" s="268">
        <v>0</v>
      </c>
      <c r="U241" s="297">
        <v>29.764930807774707</v>
      </c>
    </row>
    <row r="242" spans="1:21" s="18" customFormat="1" ht="15" x14ac:dyDescent="0.25">
      <c r="A242" s="266">
        <v>992</v>
      </c>
      <c r="B242" s="260" t="s">
        <v>304</v>
      </c>
      <c r="C242" s="268">
        <v>18120</v>
      </c>
      <c r="D242" s="397">
        <v>0</v>
      </c>
      <c r="E242" s="301">
        <v>0</v>
      </c>
      <c r="F242" s="301">
        <v>7</v>
      </c>
      <c r="G242" s="398">
        <v>3.8631346578366446E-4</v>
      </c>
      <c r="H242" s="11">
        <v>7142</v>
      </c>
      <c r="I242" s="11">
        <v>6680</v>
      </c>
      <c r="J242" s="303">
        <v>1.0691616766467067</v>
      </c>
      <c r="K242" s="399">
        <v>1.0693938380575376</v>
      </c>
      <c r="L242" s="400">
        <v>0.55306775767299698</v>
      </c>
      <c r="M242" s="11">
        <v>10021.587769034706</v>
      </c>
      <c r="N242" s="399">
        <v>0.8077945378859096</v>
      </c>
      <c r="O242" s="401">
        <v>0</v>
      </c>
      <c r="P242" s="268">
        <v>0</v>
      </c>
      <c r="Q242" s="268">
        <v>0</v>
      </c>
      <c r="R242" s="268">
        <v>14.009059278553742</v>
      </c>
      <c r="S242" s="268">
        <v>15.598512526576911</v>
      </c>
      <c r="T242" s="268">
        <v>0</v>
      </c>
      <c r="U242" s="297">
        <v>29.607571805130654</v>
      </c>
    </row>
    <row r="243" spans="1:21" s="18" customFormat="1" ht="15" x14ac:dyDescent="0.25">
      <c r="A243" s="266">
        <v>408</v>
      </c>
      <c r="B243" s="260" t="s">
        <v>134</v>
      </c>
      <c r="C243" s="268">
        <v>14099</v>
      </c>
      <c r="D243" s="397">
        <v>0</v>
      </c>
      <c r="E243" s="301">
        <v>0</v>
      </c>
      <c r="F243" s="301">
        <v>0</v>
      </c>
      <c r="G243" s="398">
        <v>0</v>
      </c>
      <c r="H243" s="11">
        <v>4497</v>
      </c>
      <c r="I243" s="11">
        <v>5807</v>
      </c>
      <c r="J243" s="303">
        <v>0.77441019459273286</v>
      </c>
      <c r="K243" s="399">
        <v>0.77457835266205532</v>
      </c>
      <c r="L243" s="400">
        <v>0.68866911278556897</v>
      </c>
      <c r="M243" s="11">
        <v>9709.545821163736</v>
      </c>
      <c r="N243" s="399">
        <v>1.0058498981382205</v>
      </c>
      <c r="O243" s="401">
        <v>0</v>
      </c>
      <c r="P243" s="268">
        <v>0</v>
      </c>
      <c r="Q243" s="268">
        <v>0</v>
      </c>
      <c r="R243" s="268">
        <v>10.146976419872924</v>
      </c>
      <c r="S243" s="268">
        <v>19.422961533049037</v>
      </c>
      <c r="T243" s="268">
        <v>0</v>
      </c>
      <c r="U243" s="297">
        <v>29.569937952921961</v>
      </c>
    </row>
    <row r="244" spans="1:21" s="18" customFormat="1" ht="15" x14ac:dyDescent="0.25">
      <c r="A244" s="266">
        <v>420</v>
      </c>
      <c r="B244" s="260" t="s">
        <v>138</v>
      </c>
      <c r="C244" s="268">
        <v>9177</v>
      </c>
      <c r="D244" s="397">
        <v>0</v>
      </c>
      <c r="E244" s="301">
        <v>0</v>
      </c>
      <c r="F244" s="301">
        <v>0</v>
      </c>
      <c r="G244" s="398">
        <v>0</v>
      </c>
      <c r="H244" s="11">
        <v>2881</v>
      </c>
      <c r="I244" s="11">
        <v>3604</v>
      </c>
      <c r="J244" s="303">
        <v>0.79938956714761378</v>
      </c>
      <c r="K244" s="399">
        <v>0.79956314932303796</v>
      </c>
      <c r="L244" s="400">
        <v>0.67427469261673201</v>
      </c>
      <c r="M244" s="11">
        <v>6187.8188541437494</v>
      </c>
      <c r="N244" s="399">
        <v>0.98482583042300187</v>
      </c>
      <c r="O244" s="401">
        <v>0</v>
      </c>
      <c r="P244" s="268">
        <v>0</v>
      </c>
      <c r="Q244" s="268">
        <v>0</v>
      </c>
      <c r="R244" s="268">
        <v>10.474277256131797</v>
      </c>
      <c r="S244" s="268">
        <v>19.016986785468166</v>
      </c>
      <c r="T244" s="268">
        <v>0</v>
      </c>
      <c r="U244" s="297">
        <v>29.491264041599962</v>
      </c>
    </row>
    <row r="245" spans="1:21" s="18" customFormat="1" ht="15" x14ac:dyDescent="0.25">
      <c r="A245" s="266">
        <v>734</v>
      </c>
      <c r="B245" s="260" t="s">
        <v>235</v>
      </c>
      <c r="C245" s="268">
        <v>50933</v>
      </c>
      <c r="D245" s="397">
        <v>0</v>
      </c>
      <c r="E245" s="301">
        <v>0</v>
      </c>
      <c r="F245" s="301">
        <v>0</v>
      </c>
      <c r="G245" s="398">
        <v>0</v>
      </c>
      <c r="H245" s="11">
        <v>18226</v>
      </c>
      <c r="I245" s="11">
        <v>20802</v>
      </c>
      <c r="J245" s="303">
        <v>0.87616575329295265</v>
      </c>
      <c r="K245" s="399">
        <v>0.87635600691113713</v>
      </c>
      <c r="L245" s="400">
        <v>0.632436347978233</v>
      </c>
      <c r="M245" s="11">
        <v>32211.880511575342</v>
      </c>
      <c r="N245" s="399">
        <v>0.92371797192955807</v>
      </c>
      <c r="O245" s="401">
        <v>0</v>
      </c>
      <c r="P245" s="268">
        <v>0</v>
      </c>
      <c r="Q245" s="268">
        <v>0</v>
      </c>
      <c r="R245" s="268">
        <v>11.480263690535896</v>
      </c>
      <c r="S245" s="268">
        <v>17.836994037959766</v>
      </c>
      <c r="T245" s="268">
        <v>0</v>
      </c>
      <c r="U245" s="297">
        <v>29.317257728495662</v>
      </c>
    </row>
    <row r="246" spans="1:21" s="18" customFormat="1" ht="15" x14ac:dyDescent="0.25">
      <c r="A246" s="266">
        <v>16</v>
      </c>
      <c r="B246" s="260" t="s">
        <v>15</v>
      </c>
      <c r="C246" s="268">
        <v>8014</v>
      </c>
      <c r="D246" s="397">
        <v>0</v>
      </c>
      <c r="E246" s="301">
        <v>0</v>
      </c>
      <c r="F246" s="301">
        <v>3</v>
      </c>
      <c r="G246" s="398">
        <v>3.7434489643124529E-4</v>
      </c>
      <c r="H246" s="11">
        <v>2334</v>
      </c>
      <c r="I246" s="11">
        <v>2925</v>
      </c>
      <c r="J246" s="303">
        <v>0.79794871794871791</v>
      </c>
      <c r="K246" s="399">
        <v>0.7981219872532358</v>
      </c>
      <c r="L246" s="400">
        <v>0.66761520654638795</v>
      </c>
      <c r="M246" s="11">
        <v>5350.2682652627527</v>
      </c>
      <c r="N246" s="399">
        <v>0.97509918048161826</v>
      </c>
      <c r="O246" s="401">
        <v>0</v>
      </c>
      <c r="P246" s="268">
        <v>0</v>
      </c>
      <c r="Q246" s="268">
        <v>0</v>
      </c>
      <c r="R246" s="268">
        <v>10.455398033017387</v>
      </c>
      <c r="S246" s="268">
        <v>18.829165175100044</v>
      </c>
      <c r="T246" s="268">
        <v>0</v>
      </c>
      <c r="U246" s="297">
        <v>29.284563208117433</v>
      </c>
    </row>
    <row r="247" spans="1:21" s="18" customFormat="1" ht="15" x14ac:dyDescent="0.25">
      <c r="A247" s="266">
        <v>636</v>
      </c>
      <c r="B247" s="260" t="s">
        <v>214</v>
      </c>
      <c r="C247" s="268">
        <v>8154</v>
      </c>
      <c r="D247" s="397">
        <v>0</v>
      </c>
      <c r="E247" s="301">
        <v>0</v>
      </c>
      <c r="F247" s="301">
        <v>3</v>
      </c>
      <c r="G247" s="398">
        <v>3.6791758646063282E-4</v>
      </c>
      <c r="H247" s="11">
        <v>2503</v>
      </c>
      <c r="I247" s="11">
        <v>3378</v>
      </c>
      <c r="J247" s="303">
        <v>0.74097098875074008</v>
      </c>
      <c r="K247" s="399">
        <v>0.74113188571692457</v>
      </c>
      <c r="L247" s="400">
        <v>0.67778768216044705</v>
      </c>
      <c r="M247" s="11">
        <v>5526.6807603362849</v>
      </c>
      <c r="N247" s="399">
        <v>0.9899567998669685</v>
      </c>
      <c r="O247" s="401">
        <v>0</v>
      </c>
      <c r="P247" s="268">
        <v>0</v>
      </c>
      <c r="Q247" s="268">
        <v>0</v>
      </c>
      <c r="R247" s="268">
        <v>9.7088277028917123</v>
      </c>
      <c r="S247" s="268">
        <v>19.116065805431159</v>
      </c>
      <c r="T247" s="268">
        <v>0</v>
      </c>
      <c r="U247" s="297">
        <v>28.824893508322873</v>
      </c>
    </row>
    <row r="248" spans="1:21" s="18" customFormat="1" ht="15" x14ac:dyDescent="0.25">
      <c r="A248" s="266">
        <v>436</v>
      </c>
      <c r="B248" s="260" t="s">
        <v>148</v>
      </c>
      <c r="C248" s="268">
        <v>1988</v>
      </c>
      <c r="D248" s="397">
        <v>6.2333333333333331E-2</v>
      </c>
      <c r="E248" s="301">
        <v>0</v>
      </c>
      <c r="F248" s="301">
        <v>0</v>
      </c>
      <c r="G248" s="398">
        <v>0</v>
      </c>
      <c r="H248" s="11">
        <v>479</v>
      </c>
      <c r="I248" s="11">
        <v>759</v>
      </c>
      <c r="J248" s="303">
        <v>0.63109354413702234</v>
      </c>
      <c r="K248" s="399">
        <v>0.6312305819403532</v>
      </c>
      <c r="L248" s="400">
        <v>0.58548614782558805</v>
      </c>
      <c r="M248" s="11">
        <v>1163.946461877269</v>
      </c>
      <c r="N248" s="399">
        <v>0.85514388727213941</v>
      </c>
      <c r="O248" s="401">
        <v>0</v>
      </c>
      <c r="P248" s="268">
        <v>3.9014433333333334</v>
      </c>
      <c r="Q248" s="268">
        <v>0</v>
      </c>
      <c r="R248" s="268">
        <v>8.2691206234186279</v>
      </c>
      <c r="S248" s="268">
        <v>16.512828463225009</v>
      </c>
      <c r="T248" s="268">
        <v>0</v>
      </c>
      <c r="U248" s="297">
        <v>28.683392419976968</v>
      </c>
    </row>
    <row r="249" spans="1:21" s="18" customFormat="1" ht="15" x14ac:dyDescent="0.25">
      <c r="A249" s="266">
        <v>288</v>
      </c>
      <c r="B249" s="260" t="s">
        <v>113</v>
      </c>
      <c r="C249" s="268">
        <v>6405</v>
      </c>
      <c r="D249" s="397">
        <v>0</v>
      </c>
      <c r="E249" s="301">
        <v>0</v>
      </c>
      <c r="F249" s="301">
        <v>0</v>
      </c>
      <c r="G249" s="398">
        <v>0</v>
      </c>
      <c r="H249" s="11">
        <v>2341</v>
      </c>
      <c r="I249" s="11">
        <v>2838</v>
      </c>
      <c r="J249" s="303">
        <v>0.82487667371388307</v>
      </c>
      <c r="K249" s="399">
        <v>0.82505579024650288</v>
      </c>
      <c r="L249" s="400">
        <v>0.63288695028910202</v>
      </c>
      <c r="M249" s="11">
        <v>4053.6409166016983</v>
      </c>
      <c r="N249" s="399">
        <v>0.92437610844254203</v>
      </c>
      <c r="O249" s="401">
        <v>0</v>
      </c>
      <c r="P249" s="268">
        <v>0</v>
      </c>
      <c r="Q249" s="268">
        <v>0</v>
      </c>
      <c r="R249" s="268">
        <v>10.808230852229189</v>
      </c>
      <c r="S249" s="268">
        <v>17.849702654025485</v>
      </c>
      <c r="T249" s="268">
        <v>0</v>
      </c>
      <c r="U249" s="297">
        <v>28.657933506254675</v>
      </c>
    </row>
    <row r="250" spans="1:21" s="18" customFormat="1" ht="15" x14ac:dyDescent="0.25">
      <c r="A250" s="266">
        <v>233</v>
      </c>
      <c r="B250" s="260" t="s">
        <v>87</v>
      </c>
      <c r="C250" s="268">
        <v>15116</v>
      </c>
      <c r="D250" s="397">
        <v>0</v>
      </c>
      <c r="E250" s="301">
        <v>0</v>
      </c>
      <c r="F250" s="301">
        <v>0</v>
      </c>
      <c r="G250" s="398">
        <v>0</v>
      </c>
      <c r="H250" s="11">
        <v>6098</v>
      </c>
      <c r="I250" s="11">
        <v>6007</v>
      </c>
      <c r="J250" s="303">
        <v>1.0151489928416848</v>
      </c>
      <c r="K250" s="399">
        <v>1.0153694257542456</v>
      </c>
      <c r="L250" s="400">
        <v>0.537266407575126</v>
      </c>
      <c r="M250" s="11">
        <v>8121.3190169056043</v>
      </c>
      <c r="N250" s="399">
        <v>0.78471554960066225</v>
      </c>
      <c r="O250" s="401">
        <v>0</v>
      </c>
      <c r="P250" s="268">
        <v>0</v>
      </c>
      <c r="Q250" s="268">
        <v>0</v>
      </c>
      <c r="R250" s="268">
        <v>13.301339477380616</v>
      </c>
      <c r="S250" s="268">
        <v>15.152857262788785</v>
      </c>
      <c r="T250" s="268">
        <v>0</v>
      </c>
      <c r="U250" s="297">
        <v>28.454196740169401</v>
      </c>
    </row>
    <row r="251" spans="1:21" s="18" customFormat="1" ht="15" x14ac:dyDescent="0.25">
      <c r="A251" s="266">
        <v>892</v>
      </c>
      <c r="B251" s="260" t="s">
        <v>282</v>
      </c>
      <c r="C251" s="268">
        <v>3592</v>
      </c>
      <c r="D251" s="397">
        <v>0</v>
      </c>
      <c r="E251" s="301">
        <v>0</v>
      </c>
      <c r="F251" s="301">
        <v>0</v>
      </c>
      <c r="G251" s="398">
        <v>0</v>
      </c>
      <c r="H251" s="11">
        <v>831</v>
      </c>
      <c r="I251" s="11">
        <v>1407</v>
      </c>
      <c r="J251" s="303">
        <v>0.59061833688699361</v>
      </c>
      <c r="K251" s="399">
        <v>0.59074658576585759</v>
      </c>
      <c r="L251" s="400">
        <v>0.73437248843730596</v>
      </c>
      <c r="M251" s="11">
        <v>2637.865978466803</v>
      </c>
      <c r="N251" s="399">
        <v>1.0726029075158698</v>
      </c>
      <c r="O251" s="401">
        <v>0</v>
      </c>
      <c r="P251" s="268">
        <v>0</v>
      </c>
      <c r="Q251" s="268">
        <v>0</v>
      </c>
      <c r="R251" s="268">
        <v>7.7387802735327345</v>
      </c>
      <c r="S251" s="268">
        <v>20.711962144131444</v>
      </c>
      <c r="T251" s="268">
        <v>0</v>
      </c>
      <c r="U251" s="297">
        <v>28.450742417664177</v>
      </c>
    </row>
    <row r="252" spans="1:21" s="18" customFormat="1" ht="15" x14ac:dyDescent="0.25">
      <c r="A252" s="266">
        <v>108</v>
      </c>
      <c r="B252" s="260" t="s">
        <v>46</v>
      </c>
      <c r="C252" s="268">
        <v>10257</v>
      </c>
      <c r="D252" s="397">
        <v>0</v>
      </c>
      <c r="E252" s="301">
        <v>0</v>
      </c>
      <c r="F252" s="301">
        <v>3</v>
      </c>
      <c r="G252" s="398">
        <v>2.9248318221702252E-4</v>
      </c>
      <c r="H252" s="11">
        <v>2844</v>
      </c>
      <c r="I252" s="11">
        <v>4240</v>
      </c>
      <c r="J252" s="303">
        <v>0.67075471698113209</v>
      </c>
      <c r="K252" s="399">
        <v>0.67090036694672406</v>
      </c>
      <c r="L252" s="400">
        <v>0.69599733805289599</v>
      </c>
      <c r="M252" s="11">
        <v>7138.8446964085542</v>
      </c>
      <c r="N252" s="399">
        <v>1.0165532889275355</v>
      </c>
      <c r="O252" s="401">
        <v>0</v>
      </c>
      <c r="P252" s="268">
        <v>0</v>
      </c>
      <c r="Q252" s="268">
        <v>0</v>
      </c>
      <c r="R252" s="268">
        <v>8.788794807002084</v>
      </c>
      <c r="S252" s="268">
        <v>19.629644009190706</v>
      </c>
      <c r="T252" s="268">
        <v>0</v>
      </c>
      <c r="U252" s="297">
        <v>28.418438816192793</v>
      </c>
    </row>
    <row r="253" spans="1:21" s="18" customFormat="1" ht="15" x14ac:dyDescent="0.25">
      <c r="A253" s="266">
        <v>445</v>
      </c>
      <c r="B253" s="260" t="s">
        <v>152</v>
      </c>
      <c r="C253" s="268">
        <v>14991</v>
      </c>
      <c r="D253" s="397">
        <v>0</v>
      </c>
      <c r="E253" s="301">
        <v>0</v>
      </c>
      <c r="F253" s="301">
        <v>0</v>
      </c>
      <c r="G253" s="398">
        <v>0</v>
      </c>
      <c r="H253" s="11">
        <v>5080</v>
      </c>
      <c r="I253" s="11">
        <v>6351</v>
      </c>
      <c r="J253" s="303">
        <v>0.7998740355849473</v>
      </c>
      <c r="K253" s="399">
        <v>0.80004772295949933</v>
      </c>
      <c r="L253" s="400">
        <v>0.63575848437534899</v>
      </c>
      <c r="M253" s="11">
        <v>9530.6554392708567</v>
      </c>
      <c r="N253" s="399">
        <v>0.92857018686791104</v>
      </c>
      <c r="O253" s="401">
        <v>0</v>
      </c>
      <c r="P253" s="268">
        <v>0</v>
      </c>
      <c r="Q253" s="268">
        <v>0</v>
      </c>
      <c r="R253" s="268">
        <v>10.480625170769441</v>
      </c>
      <c r="S253" s="268">
        <v>17.930690308419358</v>
      </c>
      <c r="T253" s="268">
        <v>0</v>
      </c>
      <c r="U253" s="297">
        <v>28.411315479188801</v>
      </c>
    </row>
    <row r="254" spans="1:21" s="260" customFormat="1" ht="15" x14ac:dyDescent="0.25">
      <c r="A254" s="266">
        <v>9</v>
      </c>
      <c r="B254" s="260" t="s">
        <v>13</v>
      </c>
      <c r="C254" s="268">
        <v>2447</v>
      </c>
      <c r="D254" s="397">
        <v>2.8199999999999999E-2</v>
      </c>
      <c r="E254" s="301">
        <v>0</v>
      </c>
      <c r="F254" s="301">
        <v>0</v>
      </c>
      <c r="G254" s="398">
        <v>0</v>
      </c>
      <c r="H254" s="11">
        <v>696</v>
      </c>
      <c r="I254" s="11">
        <v>981</v>
      </c>
      <c r="J254" s="303">
        <v>0.70948012232415902</v>
      </c>
      <c r="K254" s="399">
        <v>0.70963418125626732</v>
      </c>
      <c r="L254" s="400">
        <v>0.61471772564324201</v>
      </c>
      <c r="M254" s="11">
        <v>1504.2142746490133</v>
      </c>
      <c r="N254" s="399">
        <v>0.89783867207434642</v>
      </c>
      <c r="O254" s="401">
        <v>0</v>
      </c>
      <c r="P254" s="268">
        <v>1.7650379999999999</v>
      </c>
      <c r="Q254" s="268">
        <v>0</v>
      </c>
      <c r="R254" s="268">
        <v>9.2962077744571019</v>
      </c>
      <c r="S254" s="268">
        <v>17.33726475775563</v>
      </c>
      <c r="T254" s="268">
        <v>0</v>
      </c>
      <c r="U254" s="297">
        <v>28.398510532212732</v>
      </c>
    </row>
    <row r="255" spans="1:21" s="18" customFormat="1" ht="15" x14ac:dyDescent="0.25">
      <c r="A255" s="266">
        <v>149</v>
      </c>
      <c r="B255" s="260" t="s">
        <v>56</v>
      </c>
      <c r="C255" s="268">
        <v>5384</v>
      </c>
      <c r="D255" s="397">
        <v>0</v>
      </c>
      <c r="E255" s="301">
        <v>0</v>
      </c>
      <c r="F255" s="301">
        <v>0</v>
      </c>
      <c r="G255" s="398">
        <v>0</v>
      </c>
      <c r="H255" s="11">
        <v>1329</v>
      </c>
      <c r="I255" s="11">
        <v>2397</v>
      </c>
      <c r="J255" s="303">
        <v>0.55444305381727155</v>
      </c>
      <c r="K255" s="399">
        <v>0.55456344747186204</v>
      </c>
      <c r="L255" s="400">
        <v>0.74702460576208196</v>
      </c>
      <c r="M255" s="11">
        <v>4021.9804774230493</v>
      </c>
      <c r="N255" s="399">
        <v>1.0910822188224034</v>
      </c>
      <c r="O255" s="401">
        <v>0</v>
      </c>
      <c r="P255" s="268">
        <v>0</v>
      </c>
      <c r="Q255" s="268">
        <v>0</v>
      </c>
      <c r="R255" s="268">
        <v>7.264781161881392</v>
      </c>
      <c r="S255" s="268">
        <v>21.068797645460606</v>
      </c>
      <c r="T255" s="268">
        <v>0</v>
      </c>
      <c r="U255" s="297">
        <v>28.333578807342001</v>
      </c>
    </row>
    <row r="256" spans="1:21" s="18" customFormat="1" ht="15" x14ac:dyDescent="0.25">
      <c r="A256" s="266">
        <v>886</v>
      </c>
      <c r="B256" s="260" t="s">
        <v>278</v>
      </c>
      <c r="C256" s="268">
        <v>12599</v>
      </c>
      <c r="D256" s="397">
        <v>0</v>
      </c>
      <c r="E256" s="301">
        <v>0</v>
      </c>
      <c r="F256" s="301">
        <v>1</v>
      </c>
      <c r="G256" s="398">
        <v>7.9371378680847689E-5</v>
      </c>
      <c r="H256" s="11">
        <v>3889</v>
      </c>
      <c r="I256" s="11">
        <v>5224</v>
      </c>
      <c r="J256" s="303">
        <v>0.74444869831546712</v>
      </c>
      <c r="K256" s="399">
        <v>0.74461035044336066</v>
      </c>
      <c r="L256" s="400">
        <v>0.65716953506020204</v>
      </c>
      <c r="M256" s="11">
        <v>8279.6789722234862</v>
      </c>
      <c r="N256" s="399">
        <v>0.95984253922197615</v>
      </c>
      <c r="O256" s="401">
        <v>0</v>
      </c>
      <c r="P256" s="268">
        <v>0</v>
      </c>
      <c r="Q256" s="268">
        <v>0</v>
      </c>
      <c r="R256" s="268">
        <v>9.7543955908080235</v>
      </c>
      <c r="S256" s="268">
        <v>18.534559432376359</v>
      </c>
      <c r="T256" s="268">
        <v>0</v>
      </c>
      <c r="U256" s="297">
        <v>28.288955023184386</v>
      </c>
    </row>
    <row r="257" spans="1:21" s="18" customFormat="1" ht="15" x14ac:dyDescent="0.25">
      <c r="A257" s="266">
        <v>444</v>
      </c>
      <c r="B257" s="260" t="s">
        <v>151</v>
      </c>
      <c r="C257" s="268">
        <v>45811</v>
      </c>
      <c r="D257" s="397">
        <v>0</v>
      </c>
      <c r="E257" s="301">
        <v>0</v>
      </c>
      <c r="F257" s="301">
        <v>2</v>
      </c>
      <c r="G257" s="398">
        <v>4.3657636812119359E-5</v>
      </c>
      <c r="H257" s="11">
        <v>15638</v>
      </c>
      <c r="I257" s="11">
        <v>19472</v>
      </c>
      <c r="J257" s="303">
        <v>0.80310188989317999</v>
      </c>
      <c r="K257" s="399">
        <v>0.80327627817501901</v>
      </c>
      <c r="L257" s="400">
        <v>0.62318458287267198</v>
      </c>
      <c r="M257" s="11">
        <v>28548.708925979976</v>
      </c>
      <c r="N257" s="399">
        <v>0.91020511529600545</v>
      </c>
      <c r="O257" s="401">
        <v>0</v>
      </c>
      <c r="P257" s="268">
        <v>0</v>
      </c>
      <c r="Q257" s="268">
        <v>0</v>
      </c>
      <c r="R257" s="268">
        <v>10.522919244092749</v>
      </c>
      <c r="S257" s="268">
        <v>17.576060776365864</v>
      </c>
      <c r="T257" s="268">
        <v>0</v>
      </c>
      <c r="U257" s="297">
        <v>28.098980020458615</v>
      </c>
    </row>
    <row r="258" spans="1:21" s="18" customFormat="1" ht="15" x14ac:dyDescent="0.25">
      <c r="A258" s="266">
        <v>400</v>
      </c>
      <c r="B258" s="260" t="s">
        <v>129</v>
      </c>
      <c r="C258" s="268">
        <v>8366</v>
      </c>
      <c r="D258" s="397">
        <v>0</v>
      </c>
      <c r="E258" s="301">
        <v>0</v>
      </c>
      <c r="F258" s="301">
        <v>0</v>
      </c>
      <c r="G258" s="398">
        <v>0</v>
      </c>
      <c r="H258" s="11">
        <v>3453</v>
      </c>
      <c r="I258" s="11">
        <v>3613</v>
      </c>
      <c r="J258" s="303">
        <v>0.95571547190700246</v>
      </c>
      <c r="K258" s="399">
        <v>0.95592299922224144</v>
      </c>
      <c r="L258" s="400">
        <v>0.54456596398623403</v>
      </c>
      <c r="M258" s="11">
        <v>4555.8388547088334</v>
      </c>
      <c r="N258" s="399">
        <v>0.79537706749982973</v>
      </c>
      <c r="O258" s="401">
        <v>0</v>
      </c>
      <c r="P258" s="268">
        <v>0</v>
      </c>
      <c r="Q258" s="268">
        <v>0</v>
      </c>
      <c r="R258" s="268">
        <v>12.522591289811363</v>
      </c>
      <c r="S258" s="268">
        <v>15.35873117342171</v>
      </c>
      <c r="T258" s="268">
        <v>0</v>
      </c>
      <c r="U258" s="297">
        <v>27.881322463233072</v>
      </c>
    </row>
    <row r="259" spans="1:21" s="18" customFormat="1" ht="15" x14ac:dyDescent="0.25">
      <c r="A259" s="266">
        <v>165</v>
      </c>
      <c r="B259" s="260" t="s">
        <v>60</v>
      </c>
      <c r="C259" s="268">
        <v>16280</v>
      </c>
      <c r="D259" s="397">
        <v>0</v>
      </c>
      <c r="E259" s="301">
        <v>0</v>
      </c>
      <c r="F259" s="301">
        <v>0</v>
      </c>
      <c r="G259" s="398">
        <v>0</v>
      </c>
      <c r="H259" s="11">
        <v>4976</v>
      </c>
      <c r="I259" s="11">
        <v>6946</v>
      </c>
      <c r="J259" s="303">
        <v>0.71638353008926003</v>
      </c>
      <c r="K259" s="399">
        <v>0.71653908805086153</v>
      </c>
      <c r="L259" s="400">
        <v>0.65429858143606201</v>
      </c>
      <c r="M259" s="11">
        <v>10651.98090577909</v>
      </c>
      <c r="N259" s="399">
        <v>0.95564930860252773</v>
      </c>
      <c r="O259" s="401">
        <v>0</v>
      </c>
      <c r="P259" s="268">
        <v>0</v>
      </c>
      <c r="Q259" s="268">
        <v>0</v>
      </c>
      <c r="R259" s="268">
        <v>9.386662053466285</v>
      </c>
      <c r="S259" s="268">
        <v>18.453588149114807</v>
      </c>
      <c r="T259" s="268">
        <v>0</v>
      </c>
      <c r="U259" s="297">
        <v>27.840250202581096</v>
      </c>
    </row>
    <row r="260" spans="1:21" s="18" customFormat="1" ht="15" x14ac:dyDescent="0.25">
      <c r="A260" s="266">
        <v>145</v>
      </c>
      <c r="B260" s="260" t="s">
        <v>53</v>
      </c>
      <c r="C260" s="268">
        <v>12369</v>
      </c>
      <c r="D260" s="397">
        <v>0</v>
      </c>
      <c r="E260" s="301">
        <v>0</v>
      </c>
      <c r="F260" s="301">
        <v>0</v>
      </c>
      <c r="G260" s="398">
        <v>0</v>
      </c>
      <c r="H260" s="11">
        <v>3472</v>
      </c>
      <c r="I260" s="11">
        <v>5397</v>
      </c>
      <c r="J260" s="303">
        <v>0.64332036316472119</v>
      </c>
      <c r="K260" s="399">
        <v>0.64346005594121225</v>
      </c>
      <c r="L260" s="400">
        <v>0.58945250014239503</v>
      </c>
      <c r="M260" s="11">
        <v>7290.9379742612846</v>
      </c>
      <c r="N260" s="399">
        <v>0.8609370250792111</v>
      </c>
      <c r="O260" s="401">
        <v>0.27122573111032128</v>
      </c>
      <c r="P260" s="268">
        <v>0</v>
      </c>
      <c r="Q260" s="268">
        <v>0</v>
      </c>
      <c r="R260" s="268">
        <v>8.42932673282988</v>
      </c>
      <c r="S260" s="268">
        <v>16.624693954279564</v>
      </c>
      <c r="T260" s="268">
        <v>2.7773514865696898</v>
      </c>
      <c r="U260" s="297">
        <v>27.831372173679139</v>
      </c>
    </row>
    <row r="261" spans="1:21" s="18" customFormat="1" ht="15" x14ac:dyDescent="0.25">
      <c r="A261" s="260">
        <v>98</v>
      </c>
      <c r="B261" s="260" t="s">
        <v>41</v>
      </c>
      <c r="C261" s="268">
        <v>22943</v>
      </c>
      <c r="D261" s="397">
        <v>0</v>
      </c>
      <c r="E261" s="301">
        <v>0</v>
      </c>
      <c r="F261" s="301">
        <v>3</v>
      </c>
      <c r="G261" s="398">
        <v>1.3075883711807524E-4</v>
      </c>
      <c r="H261" s="11">
        <v>5862</v>
      </c>
      <c r="I261" s="11">
        <v>9519</v>
      </c>
      <c r="J261" s="303">
        <v>0.61582098959974785</v>
      </c>
      <c r="K261" s="399">
        <v>0.61595471106852817</v>
      </c>
      <c r="L261" s="400">
        <v>0.70032972905287705</v>
      </c>
      <c r="M261" s="11">
        <v>16067.664973660158</v>
      </c>
      <c r="N261" s="399">
        <v>1.022881052094377</v>
      </c>
      <c r="O261" s="396">
        <v>0</v>
      </c>
      <c r="P261" s="268">
        <v>0</v>
      </c>
      <c r="Q261" s="268">
        <v>0</v>
      </c>
      <c r="R261" s="268">
        <v>8.0690067149977196</v>
      </c>
      <c r="S261" s="268">
        <v>19.751833115942421</v>
      </c>
      <c r="T261" s="268">
        <v>0</v>
      </c>
      <c r="U261" s="297">
        <v>27.820839830940141</v>
      </c>
    </row>
    <row r="262" spans="1:21" s="18" customFormat="1" ht="15" x14ac:dyDescent="0.25">
      <c r="A262" s="266">
        <v>426</v>
      </c>
      <c r="B262" s="260" t="s">
        <v>143</v>
      </c>
      <c r="C262" s="268">
        <v>11962</v>
      </c>
      <c r="D262" s="397">
        <v>0</v>
      </c>
      <c r="E262" s="301">
        <v>0</v>
      </c>
      <c r="F262" s="301">
        <v>0</v>
      </c>
      <c r="G262" s="398">
        <v>0</v>
      </c>
      <c r="H262" s="11">
        <v>3293</v>
      </c>
      <c r="I262" s="11">
        <v>4916</v>
      </c>
      <c r="J262" s="303">
        <v>0.66985353946297799</v>
      </c>
      <c r="K262" s="399">
        <v>0.66999899374381189</v>
      </c>
      <c r="L262" s="400">
        <v>0.66855479499173798</v>
      </c>
      <c r="M262" s="11">
        <v>7997.2524576911701</v>
      </c>
      <c r="N262" s="399">
        <v>0.97647151579403613</v>
      </c>
      <c r="O262" s="401">
        <v>0</v>
      </c>
      <c r="P262" s="268">
        <v>0</v>
      </c>
      <c r="Q262" s="268">
        <v>0</v>
      </c>
      <c r="R262" s="268">
        <v>8.7769868180439357</v>
      </c>
      <c r="S262" s="268">
        <v>18.855664969982836</v>
      </c>
      <c r="T262" s="268">
        <v>0</v>
      </c>
      <c r="U262" s="297">
        <v>27.63265178802677</v>
      </c>
    </row>
    <row r="263" spans="1:21" s="18" customFormat="1" ht="15" x14ac:dyDescent="0.25">
      <c r="A263" s="266">
        <v>504</v>
      </c>
      <c r="B263" s="260" t="s">
        <v>166</v>
      </c>
      <c r="C263" s="268">
        <v>1764</v>
      </c>
      <c r="D263" s="397">
        <v>0</v>
      </c>
      <c r="E263" s="301">
        <v>0</v>
      </c>
      <c r="F263" s="301">
        <v>0</v>
      </c>
      <c r="G263" s="398">
        <v>0</v>
      </c>
      <c r="H263" s="11">
        <v>502</v>
      </c>
      <c r="I263" s="11">
        <v>732</v>
      </c>
      <c r="J263" s="303">
        <v>0.68579234972677594</v>
      </c>
      <c r="K263" s="399">
        <v>0.68594126501519981</v>
      </c>
      <c r="L263" s="400">
        <v>0.66091585559049904</v>
      </c>
      <c r="M263" s="11">
        <v>1165.8555692616403</v>
      </c>
      <c r="N263" s="399">
        <v>0.96531430505818505</v>
      </c>
      <c r="O263" s="401">
        <v>0</v>
      </c>
      <c r="P263" s="268">
        <v>0</v>
      </c>
      <c r="Q263" s="268">
        <v>0</v>
      </c>
      <c r="R263" s="268">
        <v>8.9858305716991183</v>
      </c>
      <c r="S263" s="268">
        <v>18.640219230673551</v>
      </c>
      <c r="T263" s="268">
        <v>0</v>
      </c>
      <c r="U263" s="297">
        <v>27.626049802372666</v>
      </c>
    </row>
    <row r="264" spans="1:21" s="18" customFormat="1" ht="15" x14ac:dyDescent="0.25">
      <c r="A264" s="266">
        <v>761</v>
      </c>
      <c r="B264" s="260" t="s">
        <v>250</v>
      </c>
      <c r="C264" s="268">
        <v>8426</v>
      </c>
      <c r="D264" s="397">
        <v>0</v>
      </c>
      <c r="E264" s="301">
        <v>0</v>
      </c>
      <c r="F264" s="301">
        <v>0</v>
      </c>
      <c r="G264" s="398">
        <v>0</v>
      </c>
      <c r="H264" s="11">
        <v>2685</v>
      </c>
      <c r="I264" s="11">
        <v>3255</v>
      </c>
      <c r="J264" s="303">
        <v>0.82488479262672809</v>
      </c>
      <c r="K264" s="399">
        <v>0.82506391092231635</v>
      </c>
      <c r="L264" s="400">
        <v>0.59198859290176797</v>
      </c>
      <c r="M264" s="11">
        <v>4988.0958837902972</v>
      </c>
      <c r="N264" s="399">
        <v>0.86464116774558719</v>
      </c>
      <c r="O264" s="401">
        <v>0</v>
      </c>
      <c r="P264" s="268">
        <v>0</v>
      </c>
      <c r="Q264" s="268">
        <v>0</v>
      </c>
      <c r="R264" s="268">
        <v>10.808337233082343</v>
      </c>
      <c r="S264" s="268">
        <v>16.696220949167287</v>
      </c>
      <c r="T264" s="268">
        <v>0</v>
      </c>
      <c r="U264" s="297">
        <v>27.504558182249632</v>
      </c>
    </row>
    <row r="265" spans="1:21" s="18" customFormat="1" ht="15" x14ac:dyDescent="0.25">
      <c r="A265" s="266">
        <v>927</v>
      </c>
      <c r="B265" s="260" t="s">
        <v>293</v>
      </c>
      <c r="C265" s="268">
        <v>28913</v>
      </c>
      <c r="D265" s="397">
        <v>0</v>
      </c>
      <c r="E265" s="301">
        <v>0</v>
      </c>
      <c r="F265" s="301">
        <v>3</v>
      </c>
      <c r="G265" s="398">
        <v>1.0375955452564591E-4</v>
      </c>
      <c r="H265" s="11">
        <v>8025</v>
      </c>
      <c r="I265" s="11">
        <v>13447</v>
      </c>
      <c r="J265" s="303">
        <v>0.59678738752138027</v>
      </c>
      <c r="K265" s="399">
        <v>0.59691697596892701</v>
      </c>
      <c r="L265" s="400">
        <v>0.69452047121083105</v>
      </c>
      <c r="M265" s="11">
        <v>20080.670384118759</v>
      </c>
      <c r="N265" s="399">
        <v>1.0143962205545312</v>
      </c>
      <c r="O265" s="401">
        <v>0</v>
      </c>
      <c r="P265" s="268">
        <v>0</v>
      </c>
      <c r="Q265" s="268">
        <v>0</v>
      </c>
      <c r="R265" s="268">
        <v>7.8196123851929435</v>
      </c>
      <c r="S265" s="268">
        <v>19.587991018907999</v>
      </c>
      <c r="T265" s="268">
        <v>0</v>
      </c>
      <c r="U265" s="297">
        <v>27.407603404100939</v>
      </c>
    </row>
    <row r="266" spans="1:21" s="18" customFormat="1" ht="15" x14ac:dyDescent="0.25">
      <c r="A266" s="266">
        <v>82</v>
      </c>
      <c r="B266" s="260" t="s">
        <v>35</v>
      </c>
      <c r="C266" s="268">
        <v>9359</v>
      </c>
      <c r="D266" s="397">
        <v>0</v>
      </c>
      <c r="E266" s="301">
        <v>0</v>
      </c>
      <c r="F266" s="301">
        <v>0</v>
      </c>
      <c r="G266" s="398">
        <v>0</v>
      </c>
      <c r="H266" s="11">
        <v>2850</v>
      </c>
      <c r="I266" s="11">
        <v>4128</v>
      </c>
      <c r="J266" s="303">
        <v>0.69040697674418605</v>
      </c>
      <c r="K266" s="399">
        <v>0.69055689406845</v>
      </c>
      <c r="L266" s="400">
        <v>0.64936398169077703</v>
      </c>
      <c r="M266" s="11">
        <v>6077.3975046439818</v>
      </c>
      <c r="N266" s="399">
        <v>0.94844197701323762</v>
      </c>
      <c r="O266" s="401">
        <v>0</v>
      </c>
      <c r="P266" s="268">
        <v>0</v>
      </c>
      <c r="Q266" s="268">
        <v>0</v>
      </c>
      <c r="R266" s="268">
        <v>9.0462953122966958</v>
      </c>
      <c r="S266" s="268">
        <v>18.314414576125618</v>
      </c>
      <c r="T266" s="268">
        <v>0</v>
      </c>
      <c r="U266" s="297">
        <v>27.360709888422313</v>
      </c>
    </row>
    <row r="267" spans="1:21" s="18" customFormat="1" ht="15" x14ac:dyDescent="0.25">
      <c r="A267" s="266">
        <v>503</v>
      </c>
      <c r="B267" s="260" t="s">
        <v>165</v>
      </c>
      <c r="C267" s="268">
        <v>7539</v>
      </c>
      <c r="D267" s="397">
        <v>0</v>
      </c>
      <c r="E267" s="301">
        <v>0</v>
      </c>
      <c r="F267" s="301">
        <v>0</v>
      </c>
      <c r="G267" s="398">
        <v>0</v>
      </c>
      <c r="H267" s="11">
        <v>1953</v>
      </c>
      <c r="I267" s="11">
        <v>3286</v>
      </c>
      <c r="J267" s="303">
        <v>0.59433962264150941</v>
      </c>
      <c r="K267" s="399">
        <v>0.59446867957304661</v>
      </c>
      <c r="L267" s="400">
        <v>0.69262229239625805</v>
      </c>
      <c r="M267" s="11">
        <v>5221.6794623753894</v>
      </c>
      <c r="N267" s="399">
        <v>1.0116237962772705</v>
      </c>
      <c r="O267" s="401">
        <v>0</v>
      </c>
      <c r="P267" s="268">
        <v>0</v>
      </c>
      <c r="Q267" s="268">
        <v>0</v>
      </c>
      <c r="R267" s="268">
        <v>7.7875397024069102</v>
      </c>
      <c r="S267" s="268">
        <v>19.534455506114092</v>
      </c>
      <c r="T267" s="268">
        <v>0</v>
      </c>
      <c r="U267" s="297">
        <v>27.321995208521006</v>
      </c>
    </row>
    <row r="268" spans="1:21" s="18" customFormat="1" ht="15" x14ac:dyDescent="0.25">
      <c r="A268" s="266">
        <v>887</v>
      </c>
      <c r="B268" s="260" t="s">
        <v>279</v>
      </c>
      <c r="C268" s="268">
        <v>4569</v>
      </c>
      <c r="D268" s="397">
        <v>0</v>
      </c>
      <c r="E268" s="301">
        <v>0</v>
      </c>
      <c r="F268" s="301">
        <v>0</v>
      </c>
      <c r="G268" s="398">
        <v>0</v>
      </c>
      <c r="H268" s="11">
        <v>1336</v>
      </c>
      <c r="I268" s="11">
        <v>1698</v>
      </c>
      <c r="J268" s="303">
        <v>0.78680800942285045</v>
      </c>
      <c r="K268" s="399">
        <v>0.7869788595959446</v>
      </c>
      <c r="L268" s="400">
        <v>0.59933862629938295</v>
      </c>
      <c r="M268" s="11">
        <v>2738.3781835618806</v>
      </c>
      <c r="N268" s="399">
        <v>0.87537641085007289</v>
      </c>
      <c r="O268" s="401">
        <v>0</v>
      </c>
      <c r="P268" s="268">
        <v>0</v>
      </c>
      <c r="Q268" s="268">
        <v>0</v>
      </c>
      <c r="R268" s="268">
        <v>10.309423060706875</v>
      </c>
      <c r="S268" s="268">
        <v>16.903518493514905</v>
      </c>
      <c r="T268" s="268">
        <v>0</v>
      </c>
      <c r="U268" s="297">
        <v>27.212941554221779</v>
      </c>
    </row>
    <row r="269" spans="1:21" s="18" customFormat="1" ht="15" x14ac:dyDescent="0.25">
      <c r="A269" s="266">
        <v>434</v>
      </c>
      <c r="B269" s="260" t="s">
        <v>146</v>
      </c>
      <c r="C269" s="268">
        <v>14568</v>
      </c>
      <c r="D269" s="397">
        <v>0</v>
      </c>
      <c r="E269" s="301">
        <v>0</v>
      </c>
      <c r="F269" s="301">
        <v>0</v>
      </c>
      <c r="G269" s="398">
        <v>0</v>
      </c>
      <c r="H269" s="11">
        <v>4867</v>
      </c>
      <c r="I269" s="11">
        <v>5943</v>
      </c>
      <c r="J269" s="303">
        <v>0.8189466599360592</v>
      </c>
      <c r="K269" s="399">
        <v>0.81912448880527411</v>
      </c>
      <c r="L269" s="400">
        <v>0.56988594594851305</v>
      </c>
      <c r="M269" s="11">
        <v>8302.0984605779377</v>
      </c>
      <c r="N269" s="399">
        <v>0.83235869017578379</v>
      </c>
      <c r="O269" s="401">
        <v>0</v>
      </c>
      <c r="P269" s="268">
        <v>0</v>
      </c>
      <c r="Q269" s="268">
        <v>0</v>
      </c>
      <c r="R269" s="268">
        <v>10.73053080334909</v>
      </c>
      <c r="S269" s="268">
        <v>16.072846307294384</v>
      </c>
      <c r="T269" s="268">
        <v>0</v>
      </c>
      <c r="U269" s="297">
        <v>26.803377110643474</v>
      </c>
    </row>
    <row r="270" spans="1:21" s="18" customFormat="1" ht="15" x14ac:dyDescent="0.25">
      <c r="A270" s="266">
        <v>410</v>
      </c>
      <c r="B270" s="260" t="s">
        <v>135</v>
      </c>
      <c r="C270" s="268">
        <v>18775</v>
      </c>
      <c r="D270" s="397">
        <v>0</v>
      </c>
      <c r="E270" s="301">
        <v>0</v>
      </c>
      <c r="F270" s="301">
        <v>2</v>
      </c>
      <c r="G270" s="398">
        <v>1.0652463382157124E-4</v>
      </c>
      <c r="H270" s="11">
        <v>5226</v>
      </c>
      <c r="I270" s="11">
        <v>7619</v>
      </c>
      <c r="J270" s="303">
        <v>0.68591678697991865</v>
      </c>
      <c r="K270" s="399">
        <v>0.68606572928907184</v>
      </c>
      <c r="L270" s="400">
        <v>0.63116570865990396</v>
      </c>
      <c r="M270" s="11">
        <v>11850.136180089698</v>
      </c>
      <c r="N270" s="399">
        <v>0.92186211342627478</v>
      </c>
      <c r="O270" s="401">
        <v>0</v>
      </c>
      <c r="P270" s="268">
        <v>0</v>
      </c>
      <c r="Q270" s="268">
        <v>0</v>
      </c>
      <c r="R270" s="268">
        <v>8.9874610536868413</v>
      </c>
      <c r="S270" s="268">
        <v>17.801157410261364</v>
      </c>
      <c r="T270" s="268">
        <v>0</v>
      </c>
      <c r="U270" s="297">
        <v>26.788618463948204</v>
      </c>
    </row>
    <row r="271" spans="1:21" s="18" customFormat="1" ht="15" x14ac:dyDescent="0.25">
      <c r="A271" s="266">
        <v>531</v>
      </c>
      <c r="B271" s="260" t="s">
        <v>171</v>
      </c>
      <c r="C271" s="268">
        <v>5072</v>
      </c>
      <c r="D271" s="397">
        <v>0</v>
      </c>
      <c r="E271" s="301">
        <v>0</v>
      </c>
      <c r="F271" s="301">
        <v>0</v>
      </c>
      <c r="G271" s="398">
        <v>0</v>
      </c>
      <c r="H271" s="11">
        <v>1465</v>
      </c>
      <c r="I271" s="11">
        <v>2042</v>
      </c>
      <c r="J271" s="303">
        <v>0.71743388834476007</v>
      </c>
      <c r="K271" s="399">
        <v>0.71758967438473342</v>
      </c>
      <c r="L271" s="400">
        <v>0.60521511276379403</v>
      </c>
      <c r="M271" s="11">
        <v>3069.6510519379635</v>
      </c>
      <c r="N271" s="399">
        <v>0.88395943454301862</v>
      </c>
      <c r="O271" s="401">
        <v>0</v>
      </c>
      <c r="P271" s="268">
        <v>0</v>
      </c>
      <c r="Q271" s="268">
        <v>0</v>
      </c>
      <c r="R271" s="268">
        <v>9.4004247344400085</v>
      </c>
      <c r="S271" s="268">
        <v>17.069256681025688</v>
      </c>
      <c r="T271" s="268">
        <v>0</v>
      </c>
      <c r="U271" s="297">
        <v>26.469681415465701</v>
      </c>
    </row>
    <row r="272" spans="1:21" s="18" customFormat="1" ht="15" x14ac:dyDescent="0.25">
      <c r="A272" s="266">
        <v>624</v>
      </c>
      <c r="B272" s="260" t="s">
        <v>208</v>
      </c>
      <c r="C272" s="268">
        <v>5117</v>
      </c>
      <c r="D272" s="397">
        <v>0</v>
      </c>
      <c r="E272" s="301">
        <v>0</v>
      </c>
      <c r="F272" s="301">
        <v>0</v>
      </c>
      <c r="G272" s="398">
        <v>0</v>
      </c>
      <c r="H272" s="11">
        <v>1094</v>
      </c>
      <c r="I272" s="11">
        <v>2093</v>
      </c>
      <c r="J272" s="303">
        <v>0.52269469660774004</v>
      </c>
      <c r="K272" s="399">
        <v>0.52280819631582809</v>
      </c>
      <c r="L272" s="400">
        <v>0.68228238905319005</v>
      </c>
      <c r="M272" s="11">
        <v>3491.2389847851737</v>
      </c>
      <c r="N272" s="399">
        <v>0.99652163686385353</v>
      </c>
      <c r="O272" s="401">
        <v>0</v>
      </c>
      <c r="P272" s="268">
        <v>0</v>
      </c>
      <c r="Q272" s="268">
        <v>0</v>
      </c>
      <c r="R272" s="268">
        <v>6.8487873717373482</v>
      </c>
      <c r="S272" s="268">
        <v>19.242832807841012</v>
      </c>
      <c r="T272" s="268">
        <v>0</v>
      </c>
      <c r="U272" s="297">
        <v>26.091620179578356</v>
      </c>
    </row>
    <row r="273" spans="1:21" s="18" customFormat="1" ht="15" x14ac:dyDescent="0.25">
      <c r="A273" s="266">
        <v>142</v>
      </c>
      <c r="B273" s="260" t="s">
        <v>51</v>
      </c>
      <c r="C273" s="268">
        <v>6504</v>
      </c>
      <c r="D273" s="397">
        <v>0</v>
      </c>
      <c r="E273" s="301">
        <v>0</v>
      </c>
      <c r="F273" s="301">
        <v>0</v>
      </c>
      <c r="G273" s="398">
        <v>0</v>
      </c>
      <c r="H273" s="11">
        <v>1949</v>
      </c>
      <c r="I273" s="11">
        <v>2489</v>
      </c>
      <c r="J273" s="303">
        <v>0.78304539975893939</v>
      </c>
      <c r="K273" s="399">
        <v>0.78321543290614581</v>
      </c>
      <c r="L273" s="400">
        <v>0.5528943396321</v>
      </c>
      <c r="M273" s="11">
        <v>3596.0247849671782</v>
      </c>
      <c r="N273" s="399">
        <v>0.80754124858407639</v>
      </c>
      <c r="O273" s="401">
        <v>0</v>
      </c>
      <c r="P273" s="268">
        <v>0</v>
      </c>
      <c r="Q273" s="268">
        <v>0</v>
      </c>
      <c r="R273" s="268">
        <v>10.26012217107051</v>
      </c>
      <c r="S273" s="268">
        <v>15.593621510158513</v>
      </c>
      <c r="T273" s="268">
        <v>0</v>
      </c>
      <c r="U273" s="297">
        <v>25.853743681229027</v>
      </c>
    </row>
    <row r="274" spans="1:21" s="18" customFormat="1" ht="15" x14ac:dyDescent="0.25">
      <c r="A274" s="266">
        <v>169</v>
      </c>
      <c r="B274" s="260" t="s">
        <v>62</v>
      </c>
      <c r="C274" s="268">
        <v>4990</v>
      </c>
      <c r="D274" s="397">
        <v>0</v>
      </c>
      <c r="E274" s="301">
        <v>0</v>
      </c>
      <c r="F274" s="301">
        <v>0</v>
      </c>
      <c r="G274" s="398">
        <v>0</v>
      </c>
      <c r="H274" s="11">
        <v>1700</v>
      </c>
      <c r="I274" s="11">
        <v>2143</v>
      </c>
      <c r="J274" s="303">
        <v>0.79328044797013531</v>
      </c>
      <c r="K274" s="399">
        <v>0.79345270359059761</v>
      </c>
      <c r="L274" s="400">
        <v>0.53804876270311497</v>
      </c>
      <c r="M274" s="11">
        <v>2684.8633258885438</v>
      </c>
      <c r="N274" s="399">
        <v>0.78585823454352621</v>
      </c>
      <c r="O274" s="401">
        <v>0</v>
      </c>
      <c r="P274" s="268">
        <v>0</v>
      </c>
      <c r="Q274" s="268">
        <v>0</v>
      </c>
      <c r="R274" s="268">
        <v>10.394230417036828</v>
      </c>
      <c r="S274" s="268">
        <v>15.17492250903549</v>
      </c>
      <c r="T274" s="268">
        <v>0</v>
      </c>
      <c r="U274" s="297">
        <v>25.569152926072316</v>
      </c>
    </row>
    <row r="275" spans="1:21" s="18" customFormat="1" ht="15" x14ac:dyDescent="0.25">
      <c r="A275" s="266">
        <v>152</v>
      </c>
      <c r="B275" s="260" t="s">
        <v>58</v>
      </c>
      <c r="C275" s="268">
        <v>4406</v>
      </c>
      <c r="D275" s="397">
        <v>0</v>
      </c>
      <c r="E275" s="301">
        <v>0</v>
      </c>
      <c r="F275" s="301">
        <v>0</v>
      </c>
      <c r="G275" s="398">
        <v>0</v>
      </c>
      <c r="H275" s="11">
        <v>1354</v>
      </c>
      <c r="I275" s="11">
        <v>1773</v>
      </c>
      <c r="J275" s="303">
        <v>0.76367738296672305</v>
      </c>
      <c r="K275" s="399">
        <v>0.76384321047674497</v>
      </c>
      <c r="L275" s="400">
        <v>0.55104720389478201</v>
      </c>
      <c r="M275" s="11">
        <v>2427.9139803604094</v>
      </c>
      <c r="N275" s="399">
        <v>0.80484337632766922</v>
      </c>
      <c r="O275" s="401">
        <v>0</v>
      </c>
      <c r="P275" s="268">
        <v>0</v>
      </c>
      <c r="Q275" s="268">
        <v>0</v>
      </c>
      <c r="R275" s="268">
        <v>10.006346057245359</v>
      </c>
      <c r="S275" s="268">
        <v>15.541525596887293</v>
      </c>
      <c r="T275" s="268">
        <v>0</v>
      </c>
      <c r="U275" s="297">
        <v>25.547871654132649</v>
      </c>
    </row>
    <row r="276" spans="1:21" s="18" customFormat="1" ht="15" x14ac:dyDescent="0.25">
      <c r="A276" s="266">
        <v>560</v>
      </c>
      <c r="B276" s="260" t="s">
        <v>178</v>
      </c>
      <c r="C276" s="268">
        <v>15735</v>
      </c>
      <c r="D276" s="397">
        <v>0</v>
      </c>
      <c r="E276" s="301">
        <v>0</v>
      </c>
      <c r="F276" s="301">
        <v>4</v>
      </c>
      <c r="G276" s="398">
        <v>2.5421035907213221E-4</v>
      </c>
      <c r="H276" s="11">
        <v>4603</v>
      </c>
      <c r="I276" s="11">
        <v>6411</v>
      </c>
      <c r="J276" s="303">
        <v>0.71798471377320228</v>
      </c>
      <c r="K276" s="399">
        <v>0.71814061942128671</v>
      </c>
      <c r="L276" s="400">
        <v>0.56639649410869397</v>
      </c>
      <c r="M276" s="11">
        <v>8912.2488348002989</v>
      </c>
      <c r="N276" s="399">
        <v>0.82726209921144778</v>
      </c>
      <c r="O276" s="401">
        <v>0</v>
      </c>
      <c r="P276" s="268">
        <v>0</v>
      </c>
      <c r="Q276" s="268">
        <v>0</v>
      </c>
      <c r="R276" s="268">
        <v>9.4076421144188558</v>
      </c>
      <c r="S276" s="268">
        <v>15.974431135773056</v>
      </c>
      <c r="T276" s="268">
        <v>0</v>
      </c>
      <c r="U276" s="297">
        <v>25.382073250191912</v>
      </c>
    </row>
    <row r="277" spans="1:21" s="18" customFormat="1" ht="15" x14ac:dyDescent="0.25">
      <c r="A277" s="266">
        <v>224</v>
      </c>
      <c r="B277" s="260" t="s">
        <v>82</v>
      </c>
      <c r="C277" s="268">
        <v>8603</v>
      </c>
      <c r="D277" s="397">
        <v>0</v>
      </c>
      <c r="E277" s="301">
        <v>0</v>
      </c>
      <c r="F277" s="301">
        <v>1</v>
      </c>
      <c r="G277" s="398">
        <v>1.162385214460072E-4</v>
      </c>
      <c r="H277" s="11">
        <v>2743</v>
      </c>
      <c r="I277" s="11">
        <v>3566</v>
      </c>
      <c r="J277" s="303">
        <v>0.76920919798093101</v>
      </c>
      <c r="K277" s="399">
        <v>0.769376226688121</v>
      </c>
      <c r="L277" s="400">
        <v>0.53804871919333896</v>
      </c>
      <c r="M277" s="11">
        <v>4628.8331312202954</v>
      </c>
      <c r="N277" s="399">
        <v>0.78585817099442412</v>
      </c>
      <c r="O277" s="401">
        <v>0</v>
      </c>
      <c r="P277" s="268">
        <v>0</v>
      </c>
      <c r="Q277" s="268">
        <v>0</v>
      </c>
      <c r="R277" s="268">
        <v>10.078828569614386</v>
      </c>
      <c r="S277" s="268">
        <v>15.174921281902328</v>
      </c>
      <c r="T277" s="268">
        <v>0</v>
      </c>
      <c r="U277" s="297">
        <v>25.253749851516712</v>
      </c>
    </row>
    <row r="278" spans="1:21" s="18" customFormat="1" ht="15" x14ac:dyDescent="0.25">
      <c r="A278" s="266">
        <v>139</v>
      </c>
      <c r="B278" s="260" t="s">
        <v>49</v>
      </c>
      <c r="C278" s="268">
        <v>9853</v>
      </c>
      <c r="D278" s="397">
        <v>0</v>
      </c>
      <c r="E278" s="301">
        <v>0</v>
      </c>
      <c r="F278" s="301">
        <v>1</v>
      </c>
      <c r="G278" s="398">
        <v>1.0149193139145438E-4</v>
      </c>
      <c r="H278" s="11">
        <v>2505</v>
      </c>
      <c r="I278" s="11">
        <v>3700</v>
      </c>
      <c r="J278" s="303">
        <v>0.677027027027027</v>
      </c>
      <c r="K278" s="399">
        <v>0.67717403898340223</v>
      </c>
      <c r="L278" s="400">
        <v>0.56910188916750204</v>
      </c>
      <c r="M278" s="11">
        <v>5607.3609139673972</v>
      </c>
      <c r="N278" s="399">
        <v>0.83121351984844827</v>
      </c>
      <c r="O278" s="401">
        <v>3.1757980424111189E-2</v>
      </c>
      <c r="P278" s="268">
        <v>0</v>
      </c>
      <c r="Q278" s="268">
        <v>0</v>
      </c>
      <c r="R278" s="268">
        <v>8.8709799106825677</v>
      </c>
      <c r="S278" s="268">
        <v>16.050733068273534</v>
      </c>
      <c r="T278" s="268">
        <v>0.32520171954289856</v>
      </c>
      <c r="U278" s="297">
        <v>25.246914698499001</v>
      </c>
    </row>
    <row r="279" spans="1:21" s="18" customFormat="1" ht="15" x14ac:dyDescent="0.25">
      <c r="A279" s="266">
        <v>616</v>
      </c>
      <c r="B279" s="260" t="s">
        <v>204</v>
      </c>
      <c r="C279" s="268">
        <v>1807</v>
      </c>
      <c r="D279" s="397">
        <v>0</v>
      </c>
      <c r="E279" s="301">
        <v>0</v>
      </c>
      <c r="F279" s="301">
        <v>0</v>
      </c>
      <c r="G279" s="398">
        <v>0</v>
      </c>
      <c r="H279" s="11">
        <v>495</v>
      </c>
      <c r="I279" s="11">
        <v>807</v>
      </c>
      <c r="J279" s="303">
        <v>0.61338289962825276</v>
      </c>
      <c r="K279" s="399">
        <v>0.61351609168186616</v>
      </c>
      <c r="L279" s="400">
        <v>0.60869692450262203</v>
      </c>
      <c r="M279" s="11">
        <v>1099.9153425762381</v>
      </c>
      <c r="N279" s="399">
        <v>0.88904486660003479</v>
      </c>
      <c r="O279" s="401">
        <v>0</v>
      </c>
      <c r="P279" s="268">
        <v>0</v>
      </c>
      <c r="Q279" s="268">
        <v>0</v>
      </c>
      <c r="R279" s="268">
        <v>8.037060801032446</v>
      </c>
      <c r="S279" s="268">
        <v>17.167456374046672</v>
      </c>
      <c r="T279" s="268">
        <v>0</v>
      </c>
      <c r="U279" s="297">
        <v>25.204517175079118</v>
      </c>
    </row>
    <row r="280" spans="1:21" s="18" customFormat="1" ht="15" x14ac:dyDescent="0.25">
      <c r="A280" s="266">
        <v>710</v>
      </c>
      <c r="B280" s="260" t="s">
        <v>232</v>
      </c>
      <c r="C280" s="268">
        <v>27306</v>
      </c>
      <c r="D280" s="397">
        <v>0</v>
      </c>
      <c r="E280" s="301">
        <v>0</v>
      </c>
      <c r="F280" s="301">
        <v>1</v>
      </c>
      <c r="G280" s="398">
        <v>3.6621987841500034E-5</v>
      </c>
      <c r="H280" s="11">
        <v>9758</v>
      </c>
      <c r="I280" s="11">
        <v>11304</v>
      </c>
      <c r="J280" s="303">
        <v>0.86323425336164195</v>
      </c>
      <c r="K280" s="399">
        <v>0.86342169898985277</v>
      </c>
      <c r="L280" s="400">
        <v>0.48874187543994502</v>
      </c>
      <c r="M280" s="11">
        <v>13345.585650763138</v>
      </c>
      <c r="N280" s="399">
        <v>0.71384204184604028</v>
      </c>
      <c r="O280" s="401">
        <v>0</v>
      </c>
      <c r="P280" s="268">
        <v>0</v>
      </c>
      <c r="Q280" s="268">
        <v>0</v>
      </c>
      <c r="R280" s="268">
        <v>11.310824256767072</v>
      </c>
      <c r="S280" s="268">
        <v>13.784289828047038</v>
      </c>
      <c r="T280" s="268">
        <v>0</v>
      </c>
      <c r="U280" s="297">
        <v>25.09511408481411</v>
      </c>
    </row>
    <row r="281" spans="1:21" s="18" customFormat="1" ht="15" x14ac:dyDescent="0.25">
      <c r="A281" s="266">
        <v>20</v>
      </c>
      <c r="B281" s="260" t="s">
        <v>18</v>
      </c>
      <c r="C281" s="268">
        <v>16473</v>
      </c>
      <c r="D281" s="397">
        <v>0</v>
      </c>
      <c r="E281" s="301">
        <v>0</v>
      </c>
      <c r="F281" s="301">
        <v>0</v>
      </c>
      <c r="G281" s="398">
        <v>0</v>
      </c>
      <c r="H281" s="11">
        <v>4786</v>
      </c>
      <c r="I281" s="11">
        <v>6937</v>
      </c>
      <c r="J281" s="303">
        <v>0.6899235980971602</v>
      </c>
      <c r="K281" s="399">
        <v>0.69007341045893711</v>
      </c>
      <c r="L281" s="400">
        <v>0.55994532947488695</v>
      </c>
      <c r="M281" s="11">
        <v>9223.9794124398122</v>
      </c>
      <c r="N281" s="399">
        <v>0.81783971744737971</v>
      </c>
      <c r="O281" s="401">
        <v>0</v>
      </c>
      <c r="P281" s="268">
        <v>0</v>
      </c>
      <c r="Q281" s="268">
        <v>0</v>
      </c>
      <c r="R281" s="268">
        <v>9.0399616770120765</v>
      </c>
      <c r="S281" s="268">
        <v>15.792484943908899</v>
      </c>
      <c r="T281" s="268">
        <v>0</v>
      </c>
      <c r="U281" s="297">
        <v>24.832446620920976</v>
      </c>
    </row>
    <row r="282" spans="1:21" s="18" customFormat="1" ht="15" x14ac:dyDescent="0.25">
      <c r="A282" s="266">
        <v>834</v>
      </c>
      <c r="B282" s="260" t="s">
        <v>264</v>
      </c>
      <c r="C282" s="268">
        <v>5879</v>
      </c>
      <c r="D282" s="397">
        <v>0</v>
      </c>
      <c r="E282" s="301">
        <v>0</v>
      </c>
      <c r="F282" s="301">
        <v>0</v>
      </c>
      <c r="G282" s="398">
        <v>0</v>
      </c>
      <c r="H282" s="11">
        <v>1641</v>
      </c>
      <c r="I282" s="11">
        <v>2509</v>
      </c>
      <c r="J282" s="303">
        <v>0.65404543642885615</v>
      </c>
      <c r="K282" s="399">
        <v>0.65418745808431344</v>
      </c>
      <c r="L282" s="400">
        <v>0.57081944564234399</v>
      </c>
      <c r="M282" s="11">
        <v>3355.8475209313401</v>
      </c>
      <c r="N282" s="399">
        <v>0.83372213243639859</v>
      </c>
      <c r="O282" s="401">
        <v>0</v>
      </c>
      <c r="P282" s="268">
        <v>0</v>
      </c>
      <c r="Q282" s="268">
        <v>0</v>
      </c>
      <c r="R282" s="268">
        <v>8.5698557009045064</v>
      </c>
      <c r="S282" s="268">
        <v>16.099174377346856</v>
      </c>
      <c r="T282" s="268">
        <v>0</v>
      </c>
      <c r="U282" s="297">
        <v>24.66903007825136</v>
      </c>
    </row>
    <row r="283" spans="1:21" s="18" customFormat="1" ht="15" x14ac:dyDescent="0.25">
      <c r="A283" s="266">
        <v>859</v>
      </c>
      <c r="B283" s="260" t="s">
        <v>277</v>
      </c>
      <c r="C283" s="268">
        <v>6562</v>
      </c>
      <c r="D283" s="397">
        <v>0</v>
      </c>
      <c r="E283" s="301">
        <v>0</v>
      </c>
      <c r="F283" s="301">
        <v>0</v>
      </c>
      <c r="G283" s="398">
        <v>0</v>
      </c>
      <c r="H283" s="11">
        <v>1441</v>
      </c>
      <c r="I283" s="11">
        <v>2585</v>
      </c>
      <c r="J283" s="303">
        <v>0.55744680851063833</v>
      </c>
      <c r="K283" s="399">
        <v>0.55756785441076162</v>
      </c>
      <c r="L283" s="400">
        <v>0.61361056395839497</v>
      </c>
      <c r="M283" s="11">
        <v>4026.5125206949879</v>
      </c>
      <c r="N283" s="399">
        <v>0.8962215842055129</v>
      </c>
      <c r="O283" s="401">
        <v>0</v>
      </c>
      <c r="P283" s="268">
        <v>0</v>
      </c>
      <c r="Q283" s="268">
        <v>0</v>
      </c>
      <c r="R283" s="268">
        <v>7.3041388927809772</v>
      </c>
      <c r="S283" s="268">
        <v>17.306038791008451</v>
      </c>
      <c r="T283" s="268">
        <v>0</v>
      </c>
      <c r="U283" s="297">
        <v>24.610177683789427</v>
      </c>
    </row>
    <row r="284" spans="1:21" s="18" customFormat="1" ht="15" x14ac:dyDescent="0.25">
      <c r="A284" s="266">
        <v>433</v>
      </c>
      <c r="B284" s="260" t="s">
        <v>145</v>
      </c>
      <c r="C284" s="268">
        <v>7749</v>
      </c>
      <c r="D284" s="397">
        <v>0</v>
      </c>
      <c r="E284" s="301">
        <v>0</v>
      </c>
      <c r="F284" s="301">
        <v>0</v>
      </c>
      <c r="G284" s="398">
        <v>0</v>
      </c>
      <c r="H284" s="11">
        <v>1969</v>
      </c>
      <c r="I284" s="11">
        <v>3321</v>
      </c>
      <c r="J284" s="303">
        <v>0.59289370671484498</v>
      </c>
      <c r="K284" s="399">
        <v>0.59302244967526929</v>
      </c>
      <c r="L284" s="400">
        <v>0.57687289564710598</v>
      </c>
      <c r="M284" s="11">
        <v>4470.1880683694244</v>
      </c>
      <c r="N284" s="399">
        <v>0.84256362388364248</v>
      </c>
      <c r="O284" s="401">
        <v>0</v>
      </c>
      <c r="P284" s="268">
        <v>0</v>
      </c>
      <c r="Q284" s="268">
        <v>0</v>
      </c>
      <c r="R284" s="268">
        <v>7.7685940907460278</v>
      </c>
      <c r="S284" s="268">
        <v>16.269903577193134</v>
      </c>
      <c r="T284" s="268">
        <v>0</v>
      </c>
      <c r="U284" s="297">
        <v>24.038497667939161</v>
      </c>
    </row>
    <row r="285" spans="1:21" s="18" customFormat="1" ht="15" x14ac:dyDescent="0.25">
      <c r="A285" s="266">
        <v>561</v>
      </c>
      <c r="B285" s="260" t="s">
        <v>179</v>
      </c>
      <c r="C285" s="268">
        <v>1317</v>
      </c>
      <c r="D285" s="397">
        <v>0</v>
      </c>
      <c r="E285" s="301">
        <v>0</v>
      </c>
      <c r="F285" s="301">
        <v>0</v>
      </c>
      <c r="G285" s="398">
        <v>0</v>
      </c>
      <c r="H285" s="11">
        <v>462</v>
      </c>
      <c r="I285" s="11">
        <v>549</v>
      </c>
      <c r="J285" s="303">
        <v>0.84153005464480879</v>
      </c>
      <c r="K285" s="399">
        <v>0.84171278734932897</v>
      </c>
      <c r="L285" s="400">
        <v>0.458121230243074</v>
      </c>
      <c r="M285" s="11">
        <v>603.34566023012849</v>
      </c>
      <c r="N285" s="399">
        <v>0.66911842598991667</v>
      </c>
      <c r="O285" s="401">
        <v>0</v>
      </c>
      <c r="P285" s="268">
        <v>0</v>
      </c>
      <c r="Q285" s="268">
        <v>0</v>
      </c>
      <c r="R285" s="268">
        <v>11.026437514276211</v>
      </c>
      <c r="S285" s="268">
        <v>12.920676805865289</v>
      </c>
      <c r="T285" s="268">
        <v>0</v>
      </c>
      <c r="U285" s="297">
        <v>23.947114320141498</v>
      </c>
    </row>
    <row r="286" spans="1:21" s="18" customFormat="1" ht="15" x14ac:dyDescent="0.25">
      <c r="A286" s="266">
        <v>50</v>
      </c>
      <c r="B286" s="260" t="s">
        <v>22</v>
      </c>
      <c r="C286" s="268">
        <v>11276</v>
      </c>
      <c r="D286" s="397">
        <v>0</v>
      </c>
      <c r="E286" s="301">
        <v>0</v>
      </c>
      <c r="F286" s="301">
        <v>0</v>
      </c>
      <c r="G286" s="398">
        <v>0</v>
      </c>
      <c r="H286" s="11">
        <v>4011</v>
      </c>
      <c r="I286" s="11">
        <v>4732</v>
      </c>
      <c r="J286" s="303">
        <v>0.84763313609467461</v>
      </c>
      <c r="K286" s="399">
        <v>0.84781719404310385</v>
      </c>
      <c r="L286" s="400">
        <v>0.43200013730818099</v>
      </c>
      <c r="M286" s="11">
        <v>4871.2335482870485</v>
      </c>
      <c r="N286" s="399">
        <v>0.63096672413480226</v>
      </c>
      <c r="O286" s="401">
        <v>0</v>
      </c>
      <c r="P286" s="268">
        <v>0</v>
      </c>
      <c r="Q286" s="268">
        <v>0</v>
      </c>
      <c r="R286" s="268">
        <v>11.10640524196466</v>
      </c>
      <c r="S286" s="268">
        <v>12.183967443043031</v>
      </c>
      <c r="T286" s="268">
        <v>0</v>
      </c>
      <c r="U286" s="297">
        <v>23.290372685007689</v>
      </c>
    </row>
    <row r="287" spans="1:21" s="18" customFormat="1" ht="15" x14ac:dyDescent="0.25">
      <c r="A287" s="266">
        <v>416</v>
      </c>
      <c r="B287" s="260" t="s">
        <v>136</v>
      </c>
      <c r="C287" s="268">
        <v>2886</v>
      </c>
      <c r="D287" s="397">
        <v>0</v>
      </c>
      <c r="E287" s="301">
        <v>0</v>
      </c>
      <c r="F287" s="301">
        <v>0</v>
      </c>
      <c r="G287" s="398">
        <v>0</v>
      </c>
      <c r="H287" s="11">
        <v>493</v>
      </c>
      <c r="I287" s="11">
        <v>1185</v>
      </c>
      <c r="J287" s="303">
        <v>0.41603375527426162</v>
      </c>
      <c r="K287" s="399">
        <v>0.41612409426198205</v>
      </c>
      <c r="L287" s="400">
        <v>0.62852239532154697</v>
      </c>
      <c r="M287" s="11">
        <v>1813.9156328979846</v>
      </c>
      <c r="N287" s="399">
        <v>0.91800136752846706</v>
      </c>
      <c r="O287" s="401">
        <v>0</v>
      </c>
      <c r="P287" s="268">
        <v>0</v>
      </c>
      <c r="Q287" s="268">
        <v>0</v>
      </c>
      <c r="R287" s="268">
        <v>5.4512256348319639</v>
      </c>
      <c r="S287" s="268">
        <v>17.726606406974696</v>
      </c>
      <c r="T287" s="268">
        <v>0</v>
      </c>
      <c r="U287" s="297">
        <v>23.17783204180666</v>
      </c>
    </row>
    <row r="288" spans="1:21" s="18" customFormat="1" ht="15" x14ac:dyDescent="0.25">
      <c r="A288" s="266">
        <v>19</v>
      </c>
      <c r="B288" s="260" t="s">
        <v>17</v>
      </c>
      <c r="C288" s="268">
        <v>3965</v>
      </c>
      <c r="D288" s="397">
        <v>0</v>
      </c>
      <c r="E288" s="301">
        <v>0</v>
      </c>
      <c r="F288" s="301">
        <v>0</v>
      </c>
      <c r="G288" s="398">
        <v>0</v>
      </c>
      <c r="H288" s="11">
        <v>1165</v>
      </c>
      <c r="I288" s="11">
        <v>1793</v>
      </c>
      <c r="J288" s="303">
        <v>0.64974902398215284</v>
      </c>
      <c r="K288" s="399">
        <v>0.64989011269996666</v>
      </c>
      <c r="L288" s="400">
        <v>0.44205981307470799</v>
      </c>
      <c r="M288" s="11">
        <v>1752.7671588412172</v>
      </c>
      <c r="N288" s="399">
        <v>0.64565959137279516</v>
      </c>
      <c r="O288" s="401">
        <v>0.20284858479761395</v>
      </c>
      <c r="P288" s="268">
        <v>0</v>
      </c>
      <c r="Q288" s="268">
        <v>0</v>
      </c>
      <c r="R288" s="268">
        <v>8.5135604763695643</v>
      </c>
      <c r="S288" s="268">
        <v>12.467686709408675</v>
      </c>
      <c r="T288" s="268">
        <v>2.0771695083275672</v>
      </c>
      <c r="U288" s="297">
        <v>23.058416694105805</v>
      </c>
    </row>
    <row r="289" spans="1:21" s="18" customFormat="1" ht="15" x14ac:dyDescent="0.25">
      <c r="A289" s="266">
        <v>611</v>
      </c>
      <c r="B289" s="260" t="s">
        <v>201</v>
      </c>
      <c r="C289" s="268">
        <v>5011</v>
      </c>
      <c r="D289" s="397">
        <v>0</v>
      </c>
      <c r="E289" s="301">
        <v>0</v>
      </c>
      <c r="F289" s="301">
        <v>0</v>
      </c>
      <c r="G289" s="398">
        <v>0</v>
      </c>
      <c r="H289" s="11">
        <v>1051</v>
      </c>
      <c r="I289" s="11">
        <v>2467</v>
      </c>
      <c r="J289" s="303">
        <v>0.42602351033644104</v>
      </c>
      <c r="K289" s="399">
        <v>0.42611601853362696</v>
      </c>
      <c r="L289" s="400">
        <v>0.61921841247211395</v>
      </c>
      <c r="M289" s="11">
        <v>3102.9034648977631</v>
      </c>
      <c r="N289" s="399">
        <v>0.90441224319046887</v>
      </c>
      <c r="O289" s="401">
        <v>0</v>
      </c>
      <c r="P289" s="268">
        <v>0</v>
      </c>
      <c r="Q289" s="268">
        <v>0</v>
      </c>
      <c r="R289" s="268">
        <v>5.5821198427905134</v>
      </c>
      <c r="S289" s="268">
        <v>17.464200416007952</v>
      </c>
      <c r="T289" s="268">
        <v>0</v>
      </c>
      <c r="U289" s="297">
        <v>23.046320258798467</v>
      </c>
    </row>
    <row r="290" spans="1:21" s="18" customFormat="1" ht="15" x14ac:dyDescent="0.25">
      <c r="A290" s="266">
        <v>480</v>
      </c>
      <c r="B290" s="260" t="s">
        <v>154</v>
      </c>
      <c r="C290" s="268">
        <v>1978</v>
      </c>
      <c r="D290" s="397">
        <v>0</v>
      </c>
      <c r="E290" s="301">
        <v>0</v>
      </c>
      <c r="F290" s="301">
        <v>0</v>
      </c>
      <c r="G290" s="398">
        <v>0</v>
      </c>
      <c r="H290" s="11">
        <v>484</v>
      </c>
      <c r="I290" s="11">
        <v>818</v>
      </c>
      <c r="J290" s="303">
        <v>0.59168704156479213</v>
      </c>
      <c r="K290" s="399">
        <v>0.59181552250583269</v>
      </c>
      <c r="L290" s="400">
        <v>0.538624481578722</v>
      </c>
      <c r="M290" s="11">
        <v>1065.3992245627121</v>
      </c>
      <c r="N290" s="399">
        <v>0.78669911263960246</v>
      </c>
      <c r="O290" s="401">
        <v>0</v>
      </c>
      <c r="P290" s="268">
        <v>0</v>
      </c>
      <c r="Q290" s="268">
        <v>0</v>
      </c>
      <c r="R290" s="268">
        <v>7.7527833448264074</v>
      </c>
      <c r="S290" s="268">
        <v>15.191159865070723</v>
      </c>
      <c r="T290" s="268">
        <v>0</v>
      </c>
      <c r="U290" s="297">
        <v>22.943943209897128</v>
      </c>
    </row>
    <row r="291" spans="1:21" s="18" customFormat="1" ht="15" x14ac:dyDescent="0.25">
      <c r="A291" s="266">
        <v>831</v>
      </c>
      <c r="B291" s="260" t="s">
        <v>261</v>
      </c>
      <c r="C291" s="268">
        <v>4559</v>
      </c>
      <c r="D291" s="397">
        <v>0</v>
      </c>
      <c r="E291" s="301">
        <v>0</v>
      </c>
      <c r="F291" s="301">
        <v>0</v>
      </c>
      <c r="G291" s="398">
        <v>0</v>
      </c>
      <c r="H291" s="11">
        <v>809</v>
      </c>
      <c r="I291" s="11">
        <v>1866</v>
      </c>
      <c r="J291" s="303">
        <v>0.43354769560557344</v>
      </c>
      <c r="K291" s="399">
        <v>0.43364183762999575</v>
      </c>
      <c r="L291" s="400">
        <v>0.60780213748029999</v>
      </c>
      <c r="M291" s="11">
        <v>2770.9699447726875</v>
      </c>
      <c r="N291" s="399">
        <v>0.88773796693145879</v>
      </c>
      <c r="O291" s="401">
        <v>0</v>
      </c>
      <c r="P291" s="268">
        <v>0</v>
      </c>
      <c r="Q291" s="268">
        <v>0</v>
      </c>
      <c r="R291" s="268">
        <v>5.6807080729529442</v>
      </c>
      <c r="S291" s="268">
        <v>17.142220141446469</v>
      </c>
      <c r="T291" s="268">
        <v>0</v>
      </c>
      <c r="U291" s="297">
        <v>22.822928214399411</v>
      </c>
    </row>
    <row r="292" spans="1:21" s="18" customFormat="1" ht="15" x14ac:dyDescent="0.25">
      <c r="A292" s="266">
        <v>86</v>
      </c>
      <c r="B292" s="260" t="s">
        <v>36</v>
      </c>
      <c r="C292" s="268">
        <v>8031</v>
      </c>
      <c r="D292" s="397">
        <v>0</v>
      </c>
      <c r="E292" s="301">
        <v>0</v>
      </c>
      <c r="F292" s="301">
        <v>0</v>
      </c>
      <c r="G292" s="398">
        <v>0</v>
      </c>
      <c r="H292" s="11">
        <v>1765</v>
      </c>
      <c r="I292" s="11">
        <v>3550</v>
      </c>
      <c r="J292" s="303">
        <v>0.4971830985915493</v>
      </c>
      <c r="K292" s="399">
        <v>0.4972910586242848</v>
      </c>
      <c r="L292" s="400">
        <v>0.575009368807049</v>
      </c>
      <c r="M292" s="11">
        <v>4617.9002408894103</v>
      </c>
      <c r="N292" s="399">
        <v>0.83984181126354784</v>
      </c>
      <c r="O292" s="401">
        <v>0</v>
      </c>
      <c r="P292" s="268">
        <v>0</v>
      </c>
      <c r="Q292" s="268">
        <v>0</v>
      </c>
      <c r="R292" s="268">
        <v>6.5145128679781301</v>
      </c>
      <c r="S292" s="268">
        <v>16.217345375499107</v>
      </c>
      <c r="T292" s="268">
        <v>0</v>
      </c>
      <c r="U292" s="297">
        <v>22.731858243477237</v>
      </c>
    </row>
    <row r="293" spans="1:21" s="18" customFormat="1" ht="15" x14ac:dyDescent="0.25">
      <c r="A293" s="266">
        <v>18</v>
      </c>
      <c r="B293" s="260" t="s">
        <v>16</v>
      </c>
      <c r="C293" s="268">
        <v>4763</v>
      </c>
      <c r="D293" s="397">
        <v>0</v>
      </c>
      <c r="E293" s="301">
        <v>0</v>
      </c>
      <c r="F293" s="301">
        <v>0</v>
      </c>
      <c r="G293" s="398">
        <v>0</v>
      </c>
      <c r="H293" s="11">
        <v>1352</v>
      </c>
      <c r="I293" s="11">
        <v>2198</v>
      </c>
      <c r="J293" s="303">
        <v>0.61510464058234759</v>
      </c>
      <c r="K293" s="399">
        <v>0.61523820650066052</v>
      </c>
      <c r="L293" s="400">
        <v>0.51756004788173104</v>
      </c>
      <c r="M293" s="11">
        <v>2465.1385080606851</v>
      </c>
      <c r="N293" s="399">
        <v>0.75593301888703579</v>
      </c>
      <c r="O293" s="401">
        <v>0</v>
      </c>
      <c r="P293" s="268">
        <v>0</v>
      </c>
      <c r="Q293" s="268">
        <v>0</v>
      </c>
      <c r="R293" s="268">
        <v>8.0596205051586534</v>
      </c>
      <c r="S293" s="268">
        <v>14.597066594708659</v>
      </c>
      <c r="T293" s="268">
        <v>0</v>
      </c>
      <c r="U293" s="297">
        <v>22.656687099867309</v>
      </c>
    </row>
    <row r="294" spans="1:21" s="18" customFormat="1" ht="15" x14ac:dyDescent="0.25">
      <c r="A294" s="266">
        <v>918</v>
      </c>
      <c r="B294" s="260" t="s">
        <v>288</v>
      </c>
      <c r="C294" s="268">
        <v>2228</v>
      </c>
      <c r="D294" s="397">
        <v>0</v>
      </c>
      <c r="E294" s="301">
        <v>0</v>
      </c>
      <c r="F294" s="301">
        <v>0</v>
      </c>
      <c r="G294" s="398">
        <v>0</v>
      </c>
      <c r="H294" s="11">
        <v>690</v>
      </c>
      <c r="I294" s="11">
        <v>969</v>
      </c>
      <c r="J294" s="303">
        <v>0.71207430340557276</v>
      </c>
      <c r="K294" s="399">
        <v>0.71222892564700357</v>
      </c>
      <c r="L294" s="400">
        <v>0.463718401537695</v>
      </c>
      <c r="M294" s="11">
        <v>1033.1645986259844</v>
      </c>
      <c r="N294" s="399">
        <v>0.6772934901419656</v>
      </c>
      <c r="O294" s="401">
        <v>0</v>
      </c>
      <c r="P294" s="268">
        <v>0</v>
      </c>
      <c r="Q294" s="268">
        <v>0</v>
      </c>
      <c r="R294" s="268">
        <v>9.330198925975747</v>
      </c>
      <c r="S294" s="268">
        <v>13.078537294641354</v>
      </c>
      <c r="T294" s="268">
        <v>0</v>
      </c>
      <c r="U294" s="297">
        <v>22.408736220617101</v>
      </c>
    </row>
    <row r="295" spans="1:21" s="18" customFormat="1" ht="15" x14ac:dyDescent="0.25">
      <c r="A295" s="260">
        <v>399</v>
      </c>
      <c r="B295" s="260" t="s">
        <v>128</v>
      </c>
      <c r="C295" s="268">
        <v>7817</v>
      </c>
      <c r="D295" s="397">
        <v>0</v>
      </c>
      <c r="E295" s="301">
        <v>0</v>
      </c>
      <c r="F295" s="301">
        <v>0</v>
      </c>
      <c r="G295" s="398">
        <v>0</v>
      </c>
      <c r="H295" s="11">
        <v>1776</v>
      </c>
      <c r="I295" s="11">
        <v>3394</v>
      </c>
      <c r="J295" s="303">
        <v>0.52327637006482031</v>
      </c>
      <c r="K295" s="399">
        <v>0.52338999607946546</v>
      </c>
      <c r="L295" s="400">
        <v>0.51981467199980302</v>
      </c>
      <c r="M295" s="11">
        <v>4063.3912910224603</v>
      </c>
      <c r="N295" s="399">
        <v>0.75922605671521681</v>
      </c>
      <c r="O295" s="396">
        <v>0</v>
      </c>
      <c r="P295" s="268">
        <v>0</v>
      </c>
      <c r="Q295" s="268">
        <v>0</v>
      </c>
      <c r="R295" s="268">
        <v>6.8564089486409978</v>
      </c>
      <c r="S295" s="268">
        <v>14.660655155170836</v>
      </c>
      <c r="T295" s="268">
        <v>0</v>
      </c>
      <c r="U295" s="297">
        <v>21.517064103811833</v>
      </c>
    </row>
    <row r="296" spans="1:21" s="18" customFormat="1" ht="15" x14ac:dyDescent="0.25">
      <c r="A296" s="266">
        <v>981</v>
      </c>
      <c r="B296" s="260" t="s">
        <v>302</v>
      </c>
      <c r="C296" s="268">
        <v>2237</v>
      </c>
      <c r="D296" s="397">
        <v>0</v>
      </c>
      <c r="E296" s="301">
        <v>0</v>
      </c>
      <c r="F296" s="301">
        <v>0</v>
      </c>
      <c r="G296" s="398">
        <v>0</v>
      </c>
      <c r="H296" s="11">
        <v>586</v>
      </c>
      <c r="I296" s="11">
        <v>961</v>
      </c>
      <c r="J296" s="303">
        <v>0.60978147762747137</v>
      </c>
      <c r="K296" s="399">
        <v>0.6099138876560356</v>
      </c>
      <c r="L296" s="400">
        <v>0.47650834907193002</v>
      </c>
      <c r="M296" s="11">
        <v>1065.9491768739074</v>
      </c>
      <c r="N296" s="399">
        <v>0.69597411220800731</v>
      </c>
      <c r="O296" s="401">
        <v>0</v>
      </c>
      <c r="P296" s="268">
        <v>0</v>
      </c>
      <c r="Q296" s="268">
        <v>0</v>
      </c>
      <c r="R296" s="268">
        <v>7.9898719282940656</v>
      </c>
      <c r="S296" s="268">
        <v>13.43926010673662</v>
      </c>
      <c r="T296" s="268">
        <v>0</v>
      </c>
      <c r="U296" s="297">
        <v>21.429132035030687</v>
      </c>
    </row>
    <row r="297" spans="1:21" s="18" customFormat="1" ht="15" x14ac:dyDescent="0.25">
      <c r="A297" s="266">
        <v>538</v>
      </c>
      <c r="B297" s="260" t="s">
        <v>174</v>
      </c>
      <c r="C297" s="268">
        <v>4644</v>
      </c>
      <c r="D297" s="397">
        <v>0</v>
      </c>
      <c r="E297" s="301">
        <v>0</v>
      </c>
      <c r="F297" s="301">
        <v>1</v>
      </c>
      <c r="G297" s="398">
        <v>2.1533161068044789E-4</v>
      </c>
      <c r="H297" s="11">
        <v>917</v>
      </c>
      <c r="I297" s="11">
        <v>2124</v>
      </c>
      <c r="J297" s="303">
        <v>0.43173258003766479</v>
      </c>
      <c r="K297" s="399">
        <v>0.43182632792170567</v>
      </c>
      <c r="L297" s="400">
        <v>0.54141914759431797</v>
      </c>
      <c r="M297" s="11">
        <v>2514.3505214280126</v>
      </c>
      <c r="N297" s="399">
        <v>0.79078091981656062</v>
      </c>
      <c r="O297" s="401">
        <v>0</v>
      </c>
      <c r="P297" s="268">
        <v>0</v>
      </c>
      <c r="Q297" s="268">
        <v>0</v>
      </c>
      <c r="R297" s="268">
        <v>5.6569248957743437</v>
      </c>
      <c r="S297" s="268">
        <v>15.269979561657786</v>
      </c>
      <c r="T297" s="268">
        <v>0</v>
      </c>
      <c r="U297" s="297">
        <v>20.92690445743213</v>
      </c>
    </row>
    <row r="298" spans="1:21" s="18" customFormat="1" ht="15" x14ac:dyDescent="0.25">
      <c r="A298" s="266">
        <v>631</v>
      </c>
      <c r="B298" s="260" t="s">
        <v>212</v>
      </c>
      <c r="C298" s="268">
        <v>1963</v>
      </c>
      <c r="D298" s="397">
        <v>0</v>
      </c>
      <c r="E298" s="301">
        <v>0</v>
      </c>
      <c r="F298" s="301">
        <v>0</v>
      </c>
      <c r="G298" s="398">
        <v>0</v>
      </c>
      <c r="H298" s="11">
        <v>376</v>
      </c>
      <c r="I298" s="11">
        <v>813</v>
      </c>
      <c r="J298" s="303">
        <v>0.46248462484624847</v>
      </c>
      <c r="K298" s="399">
        <v>0.46258505033412106</v>
      </c>
      <c r="L298" s="400">
        <v>0.46469345524554301</v>
      </c>
      <c r="M298" s="11">
        <v>912.19325264700092</v>
      </c>
      <c r="N298" s="399">
        <v>0.67871762497611143</v>
      </c>
      <c r="O298" s="401">
        <v>0</v>
      </c>
      <c r="P298" s="268">
        <v>0</v>
      </c>
      <c r="Q298" s="268">
        <v>0</v>
      </c>
      <c r="R298" s="268">
        <v>6.0598641593769855</v>
      </c>
      <c r="S298" s="268">
        <v>13.106037338288711</v>
      </c>
      <c r="T298" s="268">
        <v>0</v>
      </c>
      <c r="U298" s="297">
        <v>19.165901497665697</v>
      </c>
    </row>
    <row r="299" spans="1:21" s="18" customFormat="1" ht="15" x14ac:dyDescent="0.25">
      <c r="A299" s="266">
        <v>738</v>
      </c>
      <c r="B299" s="260" t="s">
        <v>236</v>
      </c>
      <c r="C299" s="268">
        <v>2917</v>
      </c>
      <c r="D299" s="397">
        <v>0</v>
      </c>
      <c r="E299" s="301">
        <v>0</v>
      </c>
      <c r="F299" s="301">
        <v>0</v>
      </c>
      <c r="G299" s="398">
        <v>0</v>
      </c>
      <c r="H299" s="11">
        <v>730</v>
      </c>
      <c r="I299" s="11">
        <v>1272</v>
      </c>
      <c r="J299" s="303">
        <v>0.57389937106918243</v>
      </c>
      <c r="K299" s="399">
        <v>0.57402398953482014</v>
      </c>
      <c r="L299" s="400">
        <v>0.38461521416004801</v>
      </c>
      <c r="M299" s="11">
        <v>1121.92257970486</v>
      </c>
      <c r="N299" s="399">
        <v>0.56175769582648971</v>
      </c>
      <c r="O299" s="401">
        <v>0</v>
      </c>
      <c r="P299" s="268">
        <v>0</v>
      </c>
      <c r="Q299" s="268">
        <v>0</v>
      </c>
      <c r="R299" s="268">
        <v>7.5197142629061435</v>
      </c>
      <c r="S299" s="268">
        <v>10.847541106409516</v>
      </c>
      <c r="T299" s="268">
        <v>0</v>
      </c>
      <c r="U299" s="297">
        <v>18.367255369315661</v>
      </c>
    </row>
    <row r="300" spans="1:21" s="18" customFormat="1" ht="15" x14ac:dyDescent="0.25">
      <c r="A300" s="266">
        <v>103</v>
      </c>
      <c r="B300" s="260" t="s">
        <v>43</v>
      </c>
      <c r="C300" s="268">
        <v>2161</v>
      </c>
      <c r="D300" s="397">
        <v>0</v>
      </c>
      <c r="E300" s="301">
        <v>0</v>
      </c>
      <c r="F300" s="301">
        <v>0</v>
      </c>
      <c r="G300" s="398">
        <v>0</v>
      </c>
      <c r="H300" s="11">
        <v>503</v>
      </c>
      <c r="I300" s="11">
        <v>839</v>
      </c>
      <c r="J300" s="303">
        <v>0.59952324195470796</v>
      </c>
      <c r="K300" s="399">
        <v>0.5996534244750118</v>
      </c>
      <c r="L300" s="400">
        <v>0.322007886492434</v>
      </c>
      <c r="M300" s="11">
        <v>695.85904271014988</v>
      </c>
      <c r="N300" s="399">
        <v>0.47031527015640762</v>
      </c>
      <c r="O300" s="401">
        <v>0</v>
      </c>
      <c r="P300" s="268">
        <v>0</v>
      </c>
      <c r="Q300" s="268">
        <v>0</v>
      </c>
      <c r="R300" s="268">
        <v>7.8554598606226547</v>
      </c>
      <c r="S300" s="268">
        <v>9.0817878667202301</v>
      </c>
      <c r="T300" s="268">
        <v>0</v>
      </c>
      <c r="U300" s="297">
        <v>16.937247727342886</v>
      </c>
    </row>
  </sheetData>
  <autoFilter ref="A7:U7" xr:uid="{C020BC97-9108-4E76-AB19-0A99B6DDD361}">
    <sortState xmlns:xlrd2="http://schemas.microsoft.com/office/spreadsheetml/2017/richdata2" ref="A8:U300">
      <sortCondition descending="1" ref="U7"/>
    </sortState>
  </autoFilter>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04"/>
  <sheetViews>
    <sheetView zoomScale="80" zoomScaleNormal="80" workbookViewId="0">
      <pane xSplit="2" ySplit="4" topLeftCell="C5" activePane="bottomRight" state="frozen"/>
      <selection activeCell="G29" sqref="G29"/>
      <selection pane="topRight" activeCell="G29" sqref="G29"/>
      <selection pane="bottomLeft" activeCell="G29" sqref="G29"/>
      <selection pane="bottomRight" activeCell="E17" sqref="E17"/>
    </sheetView>
  </sheetViews>
  <sheetFormatPr defaultRowHeight="15" x14ac:dyDescent="0.25"/>
  <cols>
    <col min="1" max="1" width="10.625" style="9" customWidth="1"/>
    <col min="2" max="3" width="20.625" style="9" customWidth="1"/>
    <col min="4" max="4" width="24.125" style="9" customWidth="1"/>
    <col min="5" max="5" width="30.375" style="9" bestFit="1" customWidth="1"/>
    <col min="6" max="6" width="20.625" style="9" bestFit="1" customWidth="1"/>
    <col min="7" max="7" width="23.5" style="10" customWidth="1"/>
    <col min="8" max="8" width="15.875" style="10" bestFit="1" customWidth="1"/>
    <col min="9" max="9" width="21.125" style="9" customWidth="1"/>
    <col min="10" max="10" width="21.375" style="9" bestFit="1" customWidth="1"/>
    <col min="11" max="11" width="28.625" style="9" bestFit="1" customWidth="1"/>
    <col min="12" max="12" width="23.125" style="9" customWidth="1"/>
    <col min="13" max="13" width="25.125" style="101" bestFit="1" customWidth="1"/>
    <col min="14" max="14" width="14.125" style="261" customWidth="1"/>
  </cols>
  <sheetData>
    <row r="1" spans="1:14" ht="23.25" x14ac:dyDescent="0.35">
      <c r="A1" s="130" t="s">
        <v>769</v>
      </c>
      <c r="B1" s="97"/>
      <c r="C1" s="97"/>
      <c r="D1" s="13"/>
      <c r="E1" s="139"/>
      <c r="F1" s="13"/>
      <c r="G1" s="25"/>
      <c r="H1" s="25"/>
      <c r="I1" s="13"/>
      <c r="J1" s="13"/>
      <c r="K1" s="13"/>
      <c r="L1" s="13"/>
      <c r="N1" s="272"/>
    </row>
    <row r="2" spans="1:14" x14ac:dyDescent="0.25">
      <c r="A2" s="9" t="s">
        <v>367</v>
      </c>
      <c r="B2" s="98"/>
      <c r="C2" s="144"/>
      <c r="D2" s="144"/>
      <c r="E2" s="144"/>
      <c r="F2" s="144"/>
      <c r="G2" s="144"/>
      <c r="H2" s="144"/>
      <c r="I2" s="144"/>
      <c r="J2" s="144"/>
      <c r="K2" s="144"/>
      <c r="L2" s="144"/>
      <c r="M2" s="150"/>
      <c r="N2" s="277" t="s">
        <v>369</v>
      </c>
    </row>
    <row r="3" spans="1:14" s="93" customFormat="1" ht="60" x14ac:dyDescent="0.2">
      <c r="A3" s="89" t="s">
        <v>669</v>
      </c>
      <c r="B3" s="90" t="s">
        <v>3</v>
      </c>
      <c r="C3" s="90" t="s">
        <v>1089</v>
      </c>
      <c r="D3" s="330" t="s">
        <v>731</v>
      </c>
      <c r="E3" s="330" t="s">
        <v>1090</v>
      </c>
      <c r="F3" s="330" t="s">
        <v>1091</v>
      </c>
      <c r="G3" s="330" t="s">
        <v>738</v>
      </c>
      <c r="H3" s="330" t="s">
        <v>749</v>
      </c>
      <c r="I3" s="331" t="s">
        <v>729</v>
      </c>
      <c r="J3" s="331" t="s">
        <v>781</v>
      </c>
      <c r="K3" s="331" t="s">
        <v>1198</v>
      </c>
      <c r="L3" s="331" t="s">
        <v>1172</v>
      </c>
      <c r="M3" s="332" t="s">
        <v>750</v>
      </c>
      <c r="N3" s="321" t="s">
        <v>759</v>
      </c>
    </row>
    <row r="4" spans="1:14" s="417" customFormat="1" ht="29.25" customHeight="1" x14ac:dyDescent="0.2">
      <c r="A4" s="495"/>
      <c r="B4" s="496" t="s">
        <v>371</v>
      </c>
      <c r="C4" s="497">
        <f>SUM(C5:C297)</f>
        <v>-5478274.8900000034</v>
      </c>
      <c r="D4" s="497">
        <f t="shared" ref="D4:H4" si="0">SUM(D5:D297)</f>
        <v>-10015835.909999993</v>
      </c>
      <c r="E4" s="497">
        <f t="shared" si="0"/>
        <v>-5478274.8900000034</v>
      </c>
      <c r="F4" s="497">
        <f t="shared" si="0"/>
        <v>-55336.109999999971</v>
      </c>
      <c r="G4" s="497">
        <f t="shared" si="0"/>
        <v>-124506247.5</v>
      </c>
      <c r="H4" s="497">
        <f t="shared" si="0"/>
        <v>-331124410.62960017</v>
      </c>
      <c r="I4" s="497">
        <f t="shared" ref="I4" si="1">SUM(I5:I297)</f>
        <v>0.28001567648607306</v>
      </c>
      <c r="J4" s="497">
        <f>SUM(J5:J297)</f>
        <v>-1.5250407159328461E-8</v>
      </c>
      <c r="K4" s="497">
        <f>SUM(K5:K297)</f>
        <v>-500625539.48810929</v>
      </c>
      <c r="L4" s="497">
        <f>SUM(L5:L297)</f>
        <v>192000000</v>
      </c>
      <c r="M4" s="498">
        <f>SUM(M5:M297)</f>
        <v>-785283919.13769388</v>
      </c>
      <c r="N4" s="441">
        <v>5533611</v>
      </c>
    </row>
    <row r="5" spans="1:14" x14ac:dyDescent="0.25">
      <c r="A5" s="336">
        <v>5</v>
      </c>
      <c r="B5" s="337" t="s">
        <v>12</v>
      </c>
      <c r="C5" s="338">
        <v>-9091.17</v>
      </c>
      <c r="D5" s="338">
        <v>-16621.23</v>
      </c>
      <c r="E5" s="338">
        <v>-9091.17</v>
      </c>
      <c r="F5" s="338">
        <v>-91.83</v>
      </c>
      <c r="G5" s="338">
        <v>-206617.5</v>
      </c>
      <c r="H5" s="338">
        <v>-299538.38</v>
      </c>
      <c r="I5" s="338">
        <v>1107790.4369840571</v>
      </c>
      <c r="J5" s="244">
        <v>4515.1564391095244</v>
      </c>
      <c r="K5" s="244">
        <v>-830785.59897313174</v>
      </c>
      <c r="L5" s="244">
        <v>318623.04740972939</v>
      </c>
      <c r="M5" s="335">
        <f>SUM('Muut lis_väh'!$C5:$L5)</f>
        <v>59091.76185976417</v>
      </c>
      <c r="N5" s="298">
        <v>9183</v>
      </c>
    </row>
    <row r="6" spans="1:14" x14ac:dyDescent="0.25">
      <c r="A6" s="336">
        <v>9</v>
      </c>
      <c r="B6" s="337" t="s">
        <v>13</v>
      </c>
      <c r="C6" s="338">
        <v>-2422.5300000000002</v>
      </c>
      <c r="D6" s="338">
        <v>-4429.07</v>
      </c>
      <c r="E6" s="338">
        <v>-2422.5300000000002</v>
      </c>
      <c r="F6" s="338">
        <v>-24.47</v>
      </c>
      <c r="G6" s="338">
        <v>-55057.5</v>
      </c>
      <c r="H6" s="338">
        <v>-42537.025000000001</v>
      </c>
      <c r="I6" s="338">
        <v>507476.23555039527</v>
      </c>
      <c r="J6" s="244">
        <v>45935.127276895844</v>
      </c>
      <c r="K6" s="244">
        <v>-221379.98047340231</v>
      </c>
      <c r="L6" s="244">
        <v>84903.691278624392</v>
      </c>
      <c r="M6" s="335">
        <f>SUM('Muut lis_väh'!$C6:$L6)</f>
        <v>310041.94863251323</v>
      </c>
      <c r="N6" s="298">
        <v>2447</v>
      </c>
    </row>
    <row r="7" spans="1:14" x14ac:dyDescent="0.25">
      <c r="A7" s="336">
        <v>10</v>
      </c>
      <c r="B7" s="337" t="s">
        <v>14</v>
      </c>
      <c r="C7" s="338">
        <v>-10990.98</v>
      </c>
      <c r="D7" s="338">
        <v>-20094.62</v>
      </c>
      <c r="E7" s="338">
        <v>-10990.98</v>
      </c>
      <c r="F7" s="338">
        <v>-111.02</v>
      </c>
      <c r="G7" s="338">
        <v>-249795</v>
      </c>
      <c r="H7" s="338">
        <v>-365271.8725</v>
      </c>
      <c r="I7" s="338">
        <v>-340479.36541170999</v>
      </c>
      <c r="J7" s="244">
        <v>-1010240.0924459173</v>
      </c>
      <c r="K7" s="244">
        <v>-1004397.4430795719</v>
      </c>
      <c r="L7" s="244">
        <v>385206.69414601062</v>
      </c>
      <c r="M7" s="335">
        <f>SUM('Muut lis_väh'!$C7:$L7)</f>
        <v>-2627164.6792911883</v>
      </c>
      <c r="N7" s="298">
        <v>11102</v>
      </c>
    </row>
    <row r="8" spans="1:14" x14ac:dyDescent="0.25">
      <c r="A8" s="336">
        <v>16</v>
      </c>
      <c r="B8" s="337" t="s">
        <v>15</v>
      </c>
      <c r="C8" s="338">
        <v>-7933.86</v>
      </c>
      <c r="D8" s="338">
        <v>-14505.34</v>
      </c>
      <c r="E8" s="338">
        <v>-7933.86</v>
      </c>
      <c r="F8" s="338">
        <v>-80.14</v>
      </c>
      <c r="G8" s="338">
        <v>-180315</v>
      </c>
      <c r="H8" s="338">
        <v>-252791.92</v>
      </c>
      <c r="I8" s="338">
        <v>2192505.7711044662</v>
      </c>
      <c r="J8" s="244">
        <v>1999051.0483130058</v>
      </c>
      <c r="K8" s="244">
        <v>-725026.22129703558</v>
      </c>
      <c r="L8" s="244">
        <v>278062.1912165492</v>
      </c>
      <c r="M8" s="335">
        <f>SUM('Muut lis_väh'!$C8:$L8)</f>
        <v>3281032.6693369858</v>
      </c>
      <c r="N8" s="298">
        <v>8014</v>
      </c>
    </row>
    <row r="9" spans="1:14" x14ac:dyDescent="0.25">
      <c r="A9" s="336">
        <v>18</v>
      </c>
      <c r="B9" s="337" t="s">
        <v>16</v>
      </c>
      <c r="C9" s="338">
        <v>-4715.37</v>
      </c>
      <c r="D9" s="338">
        <v>-8621.0300000000007</v>
      </c>
      <c r="E9" s="338">
        <v>-4715.37</v>
      </c>
      <c r="F9" s="338">
        <v>-47.63</v>
      </c>
      <c r="G9" s="338">
        <v>-107167.5</v>
      </c>
      <c r="H9" s="338">
        <v>-83519.604999999996</v>
      </c>
      <c r="I9" s="338">
        <v>-456244.78357754328</v>
      </c>
      <c r="J9" s="244">
        <v>-277510.64894222573</v>
      </c>
      <c r="K9" s="244">
        <v>-430908.39681030455</v>
      </c>
      <c r="L9" s="244">
        <v>165262.06847572047</v>
      </c>
      <c r="M9" s="335">
        <f>SUM('Muut lis_väh'!$C9:$L9)</f>
        <v>-1208188.2658543531</v>
      </c>
      <c r="N9" s="298">
        <v>4763</v>
      </c>
    </row>
    <row r="10" spans="1:14" x14ac:dyDescent="0.25">
      <c r="A10" s="336">
        <v>19</v>
      </c>
      <c r="B10" s="337" t="s">
        <v>17</v>
      </c>
      <c r="C10" s="338">
        <v>-3925.35</v>
      </c>
      <c r="D10" s="338">
        <v>-7176.6500000000005</v>
      </c>
      <c r="E10" s="338">
        <v>-3925.35</v>
      </c>
      <c r="F10" s="338">
        <v>-39.65</v>
      </c>
      <c r="G10" s="338">
        <v>-89212.5</v>
      </c>
      <c r="H10" s="338">
        <v>-109875.01</v>
      </c>
      <c r="I10" s="338">
        <v>-363674.33562044165</v>
      </c>
      <c r="J10" s="244">
        <v>-504090.2831676738</v>
      </c>
      <c r="K10" s="244">
        <v>-358713.37252841855</v>
      </c>
      <c r="L10" s="244">
        <v>137573.81933786094</v>
      </c>
      <c r="M10" s="335">
        <f>SUM('Muut lis_väh'!$C10:$L10)</f>
        <v>-1303058.681978673</v>
      </c>
      <c r="N10" s="298">
        <v>3965</v>
      </c>
    </row>
    <row r="11" spans="1:14" x14ac:dyDescent="0.25">
      <c r="A11" s="336">
        <v>20</v>
      </c>
      <c r="B11" s="337" t="s">
        <v>18</v>
      </c>
      <c r="C11" s="338">
        <v>-16308.27</v>
      </c>
      <c r="D11" s="338">
        <v>-29816.13</v>
      </c>
      <c r="E11" s="338">
        <v>-16308.27</v>
      </c>
      <c r="F11" s="338">
        <v>-164.73</v>
      </c>
      <c r="G11" s="338">
        <v>-370642.5</v>
      </c>
      <c r="H11" s="338">
        <v>-809306.14</v>
      </c>
      <c r="I11" s="338">
        <v>-2787357.7915534563</v>
      </c>
      <c r="J11" s="244">
        <v>-2346290.6684623654</v>
      </c>
      <c r="K11" s="244">
        <v>-1490311.5726760752</v>
      </c>
      <c r="L11" s="244">
        <v>571564.5714886717</v>
      </c>
      <c r="M11" s="335">
        <f>SUM('Muut lis_väh'!$C11:$L11)</f>
        <v>-7294941.501203225</v>
      </c>
      <c r="N11" s="298">
        <v>16473</v>
      </c>
    </row>
    <row r="12" spans="1:14" x14ac:dyDescent="0.25">
      <c r="A12" s="336">
        <v>46</v>
      </c>
      <c r="B12" s="337" t="s">
        <v>19</v>
      </c>
      <c r="C12" s="338">
        <v>-1327.59</v>
      </c>
      <c r="D12" s="338">
        <v>-2427.21</v>
      </c>
      <c r="E12" s="338">
        <v>-1327.59</v>
      </c>
      <c r="F12" s="338">
        <v>-13.41</v>
      </c>
      <c r="G12" s="338">
        <v>-30172.5</v>
      </c>
      <c r="H12" s="338">
        <v>-52194.39</v>
      </c>
      <c r="I12" s="338">
        <v>386280.54903308325</v>
      </c>
      <c r="J12" s="244">
        <v>291033.13751801522</v>
      </c>
      <c r="K12" s="244">
        <v>-121320.20997745504</v>
      </c>
      <c r="L12" s="244">
        <v>46528.749491064693</v>
      </c>
      <c r="M12" s="335">
        <f>SUM('Muut lis_väh'!$C12:$L12)</f>
        <v>515059.5360647082</v>
      </c>
      <c r="N12" s="298">
        <v>1341</v>
      </c>
    </row>
    <row r="13" spans="1:14" x14ac:dyDescent="0.25">
      <c r="A13" s="336">
        <v>47</v>
      </c>
      <c r="B13" s="337" t="s">
        <v>20</v>
      </c>
      <c r="C13" s="338">
        <v>-1792.8899999999999</v>
      </c>
      <c r="D13" s="338">
        <v>-3277.9100000000003</v>
      </c>
      <c r="E13" s="338">
        <v>-1792.8899999999999</v>
      </c>
      <c r="F13" s="338">
        <v>-18.11</v>
      </c>
      <c r="G13" s="338">
        <v>-40747.5</v>
      </c>
      <c r="H13" s="338">
        <v>-42339.05</v>
      </c>
      <c r="I13" s="338">
        <v>-128150.09762661636</v>
      </c>
      <c r="J13" s="244">
        <v>575797.05134395172</v>
      </c>
      <c r="K13" s="244">
        <v>-163841.0889404706</v>
      </c>
      <c r="L13" s="244">
        <v>62836.364898074695</v>
      </c>
      <c r="M13" s="335">
        <f>SUM('Muut lis_väh'!$C13:$L13)</f>
        <v>256673.8796749395</v>
      </c>
      <c r="N13" s="298">
        <v>1811</v>
      </c>
    </row>
    <row r="14" spans="1:14" x14ac:dyDescent="0.25">
      <c r="A14" s="336">
        <v>49</v>
      </c>
      <c r="B14" s="337" t="s">
        <v>21</v>
      </c>
      <c r="C14" s="338">
        <v>-302221.26</v>
      </c>
      <c r="D14" s="338">
        <v>-552545.94000000006</v>
      </c>
      <c r="E14" s="338">
        <v>-302221.26</v>
      </c>
      <c r="F14" s="338">
        <v>-3052.7400000000002</v>
      </c>
      <c r="G14" s="338">
        <v>-6868665</v>
      </c>
      <c r="H14" s="338">
        <v>-21772122.239349999</v>
      </c>
      <c r="I14" s="338">
        <v>116356663.43116146</v>
      </c>
      <c r="J14" s="244">
        <v>45333897.028711274</v>
      </c>
      <c r="K14" s="244">
        <v>-27618125.116075773</v>
      </c>
      <c r="L14" s="244">
        <v>10592108.48033951</v>
      </c>
      <c r="M14" s="335">
        <f>SUM('Muut lis_väh'!$C14:$L14)</f>
        <v>114863715.38478649</v>
      </c>
      <c r="N14" s="298">
        <v>305274</v>
      </c>
    </row>
    <row r="15" spans="1:14" x14ac:dyDescent="0.25">
      <c r="A15" s="336">
        <v>50</v>
      </c>
      <c r="B15" s="337" t="s">
        <v>22</v>
      </c>
      <c r="C15" s="338">
        <v>-11163.24</v>
      </c>
      <c r="D15" s="338">
        <v>-20409.560000000001</v>
      </c>
      <c r="E15" s="338">
        <v>-11163.24</v>
      </c>
      <c r="F15" s="338">
        <v>-112.76</v>
      </c>
      <c r="G15" s="338">
        <v>-253710</v>
      </c>
      <c r="H15" s="338">
        <v>-232281.91500000001</v>
      </c>
      <c r="I15" s="338">
        <v>-903367.0680322363</v>
      </c>
      <c r="J15" s="244">
        <v>-481369.68432328844</v>
      </c>
      <c r="K15" s="244">
        <v>-1020139.2152914117</v>
      </c>
      <c r="L15" s="244">
        <v>391243.98155201005</v>
      </c>
      <c r="M15" s="335">
        <f>SUM('Muut lis_väh'!$C15:$L15)</f>
        <v>-2542472.7010949263</v>
      </c>
      <c r="N15" s="298">
        <v>11276</v>
      </c>
    </row>
    <row r="16" spans="1:14" s="22" customFormat="1" x14ac:dyDescent="0.25">
      <c r="A16" s="336">
        <v>51</v>
      </c>
      <c r="B16" s="337" t="s">
        <v>23</v>
      </c>
      <c r="C16" s="338">
        <v>-9118.89</v>
      </c>
      <c r="D16" s="338">
        <v>-16671.91</v>
      </c>
      <c r="E16" s="338">
        <v>-9118.89</v>
      </c>
      <c r="F16" s="338">
        <v>-92.11</v>
      </c>
      <c r="G16" s="338">
        <v>-207247.5</v>
      </c>
      <c r="H16" s="338">
        <v>-161363.73000000001</v>
      </c>
      <c r="I16" s="338">
        <v>-4095494.1901258212</v>
      </c>
      <c r="J16" s="338">
        <v>-4459592.3990222514</v>
      </c>
      <c r="K16" s="338">
        <v>-833318.7577198646</v>
      </c>
      <c r="L16" s="338">
        <v>319594.56492333848</v>
      </c>
      <c r="M16" s="335">
        <f>SUM('Muut lis_väh'!$C16:$L16)</f>
        <v>-9472423.8119445983</v>
      </c>
      <c r="N16" s="298">
        <v>9211</v>
      </c>
    </row>
    <row r="17" spans="1:14" x14ac:dyDescent="0.25">
      <c r="A17" s="336">
        <v>52</v>
      </c>
      <c r="B17" s="337" t="s">
        <v>24</v>
      </c>
      <c r="C17" s="338">
        <v>-2322.54</v>
      </c>
      <c r="D17" s="338">
        <v>-4246.26</v>
      </c>
      <c r="E17" s="338">
        <v>-2322.54</v>
      </c>
      <c r="F17" s="338">
        <v>-23.46</v>
      </c>
      <c r="G17" s="338">
        <v>-52785</v>
      </c>
      <c r="H17" s="338">
        <v>-33506.92</v>
      </c>
      <c r="I17" s="338">
        <v>435594.01967066969</v>
      </c>
      <c r="J17" s="244">
        <v>147543.38829195814</v>
      </c>
      <c r="K17" s="244">
        <v>-212242.51499411598</v>
      </c>
      <c r="L17" s="244">
        <v>81399.288818820118</v>
      </c>
      <c r="M17" s="335">
        <f>SUM('Muut lis_väh'!$C17:$L17)</f>
        <v>357087.46178733197</v>
      </c>
      <c r="N17" s="298">
        <v>2346</v>
      </c>
    </row>
    <row r="18" spans="1:14" x14ac:dyDescent="0.25">
      <c r="A18" s="336">
        <v>61</v>
      </c>
      <c r="B18" s="337" t="s">
        <v>25</v>
      </c>
      <c r="C18" s="338">
        <v>-16294.41</v>
      </c>
      <c r="D18" s="338">
        <v>-29790.79</v>
      </c>
      <c r="E18" s="338">
        <v>-16294.41</v>
      </c>
      <c r="F18" s="338">
        <v>-164.59</v>
      </c>
      <c r="G18" s="338">
        <v>-370327.5</v>
      </c>
      <c r="H18" s="338">
        <v>-1147912.4750000001</v>
      </c>
      <c r="I18" s="338">
        <v>677835.01980745117</v>
      </c>
      <c r="J18" s="244">
        <v>1238470.3747545516</v>
      </c>
      <c r="K18" s="244">
        <v>-1489044.993302709</v>
      </c>
      <c r="L18" s="244">
        <v>571078.81273186707</v>
      </c>
      <c r="M18" s="335">
        <f>SUM('Muut lis_väh'!$C18:$L18)</f>
        <v>-582444.96100883919</v>
      </c>
      <c r="N18" s="298">
        <v>16459</v>
      </c>
    </row>
    <row r="19" spans="1:14" x14ac:dyDescent="0.25">
      <c r="A19" s="336">
        <v>69</v>
      </c>
      <c r="B19" s="337" t="s">
        <v>26</v>
      </c>
      <c r="C19" s="338">
        <v>-6620.13</v>
      </c>
      <c r="D19" s="338">
        <v>-12103.470000000001</v>
      </c>
      <c r="E19" s="338">
        <v>-6620.13</v>
      </c>
      <c r="F19" s="338">
        <v>-66.87</v>
      </c>
      <c r="G19" s="338">
        <v>-150457.5</v>
      </c>
      <c r="H19" s="338">
        <v>-182621.70250000001</v>
      </c>
      <c r="I19" s="338">
        <v>-1820380.5706583743</v>
      </c>
      <c r="J19" s="244">
        <v>-1862664.3574852932</v>
      </c>
      <c r="K19" s="244">
        <v>-604972.59069294692</v>
      </c>
      <c r="L19" s="244">
        <v>232019.20048228904</v>
      </c>
      <c r="M19" s="335">
        <f>SUM('Muut lis_väh'!$C19:$L19)</f>
        <v>-4414488.1208543247</v>
      </c>
      <c r="N19" s="298">
        <v>6687</v>
      </c>
    </row>
    <row r="20" spans="1:14" x14ac:dyDescent="0.25">
      <c r="A20" s="336">
        <v>71</v>
      </c>
      <c r="B20" s="337" t="s">
        <v>27</v>
      </c>
      <c r="C20" s="338">
        <v>-6525.09</v>
      </c>
      <c r="D20" s="338">
        <v>-11929.710000000001</v>
      </c>
      <c r="E20" s="338">
        <v>-6525.09</v>
      </c>
      <c r="F20" s="338">
        <v>-65.91</v>
      </c>
      <c r="G20" s="338">
        <v>-148297.5</v>
      </c>
      <c r="H20" s="338">
        <v>-174024.14499999999</v>
      </c>
      <c r="I20" s="338">
        <v>-307620.71360068896</v>
      </c>
      <c r="J20" s="244">
        <v>-781631.85218535585</v>
      </c>
      <c r="K20" s="244">
        <v>-596287.47498986288</v>
      </c>
      <c r="L20" s="244">
        <v>228688.2832927721</v>
      </c>
      <c r="M20" s="335">
        <f>SUM('Muut lis_väh'!$C20:$L20)</f>
        <v>-1804219.2024831357</v>
      </c>
      <c r="N20" s="298">
        <v>6591</v>
      </c>
    </row>
    <row r="21" spans="1:14" x14ac:dyDescent="0.25">
      <c r="A21" s="336">
        <v>72</v>
      </c>
      <c r="B21" s="337" t="s">
        <v>28</v>
      </c>
      <c r="C21" s="338">
        <v>-950.4</v>
      </c>
      <c r="D21" s="338">
        <v>-1737.6000000000001</v>
      </c>
      <c r="E21" s="338">
        <v>-950.4</v>
      </c>
      <c r="F21" s="338">
        <v>-9.6</v>
      </c>
      <c r="G21" s="338">
        <v>-21600</v>
      </c>
      <c r="H21" s="338">
        <v>-17828.625</v>
      </c>
      <c r="I21" s="338">
        <v>-171773.41307830706</v>
      </c>
      <c r="J21" s="244">
        <v>-71496.771190601896</v>
      </c>
      <c r="K21" s="244">
        <v>-86851.157030840302</v>
      </c>
      <c r="L21" s="244">
        <v>33309.171895169355</v>
      </c>
      <c r="M21" s="335">
        <f>SUM('Muut lis_väh'!$C21:$L21)</f>
        <v>-339888.79440457985</v>
      </c>
      <c r="N21" s="298">
        <v>960</v>
      </c>
    </row>
    <row r="22" spans="1:14" x14ac:dyDescent="0.25">
      <c r="A22" s="336">
        <v>74</v>
      </c>
      <c r="B22" s="337" t="s">
        <v>29</v>
      </c>
      <c r="C22" s="338">
        <v>-1041.48</v>
      </c>
      <c r="D22" s="338">
        <v>-1904.1200000000001</v>
      </c>
      <c r="E22" s="338">
        <v>-1041.48</v>
      </c>
      <c r="F22" s="338">
        <v>-10.52</v>
      </c>
      <c r="G22" s="338">
        <v>-23670</v>
      </c>
      <c r="H22" s="338">
        <v>-22748.035</v>
      </c>
      <c r="I22" s="338">
        <v>202125.60453249869</v>
      </c>
      <c r="J22" s="244">
        <v>59409.741366240771</v>
      </c>
      <c r="K22" s="244">
        <v>-95174.392912962488</v>
      </c>
      <c r="L22" s="244">
        <v>36501.300868456419</v>
      </c>
      <c r="M22" s="335">
        <f>SUM('Muut lis_väh'!$C22:$L22)</f>
        <v>152446.61885423338</v>
      </c>
      <c r="N22" s="298">
        <v>1052</v>
      </c>
    </row>
    <row r="23" spans="1:14" x14ac:dyDescent="0.25">
      <c r="A23" s="336">
        <v>75</v>
      </c>
      <c r="B23" s="337" t="s">
        <v>30</v>
      </c>
      <c r="C23" s="338">
        <v>-19353.509999999998</v>
      </c>
      <c r="D23" s="338">
        <v>-35383.69</v>
      </c>
      <c r="E23" s="338">
        <v>-19353.509999999998</v>
      </c>
      <c r="F23" s="338">
        <v>-195.49</v>
      </c>
      <c r="G23" s="338">
        <v>-439852.5</v>
      </c>
      <c r="H23" s="338">
        <v>-724766.32050000003</v>
      </c>
      <c r="I23" s="338">
        <v>-4038028.9144222634</v>
      </c>
      <c r="J23" s="244">
        <v>-817447.97822874249</v>
      </c>
      <c r="K23" s="244">
        <v>-1768597.154995726</v>
      </c>
      <c r="L23" s="244">
        <v>678292.70976944349</v>
      </c>
      <c r="M23" s="335">
        <f>SUM('Muut lis_väh'!$C23:$L23)</f>
        <v>-7184686.3583772881</v>
      </c>
      <c r="N23" s="298">
        <v>19549</v>
      </c>
    </row>
    <row r="24" spans="1:14" x14ac:dyDescent="0.25">
      <c r="A24" s="336">
        <v>77</v>
      </c>
      <c r="B24" s="337" t="s">
        <v>31</v>
      </c>
      <c r="C24" s="338">
        <v>-4554.99</v>
      </c>
      <c r="D24" s="338">
        <v>-8327.81</v>
      </c>
      <c r="E24" s="338">
        <v>-4554.99</v>
      </c>
      <c r="F24" s="338">
        <v>-46.01</v>
      </c>
      <c r="G24" s="338">
        <v>-103522.5</v>
      </c>
      <c r="H24" s="338">
        <v>-164366</v>
      </c>
      <c r="I24" s="338">
        <v>-412512.11004750372</v>
      </c>
      <c r="J24" s="244">
        <v>-222933.14482392531</v>
      </c>
      <c r="K24" s="244">
        <v>-416252.2640613502</v>
      </c>
      <c r="L24" s="244">
        <v>159641.14571841064</v>
      </c>
      <c r="M24" s="335">
        <f>SUM('Muut lis_väh'!$C24:$L24)</f>
        <v>-1177428.6732143685</v>
      </c>
      <c r="N24" s="298">
        <v>4601</v>
      </c>
    </row>
    <row r="25" spans="1:14" x14ac:dyDescent="0.25">
      <c r="A25" s="336">
        <v>78</v>
      </c>
      <c r="B25" s="337" t="s">
        <v>32</v>
      </c>
      <c r="C25" s="338">
        <v>-7753.68</v>
      </c>
      <c r="D25" s="338">
        <v>-14175.92</v>
      </c>
      <c r="E25" s="338">
        <v>-7753.68</v>
      </c>
      <c r="F25" s="338">
        <v>-78.320000000000007</v>
      </c>
      <c r="G25" s="338">
        <v>-176220</v>
      </c>
      <c r="H25" s="338">
        <v>-349831.39500000002</v>
      </c>
      <c r="I25" s="338">
        <v>-2270991.3412674079</v>
      </c>
      <c r="J25" s="244">
        <v>-748132.42286193522</v>
      </c>
      <c r="K25" s="244">
        <v>-708560.68944327207</v>
      </c>
      <c r="L25" s="244">
        <v>271747.32737809001</v>
      </c>
      <c r="M25" s="335">
        <f>SUM('Muut lis_väh'!$C25:$L25)</f>
        <v>-4011750.1211945252</v>
      </c>
      <c r="N25" s="298">
        <v>7832</v>
      </c>
    </row>
    <row r="26" spans="1:14" x14ac:dyDescent="0.25">
      <c r="A26" s="336">
        <v>79</v>
      </c>
      <c r="B26" s="337" t="s">
        <v>33</v>
      </c>
      <c r="C26" s="338">
        <v>-6685.47</v>
      </c>
      <c r="D26" s="338">
        <v>-12222.93</v>
      </c>
      <c r="E26" s="338">
        <v>-6685.47</v>
      </c>
      <c r="F26" s="338">
        <v>-67.53</v>
      </c>
      <c r="G26" s="338">
        <v>-151942.5</v>
      </c>
      <c r="H26" s="338">
        <v>-318618.72499999998</v>
      </c>
      <c r="I26" s="338">
        <v>-1054631.7543034423</v>
      </c>
      <c r="J26" s="244">
        <v>-883147.20349899121</v>
      </c>
      <c r="K26" s="244">
        <v>-610943.60773881723</v>
      </c>
      <c r="L26" s="244">
        <v>234309.20605008194</v>
      </c>
      <c r="M26" s="335">
        <f>SUM('Muut lis_väh'!$C26:$L26)</f>
        <v>-2810635.9844911685</v>
      </c>
      <c r="N26" s="298">
        <v>6753</v>
      </c>
    </row>
    <row r="27" spans="1:14" x14ac:dyDescent="0.25">
      <c r="A27" s="336">
        <v>81</v>
      </c>
      <c r="B27" s="337" t="s">
        <v>34</v>
      </c>
      <c r="C27" s="338">
        <v>-2548.2599999999998</v>
      </c>
      <c r="D27" s="338">
        <v>-4658.9400000000005</v>
      </c>
      <c r="E27" s="338">
        <v>-2548.2599999999998</v>
      </c>
      <c r="F27" s="338">
        <v>-25.740000000000002</v>
      </c>
      <c r="G27" s="338">
        <v>-57915</v>
      </c>
      <c r="H27" s="338">
        <v>-96247.285000000003</v>
      </c>
      <c r="I27" s="338">
        <v>-141115.39342428811</v>
      </c>
      <c r="J27" s="244">
        <v>75766.750983511112</v>
      </c>
      <c r="K27" s="244">
        <v>-232869.66478894054</v>
      </c>
      <c r="L27" s="244">
        <v>89310.21714392284</v>
      </c>
      <c r="M27" s="335">
        <f>SUM('Muut lis_väh'!$C27:$L27)</f>
        <v>-372851.57508579479</v>
      </c>
      <c r="N27" s="298">
        <v>2574</v>
      </c>
    </row>
    <row r="28" spans="1:14" x14ac:dyDescent="0.25">
      <c r="A28" s="336">
        <v>82</v>
      </c>
      <c r="B28" s="337" t="s">
        <v>35</v>
      </c>
      <c r="C28" s="338">
        <v>-9265.41</v>
      </c>
      <c r="D28" s="338">
        <v>-16939.79</v>
      </c>
      <c r="E28" s="338">
        <v>-9265.41</v>
      </c>
      <c r="F28" s="338">
        <v>-93.59</v>
      </c>
      <c r="G28" s="338">
        <v>-210577.5</v>
      </c>
      <c r="H28" s="338">
        <v>-193686.98</v>
      </c>
      <c r="I28" s="338">
        <v>697757.29983756738</v>
      </c>
      <c r="J28" s="244">
        <v>151810.40481194484</v>
      </c>
      <c r="K28" s="244">
        <v>-846708.31109545252</v>
      </c>
      <c r="L28" s="244">
        <v>324729.72892384377</v>
      </c>
      <c r="M28" s="335">
        <f>SUM('Muut lis_väh'!$C28:$L28)</f>
        <v>-112239.55752209661</v>
      </c>
      <c r="N28" s="298">
        <v>9359</v>
      </c>
    </row>
    <row r="29" spans="1:14" x14ac:dyDescent="0.25">
      <c r="A29" s="336">
        <v>86</v>
      </c>
      <c r="B29" s="337" t="s">
        <v>36</v>
      </c>
      <c r="C29" s="338">
        <v>-7950.69</v>
      </c>
      <c r="D29" s="338">
        <v>-14536.11</v>
      </c>
      <c r="E29" s="338">
        <v>-7950.69</v>
      </c>
      <c r="F29" s="338">
        <v>-80.31</v>
      </c>
      <c r="G29" s="338">
        <v>-180697.5</v>
      </c>
      <c r="H29" s="338">
        <v>-216205.49</v>
      </c>
      <c r="I29" s="338">
        <v>-403370.21416986221</v>
      </c>
      <c r="J29" s="244">
        <v>-391554.86849869444</v>
      </c>
      <c r="K29" s="244">
        <v>-726564.21053612337</v>
      </c>
      <c r="L29" s="244">
        <v>278652.04113552615</v>
      </c>
      <c r="M29" s="335">
        <f>SUM('Muut lis_väh'!$C29:$L29)</f>
        <v>-1670258.0420691539</v>
      </c>
      <c r="N29" s="298">
        <v>8031</v>
      </c>
    </row>
    <row r="30" spans="1:14" x14ac:dyDescent="0.25">
      <c r="A30" s="336">
        <v>90</v>
      </c>
      <c r="B30" s="337" t="s">
        <v>37</v>
      </c>
      <c r="C30" s="338">
        <v>-3030.39</v>
      </c>
      <c r="D30" s="338">
        <v>-5540.41</v>
      </c>
      <c r="E30" s="338">
        <v>-3030.39</v>
      </c>
      <c r="F30" s="338">
        <v>-30.61</v>
      </c>
      <c r="G30" s="338">
        <v>-68872.5</v>
      </c>
      <c r="H30" s="338">
        <v>-114718.692</v>
      </c>
      <c r="I30" s="338">
        <v>-486058.51399567164</v>
      </c>
      <c r="J30" s="244">
        <v>-1029041.8426494577</v>
      </c>
      <c r="K30" s="244">
        <v>-276928.53299104393</v>
      </c>
      <c r="L30" s="244">
        <v>106207.68246990979</v>
      </c>
      <c r="M30" s="335">
        <f>SUM('Muut lis_väh'!$C30:$L30)</f>
        <v>-1881044.1991662635</v>
      </c>
      <c r="N30" s="298">
        <v>3061</v>
      </c>
    </row>
    <row r="31" spans="1:14" x14ac:dyDescent="0.25">
      <c r="A31" s="336">
        <v>91</v>
      </c>
      <c r="B31" s="337" t="s">
        <v>38</v>
      </c>
      <c r="C31" s="338">
        <v>-657387.72</v>
      </c>
      <c r="D31" s="338">
        <v>-1201890.68</v>
      </c>
      <c r="E31" s="338">
        <v>-657387.72</v>
      </c>
      <c r="F31" s="338">
        <v>-6640.28</v>
      </c>
      <c r="G31" s="338">
        <v>-14940630</v>
      </c>
      <c r="H31" s="338">
        <v>-59669495.5207</v>
      </c>
      <c r="I31" s="338">
        <v>54989247.892376915</v>
      </c>
      <c r="J31" s="244">
        <v>-28115778.312948432</v>
      </c>
      <c r="K31" s="244">
        <v>-60074583.438411273</v>
      </c>
      <c r="L31" s="244">
        <v>23039815.411672413</v>
      </c>
      <c r="M31" s="335">
        <f>SUM('Muut lis_väh'!$C31:$L31)</f>
        <v>-87294730.368010372</v>
      </c>
      <c r="N31" s="298">
        <v>664028</v>
      </c>
    </row>
    <row r="32" spans="1:14" x14ac:dyDescent="0.25">
      <c r="A32" s="336">
        <v>92</v>
      </c>
      <c r="B32" s="337" t="s">
        <v>39</v>
      </c>
      <c r="C32" s="338">
        <v>-240390.81</v>
      </c>
      <c r="D32" s="338">
        <v>-439502.39</v>
      </c>
      <c r="E32" s="338">
        <v>-240390.81</v>
      </c>
      <c r="F32" s="338">
        <v>-2428.19</v>
      </c>
      <c r="G32" s="338">
        <v>-5463427.5</v>
      </c>
      <c r="H32" s="338">
        <v>-26230717.141350001</v>
      </c>
      <c r="I32" s="338">
        <v>-26495977.554631557</v>
      </c>
      <c r="J32" s="244">
        <v>119390.80598803611</v>
      </c>
      <c r="K32" s="244">
        <v>-21967824.06153293</v>
      </c>
      <c r="L32" s="244">
        <v>8425103.9691803418</v>
      </c>
      <c r="M32" s="335">
        <f>SUM('Muut lis_väh'!$C32:$L32)</f>
        <v>-72536163.682346106</v>
      </c>
      <c r="N32" s="298">
        <v>242819</v>
      </c>
    </row>
    <row r="33" spans="1:14" x14ac:dyDescent="0.25">
      <c r="A33" s="336">
        <v>97</v>
      </c>
      <c r="B33" s="337" t="s">
        <v>40</v>
      </c>
      <c r="C33" s="338">
        <v>-2070.09</v>
      </c>
      <c r="D33" s="338">
        <v>-3784.71</v>
      </c>
      <c r="E33" s="338">
        <v>-2070.09</v>
      </c>
      <c r="F33" s="338">
        <v>-20.91</v>
      </c>
      <c r="G33" s="338">
        <v>-47047.5</v>
      </c>
      <c r="H33" s="338">
        <v>-91345.73</v>
      </c>
      <c r="I33" s="338">
        <v>-405753.15873340226</v>
      </c>
      <c r="J33" s="244">
        <v>172142.79542634648</v>
      </c>
      <c r="K33" s="244">
        <v>-189172.67640779904</v>
      </c>
      <c r="L33" s="244">
        <v>72551.540034165751</v>
      </c>
      <c r="M33" s="335">
        <f>SUM('Muut lis_väh'!$C33:$L33)</f>
        <v>-496570.5296806891</v>
      </c>
      <c r="N33" s="298">
        <v>2091</v>
      </c>
    </row>
    <row r="34" spans="1:14" s="22" customFormat="1" x14ac:dyDescent="0.25">
      <c r="A34" s="333">
        <v>98</v>
      </c>
      <c r="B34" s="337" t="s">
        <v>41</v>
      </c>
      <c r="C34" s="338">
        <v>-22713.57</v>
      </c>
      <c r="D34" s="338">
        <v>-41526.83</v>
      </c>
      <c r="E34" s="338">
        <v>-22713.57</v>
      </c>
      <c r="F34" s="338">
        <v>-229.43</v>
      </c>
      <c r="G34" s="338">
        <v>-516217.5</v>
      </c>
      <c r="H34" s="338">
        <v>-764328.34</v>
      </c>
      <c r="I34" s="338">
        <v>4492276.8841181984</v>
      </c>
      <c r="J34" s="338">
        <v>2694539.6828379971</v>
      </c>
      <c r="K34" s="338">
        <v>-2075652.1830818427</v>
      </c>
      <c r="L34" s="338">
        <v>796054.51124049013</v>
      </c>
      <c r="M34" s="335">
        <f>SUM('Muut lis_väh'!$C34:$L34)</f>
        <v>4539489.6551148426</v>
      </c>
      <c r="N34" s="298">
        <v>22943</v>
      </c>
    </row>
    <row r="35" spans="1:14" x14ac:dyDescent="0.25">
      <c r="A35" s="336">
        <v>102</v>
      </c>
      <c r="B35" s="337" t="s">
        <v>42</v>
      </c>
      <c r="C35" s="338">
        <v>-9647.5499999999993</v>
      </c>
      <c r="D35" s="338">
        <v>-17638.45</v>
      </c>
      <c r="E35" s="338">
        <v>-9647.5499999999993</v>
      </c>
      <c r="F35" s="338">
        <v>-97.45</v>
      </c>
      <c r="G35" s="338">
        <v>-219262.5</v>
      </c>
      <c r="H35" s="338">
        <v>-289760.42499999999</v>
      </c>
      <c r="I35" s="338">
        <v>308957.92017051665</v>
      </c>
      <c r="J35" s="244">
        <v>4791.4842098575973</v>
      </c>
      <c r="K35" s="244">
        <v>-881629.71381826955</v>
      </c>
      <c r="L35" s="244">
        <v>338122.79179002641</v>
      </c>
      <c r="M35" s="335">
        <f>SUM('Muut lis_väh'!$C35:$L35)</f>
        <v>-775811.442647869</v>
      </c>
      <c r="N35" s="298">
        <v>9745</v>
      </c>
    </row>
    <row r="36" spans="1:14" x14ac:dyDescent="0.25">
      <c r="A36" s="336">
        <v>103</v>
      </c>
      <c r="B36" s="337" t="s">
        <v>43</v>
      </c>
      <c r="C36" s="338">
        <v>-2139.39</v>
      </c>
      <c r="D36" s="338">
        <v>-3911.4100000000003</v>
      </c>
      <c r="E36" s="338">
        <v>-2139.39</v>
      </c>
      <c r="F36" s="338">
        <v>-21.61</v>
      </c>
      <c r="G36" s="338">
        <v>-48622.5</v>
      </c>
      <c r="H36" s="338">
        <v>-67852.179999999993</v>
      </c>
      <c r="I36" s="338">
        <v>141807.7407460612</v>
      </c>
      <c r="J36" s="244">
        <v>40086.355344394738</v>
      </c>
      <c r="K36" s="244">
        <v>-195505.57327463114</v>
      </c>
      <c r="L36" s="244">
        <v>74980.333818188519</v>
      </c>
      <c r="M36" s="335">
        <f>SUM('Muut lis_väh'!$C36:$L36)</f>
        <v>-63317.623365986685</v>
      </c>
      <c r="N36" s="298">
        <v>2161</v>
      </c>
    </row>
    <row r="37" spans="1:14" x14ac:dyDescent="0.25">
      <c r="A37" s="336">
        <v>105</v>
      </c>
      <c r="B37" s="337" t="s">
        <v>44</v>
      </c>
      <c r="C37" s="338">
        <v>-2073.06</v>
      </c>
      <c r="D37" s="338">
        <v>-3790.1400000000003</v>
      </c>
      <c r="E37" s="338">
        <v>-2073.06</v>
      </c>
      <c r="F37" s="338">
        <v>-20.94</v>
      </c>
      <c r="G37" s="338">
        <v>-47115</v>
      </c>
      <c r="H37" s="338">
        <v>-50043.32</v>
      </c>
      <c r="I37" s="338">
        <v>416160.65175119706</v>
      </c>
      <c r="J37" s="244">
        <v>364920.05347566685</v>
      </c>
      <c r="K37" s="244">
        <v>-189444.0862735204</v>
      </c>
      <c r="L37" s="244">
        <v>72655.631196338159</v>
      </c>
      <c r="M37" s="335">
        <f>SUM('Muut lis_väh'!$C37:$L37)</f>
        <v>559176.73014968168</v>
      </c>
      <c r="N37" s="298">
        <v>2094</v>
      </c>
    </row>
    <row r="38" spans="1:14" x14ac:dyDescent="0.25">
      <c r="A38" s="336">
        <v>106</v>
      </c>
      <c r="B38" s="337" t="s">
        <v>45</v>
      </c>
      <c r="C38" s="338">
        <v>-46329.03</v>
      </c>
      <c r="D38" s="338">
        <v>-84702.57</v>
      </c>
      <c r="E38" s="338">
        <v>-46329.03</v>
      </c>
      <c r="F38" s="338">
        <v>-467.97</v>
      </c>
      <c r="G38" s="338">
        <v>-1052932.5</v>
      </c>
      <c r="H38" s="338">
        <v>-3238828.7296000002</v>
      </c>
      <c r="I38" s="338">
        <v>-1352548.0755950077</v>
      </c>
      <c r="J38" s="244">
        <v>718416.71500281477</v>
      </c>
      <c r="K38" s="244">
        <v>-4233722.4953877432</v>
      </c>
      <c r="L38" s="244">
        <v>1623718.0387273338</v>
      </c>
      <c r="M38" s="335">
        <f>SUM('Muut lis_väh'!$C38:$L38)</f>
        <v>-7713725.6468526032</v>
      </c>
      <c r="N38" s="298">
        <v>46797</v>
      </c>
    </row>
    <row r="39" spans="1:14" x14ac:dyDescent="0.25">
      <c r="A39" s="336">
        <v>108</v>
      </c>
      <c r="B39" s="337" t="s">
        <v>46</v>
      </c>
      <c r="C39" s="338">
        <v>-10154.43</v>
      </c>
      <c r="D39" s="338">
        <v>-18565.170000000002</v>
      </c>
      <c r="E39" s="338">
        <v>-10154.43</v>
      </c>
      <c r="F39" s="338">
        <v>-102.57000000000001</v>
      </c>
      <c r="G39" s="338">
        <v>-230782.5</v>
      </c>
      <c r="H39" s="338">
        <v>-347785.4</v>
      </c>
      <c r="I39" s="338">
        <v>873324.66636347084</v>
      </c>
      <c r="J39" s="244">
        <v>55220.185154640676</v>
      </c>
      <c r="K39" s="244">
        <v>-927950.33090138435</v>
      </c>
      <c r="L39" s="244">
        <v>355887.68346745009</v>
      </c>
      <c r="M39" s="335">
        <f>SUM('Muut lis_väh'!$C39:$L39)</f>
        <v>-261062.29591582273</v>
      </c>
      <c r="N39" s="298">
        <v>10257</v>
      </c>
    </row>
    <row r="40" spans="1:14" x14ac:dyDescent="0.25">
      <c r="A40" s="336">
        <v>109</v>
      </c>
      <c r="B40" s="337" t="s">
        <v>47</v>
      </c>
      <c r="C40" s="338">
        <v>-67362.569999999992</v>
      </c>
      <c r="D40" s="338">
        <v>-123157.83</v>
      </c>
      <c r="E40" s="338">
        <v>-67362.569999999992</v>
      </c>
      <c r="F40" s="338">
        <v>-680.43000000000006</v>
      </c>
      <c r="G40" s="338">
        <v>-1530967.5</v>
      </c>
      <c r="H40" s="338">
        <v>-4610917.5884999996</v>
      </c>
      <c r="I40" s="338">
        <v>794948.85706715717</v>
      </c>
      <c r="J40" s="244">
        <v>2185645.9539158521</v>
      </c>
      <c r="K40" s="244">
        <v>-6155847.1644265279</v>
      </c>
      <c r="L40" s="244">
        <v>2360891.6492323005</v>
      </c>
      <c r="M40" s="335">
        <f>SUM('Muut lis_väh'!$C40:$L40)</f>
        <v>-7214809.1927112173</v>
      </c>
      <c r="N40" s="298">
        <v>68043</v>
      </c>
    </row>
    <row r="41" spans="1:14" x14ac:dyDescent="0.25">
      <c r="A41" s="336">
        <v>111</v>
      </c>
      <c r="B41" s="337" t="s">
        <v>48</v>
      </c>
      <c r="C41" s="338">
        <v>-17949.689999999999</v>
      </c>
      <c r="D41" s="338">
        <v>-32817.11</v>
      </c>
      <c r="E41" s="338">
        <v>-17949.689999999999</v>
      </c>
      <c r="F41" s="338">
        <v>-181.31</v>
      </c>
      <c r="G41" s="338">
        <v>-407947.5</v>
      </c>
      <c r="H41" s="338">
        <v>-996071.27099999995</v>
      </c>
      <c r="I41" s="338">
        <v>3280698.7248838502</v>
      </c>
      <c r="J41" s="244">
        <v>3541575.827549221</v>
      </c>
      <c r="K41" s="244">
        <v>-1640310.7584647557</v>
      </c>
      <c r="L41" s="244">
        <v>629092.28711595375</v>
      </c>
      <c r="M41" s="335">
        <f>SUM('Muut lis_väh'!$C41:$L41)</f>
        <v>4338139.5100842696</v>
      </c>
      <c r="N41" s="298">
        <v>18131</v>
      </c>
    </row>
    <row r="42" spans="1:14" x14ac:dyDescent="0.25">
      <c r="A42" s="336">
        <v>139</v>
      </c>
      <c r="B42" s="337" t="s">
        <v>49</v>
      </c>
      <c r="C42" s="338">
        <v>-9754.4699999999993</v>
      </c>
      <c r="D42" s="338">
        <v>-17833.93</v>
      </c>
      <c r="E42" s="338">
        <v>-9754.4699999999993</v>
      </c>
      <c r="F42" s="338">
        <v>-98.53</v>
      </c>
      <c r="G42" s="338">
        <v>-221692.5</v>
      </c>
      <c r="H42" s="338">
        <v>-241754.109</v>
      </c>
      <c r="I42" s="338">
        <v>-911396.29298459936</v>
      </c>
      <c r="J42" s="244">
        <v>-1099694.161637177</v>
      </c>
      <c r="K42" s="244">
        <v>-891400.46898423904</v>
      </c>
      <c r="L42" s="244">
        <v>341870.07362823299</v>
      </c>
      <c r="M42" s="335">
        <f>SUM('Muut lis_väh'!$C42:$L42)</f>
        <v>-3061508.8589777825</v>
      </c>
      <c r="N42" s="298">
        <v>9853</v>
      </c>
    </row>
    <row r="43" spans="1:14" x14ac:dyDescent="0.25">
      <c r="A43" s="336">
        <v>140</v>
      </c>
      <c r="B43" s="337" t="s">
        <v>50</v>
      </c>
      <c r="C43" s="338">
        <v>-20592.990000000002</v>
      </c>
      <c r="D43" s="338">
        <v>-37649.81</v>
      </c>
      <c r="E43" s="338">
        <v>-20592.990000000002</v>
      </c>
      <c r="F43" s="338">
        <v>-208.01</v>
      </c>
      <c r="G43" s="338">
        <v>-468022.5</v>
      </c>
      <c r="H43" s="338">
        <v>-1117997.0035999999</v>
      </c>
      <c r="I43" s="338">
        <v>5685064.8020169754</v>
      </c>
      <c r="J43" s="244">
        <v>2959586.4972879952</v>
      </c>
      <c r="K43" s="244">
        <v>-1881865.5389567802</v>
      </c>
      <c r="L43" s="244">
        <v>721733.4214493935</v>
      </c>
      <c r="M43" s="335">
        <f>SUM('Muut lis_väh'!$C43:$L43)</f>
        <v>5819455.8781975843</v>
      </c>
      <c r="N43" s="298">
        <v>20801</v>
      </c>
    </row>
    <row r="44" spans="1:14" x14ac:dyDescent="0.25">
      <c r="A44" s="336">
        <v>142</v>
      </c>
      <c r="B44" s="337" t="s">
        <v>51</v>
      </c>
      <c r="C44" s="338">
        <v>-6438.96</v>
      </c>
      <c r="D44" s="338">
        <v>-11772.24</v>
      </c>
      <c r="E44" s="338">
        <v>-6438.96</v>
      </c>
      <c r="F44" s="338">
        <v>-65.040000000000006</v>
      </c>
      <c r="G44" s="338">
        <v>-146340</v>
      </c>
      <c r="H44" s="338">
        <v>-184164.66500000001</v>
      </c>
      <c r="I44" s="338">
        <v>301489.22099049215</v>
      </c>
      <c r="J44" s="244">
        <v>265064.70919079095</v>
      </c>
      <c r="K44" s="244">
        <v>-588416.58888394304</v>
      </c>
      <c r="L44" s="244">
        <v>225669.63958977239</v>
      </c>
      <c r="M44" s="335">
        <f>SUM('Muut lis_väh'!$C44:$L44)</f>
        <v>-151412.88411288755</v>
      </c>
      <c r="N44" s="298">
        <v>6504</v>
      </c>
    </row>
    <row r="45" spans="1:14" x14ac:dyDescent="0.25">
      <c r="A45" s="336">
        <v>143</v>
      </c>
      <c r="B45" s="337" t="s">
        <v>52</v>
      </c>
      <c r="C45" s="338">
        <v>-6735.96</v>
      </c>
      <c r="D45" s="338">
        <v>-12315.24</v>
      </c>
      <c r="E45" s="338">
        <v>-6735.96</v>
      </c>
      <c r="F45" s="338">
        <v>-68.040000000000006</v>
      </c>
      <c r="G45" s="338">
        <v>-153090</v>
      </c>
      <c r="H45" s="338">
        <v>-324060.03000000003</v>
      </c>
      <c r="I45" s="338">
        <v>-570161.43573190132</v>
      </c>
      <c r="J45" s="244">
        <v>3345.4344344659917</v>
      </c>
      <c r="K45" s="244">
        <v>-615557.57545608061</v>
      </c>
      <c r="L45" s="244">
        <v>236078.75580701281</v>
      </c>
      <c r="M45" s="335">
        <f>SUM('Muut lis_väh'!$C45:$L45)</f>
        <v>-1449300.0509465029</v>
      </c>
      <c r="N45" s="298">
        <v>6804</v>
      </c>
    </row>
    <row r="46" spans="1:14" x14ac:dyDescent="0.25">
      <c r="A46" s="336">
        <v>145</v>
      </c>
      <c r="B46" s="337" t="s">
        <v>53</v>
      </c>
      <c r="C46" s="338">
        <v>-12245.31</v>
      </c>
      <c r="D46" s="338">
        <v>-22387.89</v>
      </c>
      <c r="E46" s="338">
        <v>-12245.31</v>
      </c>
      <c r="F46" s="338">
        <v>-123.69</v>
      </c>
      <c r="G46" s="338">
        <v>-278302.5</v>
      </c>
      <c r="H46" s="338">
        <v>-338038.42499999999</v>
      </c>
      <c r="I46" s="338">
        <v>917179.4837392685</v>
      </c>
      <c r="J46" s="244">
        <v>-288071.2296862707</v>
      </c>
      <c r="K46" s="244">
        <v>-1119022.876369233</v>
      </c>
      <c r="L46" s="244">
        <v>429167.86163682269</v>
      </c>
      <c r="M46" s="335">
        <f>SUM('Muut lis_väh'!$C46:$L46)</f>
        <v>-724089.88567941252</v>
      </c>
      <c r="N46" s="298">
        <v>12369</v>
      </c>
    </row>
    <row r="47" spans="1:14" x14ac:dyDescent="0.25">
      <c r="A47" s="336">
        <v>146</v>
      </c>
      <c r="B47" s="337" t="s">
        <v>54</v>
      </c>
      <c r="C47" s="338">
        <v>-4447.08</v>
      </c>
      <c r="D47" s="338">
        <v>-8130.52</v>
      </c>
      <c r="E47" s="338">
        <v>-4447.08</v>
      </c>
      <c r="F47" s="338">
        <v>-44.92</v>
      </c>
      <c r="G47" s="338">
        <v>-101070</v>
      </c>
      <c r="H47" s="338">
        <v>-134849.54</v>
      </c>
      <c r="I47" s="338">
        <v>303762.45364671614</v>
      </c>
      <c r="J47" s="244">
        <v>-4889.9246946995727</v>
      </c>
      <c r="K47" s="244">
        <v>-406391.03894014022</v>
      </c>
      <c r="L47" s="244">
        <v>155859.16682614663</v>
      </c>
      <c r="M47" s="335">
        <f>SUM('Muut lis_väh'!$C47:$L47)</f>
        <v>-204648.48316197706</v>
      </c>
      <c r="N47" s="298">
        <v>4492</v>
      </c>
    </row>
    <row r="48" spans="1:14" x14ac:dyDescent="0.25">
      <c r="A48" s="336">
        <v>148</v>
      </c>
      <c r="B48" s="337" t="s">
        <v>55</v>
      </c>
      <c r="C48" s="338">
        <v>-6976.53</v>
      </c>
      <c r="D48" s="338">
        <v>-12755.07</v>
      </c>
      <c r="E48" s="338">
        <v>-6976.53</v>
      </c>
      <c r="F48" s="338">
        <v>-70.47</v>
      </c>
      <c r="G48" s="338">
        <v>-158557.5</v>
      </c>
      <c r="H48" s="338">
        <v>-128664.845</v>
      </c>
      <c r="I48" s="338">
        <v>803463.68846376939</v>
      </c>
      <c r="J48" s="244">
        <v>2404790.9925668058</v>
      </c>
      <c r="K48" s="244">
        <v>-637541.77457951207</v>
      </c>
      <c r="L48" s="244">
        <v>244510.13994297755</v>
      </c>
      <c r="M48" s="335">
        <f>SUM('Muut lis_väh'!$C48:$L48)</f>
        <v>2501222.101394041</v>
      </c>
      <c r="N48" s="298">
        <v>7047</v>
      </c>
    </row>
    <row r="49" spans="1:14" x14ac:dyDescent="0.25">
      <c r="A49" s="336">
        <v>149</v>
      </c>
      <c r="B49" s="337" t="s">
        <v>56</v>
      </c>
      <c r="C49" s="338">
        <v>-5330.16</v>
      </c>
      <c r="D49" s="338">
        <v>-9745.0400000000009</v>
      </c>
      <c r="E49" s="338">
        <v>-5330.16</v>
      </c>
      <c r="F49" s="338">
        <v>-53.84</v>
      </c>
      <c r="G49" s="338">
        <v>-121140</v>
      </c>
      <c r="H49" s="338">
        <v>-89088.972500000003</v>
      </c>
      <c r="I49" s="338">
        <v>653034.60977578419</v>
      </c>
      <c r="J49" s="244">
        <v>408172.95433690248</v>
      </c>
      <c r="K49" s="244">
        <v>-487090.23901462933</v>
      </c>
      <c r="L49" s="244">
        <v>186808.93904540813</v>
      </c>
      <c r="M49" s="335">
        <f>SUM('Muut lis_väh'!$C49:$L49)</f>
        <v>530238.09164346545</v>
      </c>
      <c r="N49" s="298">
        <v>5384</v>
      </c>
    </row>
    <row r="50" spans="1:14" x14ac:dyDescent="0.25">
      <c r="A50" s="336">
        <v>151</v>
      </c>
      <c r="B50" s="337" t="s">
        <v>57</v>
      </c>
      <c r="C50" s="338">
        <v>-1833.48</v>
      </c>
      <c r="D50" s="338">
        <v>-3352.12</v>
      </c>
      <c r="E50" s="338">
        <v>-1833.48</v>
      </c>
      <c r="F50" s="338">
        <v>-18.52</v>
      </c>
      <c r="G50" s="338">
        <v>-41670</v>
      </c>
      <c r="H50" s="338">
        <v>-45611.65</v>
      </c>
      <c r="I50" s="338">
        <v>-213504.57668624003</v>
      </c>
      <c r="J50" s="244">
        <v>-269552.84114868316</v>
      </c>
      <c r="K50" s="244">
        <v>-167550.3571053294</v>
      </c>
      <c r="L50" s="244">
        <v>64258.94411443088</v>
      </c>
      <c r="M50" s="335">
        <f>SUM('Muut lis_väh'!$C50:$L50)</f>
        <v>-680668.08082582161</v>
      </c>
      <c r="N50" s="298">
        <v>1852</v>
      </c>
    </row>
    <row r="51" spans="1:14" x14ac:dyDescent="0.25">
      <c r="A51" s="336">
        <v>152</v>
      </c>
      <c r="B51" s="337" t="s">
        <v>58</v>
      </c>
      <c r="C51" s="338">
        <v>-4361.9399999999996</v>
      </c>
      <c r="D51" s="338">
        <v>-7974.8600000000006</v>
      </c>
      <c r="E51" s="338">
        <v>-4361.9399999999996</v>
      </c>
      <c r="F51" s="338">
        <v>-44.06</v>
      </c>
      <c r="G51" s="338">
        <v>-99135</v>
      </c>
      <c r="H51" s="338">
        <v>-128665.84</v>
      </c>
      <c r="I51" s="338">
        <v>224718.25083406357</v>
      </c>
      <c r="J51" s="244">
        <v>-175662.3410327367</v>
      </c>
      <c r="K51" s="244">
        <v>-398610.62278946082</v>
      </c>
      <c r="L51" s="244">
        <v>152875.22017720435</v>
      </c>
      <c r="M51" s="335">
        <f>SUM('Muut lis_väh'!$C51:$L51)</f>
        <v>-441223.13281092956</v>
      </c>
      <c r="N51" s="298">
        <v>4406</v>
      </c>
    </row>
    <row r="52" spans="1:14" x14ac:dyDescent="0.25">
      <c r="A52" s="336">
        <v>153</v>
      </c>
      <c r="B52" s="337" t="s">
        <v>59</v>
      </c>
      <c r="C52" s="338">
        <v>-24955.919999999998</v>
      </c>
      <c r="D52" s="338">
        <v>-45626.48</v>
      </c>
      <c r="E52" s="338">
        <v>-24955.919999999998</v>
      </c>
      <c r="F52" s="338">
        <v>-252.08</v>
      </c>
      <c r="G52" s="338">
        <v>-567180</v>
      </c>
      <c r="H52" s="338">
        <v>-1591017.872</v>
      </c>
      <c r="I52" s="338">
        <v>5537010.592029145</v>
      </c>
      <c r="J52" s="244">
        <v>4176403.4464763263</v>
      </c>
      <c r="K52" s="244">
        <v>-2280566.6317014815</v>
      </c>
      <c r="L52" s="244">
        <v>874643.33868065535</v>
      </c>
      <c r="M52" s="335">
        <f>SUM('Muut lis_väh'!$C52:$L52)</f>
        <v>6053502.4734846456</v>
      </c>
      <c r="N52" s="298">
        <v>25208</v>
      </c>
    </row>
    <row r="53" spans="1:14" x14ac:dyDescent="0.25">
      <c r="A53" s="336">
        <v>165</v>
      </c>
      <c r="B53" s="337" t="s">
        <v>60</v>
      </c>
      <c r="C53" s="338">
        <v>-16117.2</v>
      </c>
      <c r="D53" s="338">
        <v>-29466.799999999999</v>
      </c>
      <c r="E53" s="338">
        <v>-16117.2</v>
      </c>
      <c r="F53" s="338">
        <v>-162.80000000000001</v>
      </c>
      <c r="G53" s="338">
        <v>-366300</v>
      </c>
      <c r="H53" s="338">
        <v>-813419.36250000005</v>
      </c>
      <c r="I53" s="338">
        <v>694533.36096581677</v>
      </c>
      <c r="J53" s="244">
        <v>8004.6549960473758</v>
      </c>
      <c r="K53" s="244">
        <v>-1472850.8713146667</v>
      </c>
      <c r="L53" s="244">
        <v>564868.04005558032</v>
      </c>
      <c r="M53" s="335">
        <f>SUM('Muut lis_väh'!$C53:$L53)</f>
        <v>-1447028.177797222</v>
      </c>
      <c r="N53" s="298">
        <v>16280</v>
      </c>
    </row>
    <row r="54" spans="1:14" x14ac:dyDescent="0.25">
      <c r="A54" s="336">
        <v>167</v>
      </c>
      <c r="B54" s="337" t="s">
        <v>61</v>
      </c>
      <c r="C54" s="338">
        <v>-76737.87</v>
      </c>
      <c r="D54" s="338">
        <v>-140298.53</v>
      </c>
      <c r="E54" s="338">
        <v>-76737.87</v>
      </c>
      <c r="F54" s="338">
        <v>-775.13</v>
      </c>
      <c r="G54" s="338">
        <v>-1744042.5</v>
      </c>
      <c r="H54" s="338">
        <v>-5040967.0610499997</v>
      </c>
      <c r="I54" s="338">
        <v>1000271.2804418162</v>
      </c>
      <c r="J54" s="244">
        <v>1480767.0054095371</v>
      </c>
      <c r="K54" s="244">
        <v>-7012597.6405536709</v>
      </c>
      <c r="L54" s="244">
        <v>2689472.7511565234</v>
      </c>
      <c r="M54" s="335">
        <f>SUM('Muut lis_väh'!$C54:$L54)</f>
        <v>-8921645.5645957943</v>
      </c>
      <c r="N54" s="298">
        <v>77513</v>
      </c>
    </row>
    <row r="55" spans="1:14" x14ac:dyDescent="0.25">
      <c r="A55" s="336">
        <v>169</v>
      </c>
      <c r="B55" s="337" t="s">
        <v>62</v>
      </c>
      <c r="C55" s="338">
        <v>-4940.1000000000004</v>
      </c>
      <c r="D55" s="338">
        <v>-9031.9</v>
      </c>
      <c r="E55" s="338">
        <v>-4940.1000000000004</v>
      </c>
      <c r="F55" s="338">
        <v>-49.9</v>
      </c>
      <c r="G55" s="338">
        <v>-112275</v>
      </c>
      <c r="H55" s="338">
        <v>-136076.245</v>
      </c>
      <c r="I55" s="338">
        <v>347753.15940066334</v>
      </c>
      <c r="J55" s="244">
        <v>182882.28798652053</v>
      </c>
      <c r="K55" s="244">
        <v>-451445.07664988865</v>
      </c>
      <c r="L55" s="244">
        <v>173138.29974676573</v>
      </c>
      <c r="M55" s="335">
        <f>SUM('Muut lis_väh'!$C55:$L55)</f>
        <v>-14984.574515939021</v>
      </c>
      <c r="N55" s="298">
        <v>4990</v>
      </c>
    </row>
    <row r="56" spans="1:14" x14ac:dyDescent="0.25">
      <c r="A56" s="336">
        <v>171</v>
      </c>
      <c r="B56" s="337" t="s">
        <v>63</v>
      </c>
      <c r="C56" s="338">
        <v>-4494.6000000000004</v>
      </c>
      <c r="D56" s="338">
        <v>-8217.4</v>
      </c>
      <c r="E56" s="338">
        <v>-4494.6000000000004</v>
      </c>
      <c r="F56" s="338">
        <v>-45.4</v>
      </c>
      <c r="G56" s="338">
        <v>-102150</v>
      </c>
      <c r="H56" s="338">
        <v>-113841.66</v>
      </c>
      <c r="I56" s="338">
        <v>-12155.513944519638</v>
      </c>
      <c r="J56" s="244">
        <v>-138311.29714411826</v>
      </c>
      <c r="K56" s="244">
        <v>-410733.59679168224</v>
      </c>
      <c r="L56" s="244">
        <v>157524.62542090507</v>
      </c>
      <c r="M56" s="335">
        <f>SUM('Muut lis_väh'!$C56:$L56)</f>
        <v>-636919.44245941506</v>
      </c>
      <c r="N56" s="298">
        <v>4540</v>
      </c>
    </row>
    <row r="57" spans="1:14" x14ac:dyDescent="0.25">
      <c r="A57" s="336">
        <v>172</v>
      </c>
      <c r="B57" s="337" t="s">
        <v>64</v>
      </c>
      <c r="C57" s="338">
        <v>-4129.29</v>
      </c>
      <c r="D57" s="338">
        <v>-7549.51</v>
      </c>
      <c r="E57" s="338">
        <v>-4129.29</v>
      </c>
      <c r="F57" s="338">
        <v>-41.71</v>
      </c>
      <c r="G57" s="338">
        <v>-93847.5</v>
      </c>
      <c r="H57" s="338">
        <v>-127706.815</v>
      </c>
      <c r="I57" s="338">
        <v>49791.24756126546</v>
      </c>
      <c r="J57" s="244">
        <v>-87433.056718111591</v>
      </c>
      <c r="K57" s="244">
        <v>-377350.183307953</v>
      </c>
      <c r="L57" s="244">
        <v>144721.41247369937</v>
      </c>
      <c r="M57" s="335">
        <f>SUM('Muut lis_väh'!$C57:$L57)</f>
        <v>-507674.69499109982</v>
      </c>
      <c r="N57" s="298">
        <v>4171</v>
      </c>
    </row>
    <row r="58" spans="1:14" x14ac:dyDescent="0.25">
      <c r="A58" s="336">
        <v>176</v>
      </c>
      <c r="B58" s="337" t="s">
        <v>65</v>
      </c>
      <c r="C58" s="338">
        <v>-4308.4799999999996</v>
      </c>
      <c r="D58" s="338">
        <v>-7877.12</v>
      </c>
      <c r="E58" s="338">
        <v>-4308.4799999999996</v>
      </c>
      <c r="F58" s="338">
        <v>-43.52</v>
      </c>
      <c r="G58" s="338">
        <v>-97920</v>
      </c>
      <c r="H58" s="338">
        <v>-176177.43</v>
      </c>
      <c r="I58" s="338">
        <v>-1212024.5562989509</v>
      </c>
      <c r="J58" s="244">
        <v>-866579.64914712717</v>
      </c>
      <c r="K58" s="244">
        <v>-393725.24520647601</v>
      </c>
      <c r="L58" s="244">
        <v>151001.57925810109</v>
      </c>
      <c r="M58" s="335">
        <f>SUM('Muut lis_väh'!$C58:$L58)</f>
        <v>-2611962.9013944534</v>
      </c>
      <c r="N58" s="298">
        <v>4352</v>
      </c>
    </row>
    <row r="59" spans="1:14" x14ac:dyDescent="0.25">
      <c r="A59" s="336">
        <v>177</v>
      </c>
      <c r="B59" s="337" t="s">
        <v>66</v>
      </c>
      <c r="C59" s="338">
        <v>-1750.32</v>
      </c>
      <c r="D59" s="338">
        <v>-3200.08</v>
      </c>
      <c r="E59" s="338">
        <v>-1750.32</v>
      </c>
      <c r="F59" s="338">
        <v>-17.68</v>
      </c>
      <c r="G59" s="338">
        <v>-39780</v>
      </c>
      <c r="H59" s="338">
        <v>-59937.964999999997</v>
      </c>
      <c r="I59" s="338">
        <v>360037.27959701786</v>
      </c>
      <c r="J59" s="244">
        <v>331046.46557351999</v>
      </c>
      <c r="K59" s="244">
        <v>-159950.88086513089</v>
      </c>
      <c r="L59" s="244">
        <v>61344.391573603563</v>
      </c>
      <c r="M59" s="335">
        <f>SUM('Muut lis_väh'!$C59:$L59)</f>
        <v>486040.89087901049</v>
      </c>
      <c r="N59" s="298">
        <v>1768</v>
      </c>
    </row>
    <row r="60" spans="1:14" x14ac:dyDescent="0.25">
      <c r="A60" s="336">
        <v>178</v>
      </c>
      <c r="B60" s="337" t="s">
        <v>67</v>
      </c>
      <c r="C60" s="338">
        <v>-5711.31</v>
      </c>
      <c r="D60" s="338">
        <v>-10441.89</v>
      </c>
      <c r="E60" s="338">
        <v>-5711.31</v>
      </c>
      <c r="F60" s="338">
        <v>-57.69</v>
      </c>
      <c r="G60" s="338">
        <v>-129802.5</v>
      </c>
      <c r="H60" s="338">
        <v>-125357.64</v>
      </c>
      <c r="I60" s="338">
        <v>562621.34437830735</v>
      </c>
      <c r="J60" s="244">
        <v>73191.358743819786</v>
      </c>
      <c r="K60" s="244">
        <v>-521921.17178220593</v>
      </c>
      <c r="L60" s="244">
        <v>200167.30485753334</v>
      </c>
      <c r="M60" s="335">
        <f>SUM('Muut lis_väh'!$C60:$L60)</f>
        <v>36976.496197454544</v>
      </c>
      <c r="N60" s="298">
        <v>5769</v>
      </c>
    </row>
    <row r="61" spans="1:14" x14ac:dyDescent="0.25">
      <c r="A61" s="336">
        <v>179</v>
      </c>
      <c r="B61" s="337" t="s">
        <v>68</v>
      </c>
      <c r="C61" s="338">
        <v>-144428.13</v>
      </c>
      <c r="D61" s="338">
        <v>-264055.47000000003</v>
      </c>
      <c r="E61" s="338">
        <v>-144428.13</v>
      </c>
      <c r="F61" s="338">
        <v>-1458.8700000000001</v>
      </c>
      <c r="G61" s="338">
        <v>-3282457.5</v>
      </c>
      <c r="H61" s="338">
        <v>-13053424.267000001</v>
      </c>
      <c r="I61" s="338">
        <v>-16971835.489615656</v>
      </c>
      <c r="J61" s="244">
        <v>-3860781.5207705079</v>
      </c>
      <c r="K61" s="244">
        <v>-13198390.360164791</v>
      </c>
      <c r="L61" s="244">
        <v>5061849.1252818462</v>
      </c>
      <c r="M61" s="335">
        <f>SUM('Muut lis_väh'!$C61:$L61)</f>
        <v>-45859410.612269111</v>
      </c>
      <c r="N61" s="298">
        <v>145887</v>
      </c>
    </row>
    <row r="62" spans="1:14" x14ac:dyDescent="0.25">
      <c r="A62" s="336">
        <v>181</v>
      </c>
      <c r="B62" s="337" t="s">
        <v>69</v>
      </c>
      <c r="C62" s="338">
        <v>-1666.17</v>
      </c>
      <c r="D62" s="338">
        <v>-3046.23</v>
      </c>
      <c r="E62" s="338">
        <v>-1666.17</v>
      </c>
      <c r="F62" s="338">
        <v>-16.830000000000002</v>
      </c>
      <c r="G62" s="338">
        <v>-37867.5</v>
      </c>
      <c r="H62" s="338">
        <v>-29935.355</v>
      </c>
      <c r="I62" s="338">
        <v>394329.63214579888</v>
      </c>
      <c r="J62" s="244">
        <v>245409.57008009194</v>
      </c>
      <c r="K62" s="244">
        <v>-152260.93466969189</v>
      </c>
      <c r="L62" s="244">
        <v>58395.141978718777</v>
      </c>
      <c r="M62" s="335">
        <f>SUM('Muut lis_väh'!$C62:$L62)</f>
        <v>471675.15453491767</v>
      </c>
      <c r="N62" s="298">
        <v>1683</v>
      </c>
    </row>
    <row r="63" spans="1:14" x14ac:dyDescent="0.25">
      <c r="A63" s="336">
        <v>182</v>
      </c>
      <c r="B63" s="337" t="s">
        <v>70</v>
      </c>
      <c r="C63" s="338">
        <v>-19153.53</v>
      </c>
      <c r="D63" s="338">
        <v>-35018.07</v>
      </c>
      <c r="E63" s="338">
        <v>-19153.53</v>
      </c>
      <c r="F63" s="338">
        <v>-193.47</v>
      </c>
      <c r="G63" s="338">
        <v>-435307.5</v>
      </c>
      <c r="H63" s="338">
        <v>-973123.39249999996</v>
      </c>
      <c r="I63" s="338">
        <v>-1701536.8844990539</v>
      </c>
      <c r="J63" s="244">
        <v>-10645.735620644031</v>
      </c>
      <c r="K63" s="244">
        <v>-1750322.2240371534</v>
      </c>
      <c r="L63" s="244">
        <v>671283.90484983497</v>
      </c>
      <c r="M63" s="335">
        <f>SUM('Muut lis_väh'!$C63:$L63)</f>
        <v>-4273170.431807017</v>
      </c>
      <c r="N63" s="298">
        <v>19347</v>
      </c>
    </row>
    <row r="64" spans="1:14" x14ac:dyDescent="0.25">
      <c r="A64" s="336">
        <v>186</v>
      </c>
      <c r="B64" s="337" t="s">
        <v>71</v>
      </c>
      <c r="C64" s="338">
        <v>-45173.7</v>
      </c>
      <c r="D64" s="338">
        <v>-82590.3</v>
      </c>
      <c r="E64" s="338">
        <v>-45173.7</v>
      </c>
      <c r="F64" s="338">
        <v>-456.3</v>
      </c>
      <c r="G64" s="338">
        <v>-1026675</v>
      </c>
      <c r="H64" s="338">
        <v>-4170484.0180500001</v>
      </c>
      <c r="I64" s="338">
        <v>-5513681.2232682928</v>
      </c>
      <c r="J64" s="244">
        <v>-1814230.2849377443</v>
      </c>
      <c r="K64" s="244">
        <v>-4128144.0576221282</v>
      </c>
      <c r="L64" s="244">
        <v>1583226.5766422686</v>
      </c>
      <c r="M64" s="335">
        <f>SUM('Muut lis_väh'!$C64:$L64)</f>
        <v>-15243382.007235898</v>
      </c>
      <c r="N64" s="298">
        <v>45630</v>
      </c>
    </row>
    <row r="65" spans="1:14" x14ac:dyDescent="0.25">
      <c r="A65" s="336">
        <v>202</v>
      </c>
      <c r="B65" s="337" t="s">
        <v>72</v>
      </c>
      <c r="C65" s="338">
        <v>-35489.519999999997</v>
      </c>
      <c r="D65" s="338">
        <v>-64884.880000000005</v>
      </c>
      <c r="E65" s="338">
        <v>-35489.519999999997</v>
      </c>
      <c r="F65" s="338">
        <v>-358.48</v>
      </c>
      <c r="G65" s="338">
        <v>-806580</v>
      </c>
      <c r="H65" s="338">
        <v>-1173341.7675000001</v>
      </c>
      <c r="I65" s="338">
        <v>5606712.1049421523</v>
      </c>
      <c r="J65" s="244">
        <v>2483541.7265126691</v>
      </c>
      <c r="K65" s="244">
        <v>-3243166.9554599617</v>
      </c>
      <c r="L65" s="244">
        <v>1243819.9938521157</v>
      </c>
      <c r="M65" s="335">
        <f>SUM('Muut lis_väh'!$C65:$L65)</f>
        <v>3974762.7023469754</v>
      </c>
      <c r="N65" s="298">
        <v>35848</v>
      </c>
    </row>
    <row r="66" spans="1:14" x14ac:dyDescent="0.25">
      <c r="A66" s="336">
        <v>204</v>
      </c>
      <c r="B66" s="337" t="s">
        <v>73</v>
      </c>
      <c r="C66" s="338">
        <v>-2662.11</v>
      </c>
      <c r="D66" s="338">
        <v>-4867.09</v>
      </c>
      <c r="E66" s="338">
        <v>-2662.11</v>
      </c>
      <c r="F66" s="338">
        <v>-26.89</v>
      </c>
      <c r="G66" s="338">
        <v>-60502.5</v>
      </c>
      <c r="H66" s="338">
        <v>-125209.075</v>
      </c>
      <c r="I66" s="338">
        <v>-782390.53640098392</v>
      </c>
      <c r="J66" s="244">
        <v>-903495.94533230993</v>
      </c>
      <c r="K66" s="244">
        <v>-243273.7096415933</v>
      </c>
      <c r="L66" s="244">
        <v>93300.378360531671</v>
      </c>
      <c r="M66" s="335">
        <f>SUM('Muut lis_väh'!$C66:$L66)</f>
        <v>-2031789.5880143554</v>
      </c>
      <c r="N66" s="298">
        <v>2689</v>
      </c>
    </row>
    <row r="67" spans="1:14" x14ac:dyDescent="0.25">
      <c r="A67" s="336">
        <v>205</v>
      </c>
      <c r="B67" s="337" t="s">
        <v>74</v>
      </c>
      <c r="C67" s="338">
        <v>-35934.03</v>
      </c>
      <c r="D67" s="338">
        <v>-65697.570000000007</v>
      </c>
      <c r="E67" s="338">
        <v>-35934.03</v>
      </c>
      <c r="F67" s="338">
        <v>-362.97</v>
      </c>
      <c r="G67" s="338">
        <v>-816682.5</v>
      </c>
      <c r="H67" s="338">
        <v>-1970000.21915</v>
      </c>
      <c r="I67" s="338">
        <v>-5510659.806209174</v>
      </c>
      <c r="J67" s="244">
        <v>-3009612.897266929</v>
      </c>
      <c r="K67" s="244">
        <v>-3283787.9653629274</v>
      </c>
      <c r="L67" s="244">
        <v>1259398.9711239189</v>
      </c>
      <c r="M67" s="335">
        <f>SUM('Muut lis_väh'!$C67:$L67)</f>
        <v>-13469273.01686511</v>
      </c>
      <c r="N67" s="298">
        <v>36297</v>
      </c>
    </row>
    <row r="68" spans="1:14" x14ac:dyDescent="0.25">
      <c r="A68" s="336">
        <v>208</v>
      </c>
      <c r="B68" s="337" t="s">
        <v>75</v>
      </c>
      <c r="C68" s="338">
        <v>-12211.65</v>
      </c>
      <c r="D68" s="338">
        <v>-22326.350000000002</v>
      </c>
      <c r="E68" s="338">
        <v>-12211.65</v>
      </c>
      <c r="F68" s="338">
        <v>-123.35000000000001</v>
      </c>
      <c r="G68" s="338">
        <v>-277537.5</v>
      </c>
      <c r="H68" s="338">
        <v>-274133.92249999999</v>
      </c>
      <c r="I68" s="338">
        <v>1089083.1731218144</v>
      </c>
      <c r="J68" s="244">
        <v>144009.94444883187</v>
      </c>
      <c r="K68" s="244">
        <v>-1115946.8978910574</v>
      </c>
      <c r="L68" s="244">
        <v>427988.16179886874</v>
      </c>
      <c r="M68" s="335">
        <f>SUM('Muut lis_väh'!$C68:$L68)</f>
        <v>-53410.041021542449</v>
      </c>
      <c r="N68" s="298">
        <v>12335</v>
      </c>
    </row>
    <row r="69" spans="1:14" x14ac:dyDescent="0.25">
      <c r="A69" s="336">
        <v>211</v>
      </c>
      <c r="B69" s="337" t="s">
        <v>76</v>
      </c>
      <c r="C69" s="338">
        <v>-32629.41</v>
      </c>
      <c r="D69" s="338">
        <v>-59655.79</v>
      </c>
      <c r="E69" s="338">
        <v>-32629.41</v>
      </c>
      <c r="F69" s="338">
        <v>-329.59000000000003</v>
      </c>
      <c r="G69" s="338">
        <v>-741577.5</v>
      </c>
      <c r="H69" s="338">
        <v>-1117032.6775</v>
      </c>
      <c r="I69" s="338">
        <v>223390.48923013205</v>
      </c>
      <c r="J69" s="244">
        <v>16205.492875597387</v>
      </c>
      <c r="K69" s="244">
        <v>-2981799.2547702766</v>
      </c>
      <c r="L69" s="244">
        <v>1143580.2046800905</v>
      </c>
      <c r="M69" s="335">
        <f>SUM('Muut lis_väh'!$C69:$L69)</f>
        <v>-3582477.4454844566</v>
      </c>
      <c r="N69" s="298">
        <v>32959</v>
      </c>
    </row>
    <row r="70" spans="1:14" x14ac:dyDescent="0.25">
      <c r="A70" s="336">
        <v>213</v>
      </c>
      <c r="B70" s="337" t="s">
        <v>77</v>
      </c>
      <c r="C70" s="338">
        <v>-5102.46</v>
      </c>
      <c r="D70" s="338">
        <v>-9328.74</v>
      </c>
      <c r="E70" s="338">
        <v>-5102.46</v>
      </c>
      <c r="F70" s="338">
        <v>-51.54</v>
      </c>
      <c r="G70" s="338">
        <v>-115965</v>
      </c>
      <c r="H70" s="338">
        <v>-198915.68</v>
      </c>
      <c r="I70" s="338">
        <v>-470155.46297591989</v>
      </c>
      <c r="J70" s="244">
        <v>-100298.55197629183</v>
      </c>
      <c r="K70" s="244">
        <v>-466282.14930932387</v>
      </c>
      <c r="L70" s="244">
        <v>178828.6166121905</v>
      </c>
      <c r="M70" s="335">
        <f>SUM('Muut lis_väh'!$C70:$L70)</f>
        <v>-1192373.4276493452</v>
      </c>
      <c r="N70" s="298">
        <v>5154</v>
      </c>
    </row>
    <row r="71" spans="1:14" x14ac:dyDescent="0.25">
      <c r="A71" s="336">
        <v>214</v>
      </c>
      <c r="B71" s="208" t="s">
        <v>78</v>
      </c>
      <c r="C71" s="338">
        <v>-12402.72</v>
      </c>
      <c r="D71" s="338">
        <v>-22675.68</v>
      </c>
      <c r="E71" s="338">
        <v>-12402.72</v>
      </c>
      <c r="F71" s="338">
        <v>-125.28</v>
      </c>
      <c r="G71" s="338">
        <v>-281880</v>
      </c>
      <c r="H71" s="338">
        <v>-317642.45500000002</v>
      </c>
      <c r="I71" s="338">
        <v>-361333.04991936445</v>
      </c>
      <c r="J71" s="244">
        <v>197159.10578017076</v>
      </c>
      <c r="K71" s="244">
        <v>-1133407.5992524659</v>
      </c>
      <c r="L71" s="244">
        <v>434684.69323196012</v>
      </c>
      <c r="M71" s="335">
        <f>SUM('Muut lis_väh'!$C71:$L71)</f>
        <v>-1510025.7051596995</v>
      </c>
      <c r="N71" s="298">
        <v>12528</v>
      </c>
    </row>
    <row r="72" spans="1:14" x14ac:dyDescent="0.25">
      <c r="A72" s="336">
        <v>216</v>
      </c>
      <c r="B72" s="337" t="s">
        <v>79</v>
      </c>
      <c r="C72" s="338">
        <v>-1256.31</v>
      </c>
      <c r="D72" s="338">
        <v>-2296.89</v>
      </c>
      <c r="E72" s="338">
        <v>-1256.31</v>
      </c>
      <c r="F72" s="338">
        <v>-12.69</v>
      </c>
      <c r="G72" s="338">
        <v>-28552.5</v>
      </c>
      <c r="H72" s="338">
        <v>-31251.03</v>
      </c>
      <c r="I72" s="338">
        <v>82687.974615637228</v>
      </c>
      <c r="J72" s="244">
        <v>-12007.441913227249</v>
      </c>
      <c r="K72" s="244">
        <v>-114806.37320014201</v>
      </c>
      <c r="L72" s="244">
        <v>44030.561598926994</v>
      </c>
      <c r="M72" s="335">
        <f>SUM('Muut lis_väh'!$C72:$L72)</f>
        <v>-64721.008898805034</v>
      </c>
      <c r="N72" s="298">
        <v>1269</v>
      </c>
    </row>
    <row r="73" spans="1:14" x14ac:dyDescent="0.25">
      <c r="A73" s="336">
        <v>217</v>
      </c>
      <c r="B73" s="337" t="s">
        <v>80</v>
      </c>
      <c r="C73" s="338">
        <v>-5298.48</v>
      </c>
      <c r="D73" s="338">
        <v>-9687.1200000000008</v>
      </c>
      <c r="E73" s="338">
        <v>-5298.48</v>
      </c>
      <c r="F73" s="338">
        <v>-53.52</v>
      </c>
      <c r="G73" s="338">
        <v>-120420</v>
      </c>
      <c r="H73" s="338">
        <v>-121579.155</v>
      </c>
      <c r="I73" s="338">
        <v>-724681.07728443574</v>
      </c>
      <c r="J73" s="244">
        <v>-823410.02328289824</v>
      </c>
      <c r="K73" s="244">
        <v>-484195.20044693467</v>
      </c>
      <c r="L73" s="244">
        <v>185698.63331556917</v>
      </c>
      <c r="M73" s="335">
        <f>SUM('Muut lis_väh'!$C73:$L73)</f>
        <v>-2108924.4226986994</v>
      </c>
      <c r="N73" s="298">
        <v>5352</v>
      </c>
    </row>
    <row r="74" spans="1:14" x14ac:dyDescent="0.25">
      <c r="A74" s="336">
        <v>218</v>
      </c>
      <c r="B74" s="337" t="s">
        <v>81</v>
      </c>
      <c r="C74" s="338">
        <v>-1188</v>
      </c>
      <c r="D74" s="338">
        <v>-2172</v>
      </c>
      <c r="E74" s="338">
        <v>-1188</v>
      </c>
      <c r="F74" s="338">
        <v>-12</v>
      </c>
      <c r="G74" s="338">
        <v>-27000</v>
      </c>
      <c r="H74" s="338">
        <v>-23562.215</v>
      </c>
      <c r="I74" s="338">
        <v>331449.52588746767</v>
      </c>
      <c r="J74" s="244">
        <v>157534.01600627735</v>
      </c>
      <c r="K74" s="244">
        <v>-108563.94628855037</v>
      </c>
      <c r="L74" s="244">
        <v>41636.464868961695</v>
      </c>
      <c r="M74" s="335">
        <f>SUM('Muut lis_väh'!$C74:$L74)</f>
        <v>366933.84547415638</v>
      </c>
      <c r="N74" s="298">
        <v>1200</v>
      </c>
    </row>
    <row r="75" spans="1:14" x14ac:dyDescent="0.25">
      <c r="A75" s="336">
        <v>224</v>
      </c>
      <c r="B75" s="337" t="s">
        <v>82</v>
      </c>
      <c r="C75" s="338">
        <v>-8516.9699999999993</v>
      </c>
      <c r="D75" s="338">
        <v>-15571.43</v>
      </c>
      <c r="E75" s="338">
        <v>-8516.9699999999993</v>
      </c>
      <c r="F75" s="338">
        <v>-86.03</v>
      </c>
      <c r="G75" s="338">
        <v>-193567.5</v>
      </c>
      <c r="H75" s="338">
        <v>-499338.91499999998</v>
      </c>
      <c r="I75" s="338">
        <v>-208331.86232323016</v>
      </c>
      <c r="J75" s="244">
        <v>-179599.2811465273</v>
      </c>
      <c r="K75" s="244">
        <v>-778313.02493366576</v>
      </c>
      <c r="L75" s="244">
        <v>298498.75605639786</v>
      </c>
      <c r="M75" s="335">
        <f>SUM('Muut lis_väh'!$C75:$L75)</f>
        <v>-1593343.2273470252</v>
      </c>
      <c r="N75" s="298">
        <v>8603</v>
      </c>
    </row>
    <row r="76" spans="1:14" x14ac:dyDescent="0.25">
      <c r="A76" s="336">
        <v>226</v>
      </c>
      <c r="B76" s="337" t="s">
        <v>83</v>
      </c>
      <c r="C76" s="338">
        <v>-3628.35</v>
      </c>
      <c r="D76" s="338">
        <v>-6633.6500000000005</v>
      </c>
      <c r="E76" s="338">
        <v>-3628.35</v>
      </c>
      <c r="F76" s="338">
        <v>-36.65</v>
      </c>
      <c r="G76" s="338">
        <v>-82462.5</v>
      </c>
      <c r="H76" s="338">
        <v>-89497.03</v>
      </c>
      <c r="I76" s="338">
        <v>391225.04565508093</v>
      </c>
      <c r="J76" s="244">
        <v>202551.66148807408</v>
      </c>
      <c r="K76" s="244">
        <v>-331572.38595628092</v>
      </c>
      <c r="L76" s="244">
        <v>127164.70312062051</v>
      </c>
      <c r="M76" s="335">
        <f>SUM('Muut lis_väh'!$C76:$L76)</f>
        <v>203482.49430749461</v>
      </c>
      <c r="N76" s="298">
        <v>3665</v>
      </c>
    </row>
    <row r="77" spans="1:14" x14ac:dyDescent="0.25">
      <c r="A77" s="336">
        <v>230</v>
      </c>
      <c r="B77" s="337" t="s">
        <v>84</v>
      </c>
      <c r="C77" s="338">
        <v>-2217.6</v>
      </c>
      <c r="D77" s="338">
        <v>-4054.4</v>
      </c>
      <c r="E77" s="338">
        <v>-2217.6</v>
      </c>
      <c r="F77" s="338">
        <v>-22.400000000000002</v>
      </c>
      <c r="G77" s="338">
        <v>-50400</v>
      </c>
      <c r="H77" s="338">
        <v>-29129.955000000002</v>
      </c>
      <c r="I77" s="338">
        <v>27410.335717009206</v>
      </c>
      <c r="J77" s="244">
        <v>410.42016080539361</v>
      </c>
      <c r="K77" s="244">
        <v>-202652.69973862736</v>
      </c>
      <c r="L77" s="244">
        <v>77721.401088728497</v>
      </c>
      <c r="M77" s="335">
        <f>SUM('Muut lis_väh'!$C77:$L77)</f>
        <v>-185152.49777208426</v>
      </c>
      <c r="N77" s="298">
        <v>2240</v>
      </c>
    </row>
    <row r="78" spans="1:14" x14ac:dyDescent="0.25">
      <c r="A78" s="336">
        <v>231</v>
      </c>
      <c r="B78" s="337" t="s">
        <v>85</v>
      </c>
      <c r="C78" s="338">
        <v>-1243.44</v>
      </c>
      <c r="D78" s="338">
        <v>-2273.36</v>
      </c>
      <c r="E78" s="338">
        <v>-1243.44</v>
      </c>
      <c r="F78" s="338">
        <v>-12.56</v>
      </c>
      <c r="G78" s="338">
        <v>-28260</v>
      </c>
      <c r="H78" s="338">
        <v>-29157.205000000002</v>
      </c>
      <c r="I78" s="338">
        <v>-858531.67340093525</v>
      </c>
      <c r="J78" s="244">
        <v>-517733.57919408032</v>
      </c>
      <c r="K78" s="244">
        <v>-113630.26378201606</v>
      </c>
      <c r="L78" s="244">
        <v>43579.499896179907</v>
      </c>
      <c r="M78" s="335">
        <f>SUM('Muut lis_väh'!$C78:$L78)</f>
        <v>-1508506.0214808518</v>
      </c>
      <c r="N78" s="298">
        <v>1256</v>
      </c>
    </row>
    <row r="79" spans="1:14" x14ac:dyDescent="0.25">
      <c r="A79" s="336">
        <v>232</v>
      </c>
      <c r="B79" s="337" t="s">
        <v>86</v>
      </c>
      <c r="C79" s="338">
        <v>-12622.5</v>
      </c>
      <c r="D79" s="338">
        <v>-23077.5</v>
      </c>
      <c r="E79" s="338">
        <v>-12622.5</v>
      </c>
      <c r="F79" s="338">
        <v>-127.5</v>
      </c>
      <c r="G79" s="338">
        <v>-286875</v>
      </c>
      <c r="H79" s="338">
        <v>-509538.34499999997</v>
      </c>
      <c r="I79" s="338">
        <v>-24608.004442204303</v>
      </c>
      <c r="J79" s="244">
        <v>-170278.0639251105</v>
      </c>
      <c r="K79" s="244">
        <v>-1153491.9293158478</v>
      </c>
      <c r="L79" s="244">
        <v>442387.43923271802</v>
      </c>
      <c r="M79" s="335">
        <f>SUM('Muut lis_väh'!$C79:$L79)</f>
        <v>-1750853.9034504446</v>
      </c>
      <c r="N79" s="298">
        <v>12750</v>
      </c>
    </row>
    <row r="80" spans="1:14" x14ac:dyDescent="0.25">
      <c r="A80" s="336">
        <v>233</v>
      </c>
      <c r="B80" s="337" t="s">
        <v>87</v>
      </c>
      <c r="C80" s="338">
        <v>-14964.84</v>
      </c>
      <c r="D80" s="338">
        <v>-27359.96</v>
      </c>
      <c r="E80" s="338">
        <v>-14964.84</v>
      </c>
      <c r="F80" s="338">
        <v>-151.16</v>
      </c>
      <c r="G80" s="338">
        <v>-340110</v>
      </c>
      <c r="H80" s="338">
        <v>-423307.37874999997</v>
      </c>
      <c r="I80" s="338">
        <v>2112707.7632209132</v>
      </c>
      <c r="J80" s="244">
        <v>242086.53230290112</v>
      </c>
      <c r="K80" s="244">
        <v>-1367543.843414773</v>
      </c>
      <c r="L80" s="244">
        <v>524480.6691326875</v>
      </c>
      <c r="M80" s="335">
        <f>SUM('Muut lis_väh'!$C80:$L80)</f>
        <v>690872.94249172893</v>
      </c>
      <c r="N80" s="298">
        <v>15116</v>
      </c>
    </row>
    <row r="81" spans="1:14" x14ac:dyDescent="0.25">
      <c r="A81" s="336">
        <v>235</v>
      </c>
      <c r="B81" s="337" t="s">
        <v>88</v>
      </c>
      <c r="C81" s="338">
        <v>-10181.16</v>
      </c>
      <c r="D81" s="338">
        <v>-18614.04</v>
      </c>
      <c r="E81" s="338">
        <v>-10181.16</v>
      </c>
      <c r="F81" s="338">
        <v>-102.84</v>
      </c>
      <c r="G81" s="338">
        <v>-231390</v>
      </c>
      <c r="H81" s="338">
        <v>-371887.88500000001</v>
      </c>
      <c r="I81" s="338">
        <v>9959939.9220709</v>
      </c>
      <c r="J81" s="244">
        <v>3022216.3268880392</v>
      </c>
      <c r="K81" s="244">
        <v>-930393.01969287673</v>
      </c>
      <c r="L81" s="244">
        <v>356824.50392700173</v>
      </c>
      <c r="M81" s="335">
        <f>SUM('Muut lis_väh'!$C81:$L81)</f>
        <v>11766230.648193065</v>
      </c>
      <c r="N81" s="298">
        <v>10284</v>
      </c>
    </row>
    <row r="82" spans="1:14" x14ac:dyDescent="0.25">
      <c r="A82" s="336">
        <v>236</v>
      </c>
      <c r="B82" s="337" t="s">
        <v>89</v>
      </c>
      <c r="C82" s="338">
        <v>-4156.0199999999995</v>
      </c>
      <c r="D82" s="338">
        <v>-7598.38</v>
      </c>
      <c r="E82" s="338">
        <v>-4156.0199999999995</v>
      </c>
      <c r="F82" s="338">
        <v>-41.980000000000004</v>
      </c>
      <c r="G82" s="338">
        <v>-94455</v>
      </c>
      <c r="H82" s="338">
        <v>-63685.46</v>
      </c>
      <c r="I82" s="338">
        <v>68219.634809129624</v>
      </c>
      <c r="J82" s="244">
        <v>-262694.40135782573</v>
      </c>
      <c r="K82" s="244">
        <v>-379792.87209944538</v>
      </c>
      <c r="L82" s="244">
        <v>145658.23293325101</v>
      </c>
      <c r="M82" s="335">
        <f>SUM('Muut lis_väh'!$C82:$L82)</f>
        <v>-602702.26571489056</v>
      </c>
      <c r="N82" s="298">
        <v>4198</v>
      </c>
    </row>
    <row r="83" spans="1:14" x14ac:dyDescent="0.25">
      <c r="A83" s="336">
        <v>239</v>
      </c>
      <c r="B83" s="337" t="s">
        <v>90</v>
      </c>
      <c r="C83" s="338">
        <v>-2008.71</v>
      </c>
      <c r="D83" s="338">
        <v>-3672.4900000000002</v>
      </c>
      <c r="E83" s="338">
        <v>-2008.71</v>
      </c>
      <c r="F83" s="338">
        <v>-20.29</v>
      </c>
      <c r="G83" s="338">
        <v>-45652.5</v>
      </c>
      <c r="H83" s="338">
        <v>-60051.584999999999</v>
      </c>
      <c r="I83" s="338">
        <v>275119.70624387899</v>
      </c>
      <c r="J83" s="244">
        <v>-212610.967447637</v>
      </c>
      <c r="K83" s="244">
        <v>-183563.53918289058</v>
      </c>
      <c r="L83" s="244">
        <v>70400.322682602738</v>
      </c>
      <c r="M83" s="335">
        <f>SUM('Muut lis_väh'!$C83:$L83)</f>
        <v>-164068.76270404586</v>
      </c>
      <c r="N83" s="298">
        <v>2029</v>
      </c>
    </row>
    <row r="84" spans="1:14" x14ac:dyDescent="0.25">
      <c r="A84" s="336">
        <v>240</v>
      </c>
      <c r="B84" s="337" t="s">
        <v>91</v>
      </c>
      <c r="C84" s="338">
        <v>-19304.009999999998</v>
      </c>
      <c r="D84" s="338">
        <v>-35293.19</v>
      </c>
      <c r="E84" s="338">
        <v>-19304.009999999998</v>
      </c>
      <c r="F84" s="338">
        <v>-194.99</v>
      </c>
      <c r="G84" s="338">
        <v>-438727.5</v>
      </c>
      <c r="H84" s="338">
        <v>-1386628.3566999999</v>
      </c>
      <c r="I84" s="338">
        <v>-7921581.4778817296</v>
      </c>
      <c r="J84" s="244">
        <v>-4735034.6572382636</v>
      </c>
      <c r="K84" s="244">
        <v>-1764073.6572337032</v>
      </c>
      <c r="L84" s="244">
        <v>676557.85706657008</v>
      </c>
      <c r="M84" s="335">
        <f>SUM('Muut lis_väh'!$C84:$L84)</f>
        <v>-15643583.991987128</v>
      </c>
      <c r="N84" s="298">
        <v>19499</v>
      </c>
    </row>
    <row r="85" spans="1:14" x14ac:dyDescent="0.25">
      <c r="A85" s="336">
        <v>241</v>
      </c>
      <c r="B85" s="337" t="s">
        <v>92</v>
      </c>
      <c r="C85" s="338">
        <v>-7693.29</v>
      </c>
      <c r="D85" s="338">
        <v>-14065.51</v>
      </c>
      <c r="E85" s="338">
        <v>-7693.29</v>
      </c>
      <c r="F85" s="338">
        <v>-77.710000000000008</v>
      </c>
      <c r="G85" s="338">
        <v>-174847.5</v>
      </c>
      <c r="H85" s="338">
        <v>-145249.93</v>
      </c>
      <c r="I85" s="338">
        <v>-1734954.3654760574</v>
      </c>
      <c r="J85" s="244">
        <v>-1116729.3863523209</v>
      </c>
      <c r="K85" s="244">
        <v>-703042.02217360411</v>
      </c>
      <c r="L85" s="244">
        <v>269630.80708058446</v>
      </c>
      <c r="M85" s="335">
        <f>SUM('Muut lis_väh'!$C85:$L85)</f>
        <v>-3634722.1969213979</v>
      </c>
      <c r="N85" s="298">
        <v>7771</v>
      </c>
    </row>
    <row r="86" spans="1:14" x14ac:dyDescent="0.25">
      <c r="A86" s="336">
        <v>244</v>
      </c>
      <c r="B86" s="337" t="s">
        <v>93</v>
      </c>
      <c r="C86" s="338">
        <v>-19107</v>
      </c>
      <c r="D86" s="338">
        <v>-34933</v>
      </c>
      <c r="E86" s="338">
        <v>-19107</v>
      </c>
      <c r="F86" s="338">
        <v>-193</v>
      </c>
      <c r="G86" s="338">
        <v>-434250</v>
      </c>
      <c r="H86" s="338">
        <v>-381329.56</v>
      </c>
      <c r="I86" s="338">
        <v>562866.68047525338</v>
      </c>
      <c r="J86" s="244">
        <v>-423996.74207926792</v>
      </c>
      <c r="K86" s="244">
        <v>-1746070.1361408518</v>
      </c>
      <c r="L86" s="244">
        <v>669653.14330913394</v>
      </c>
      <c r="M86" s="335">
        <f>SUM('Muut lis_väh'!$C86:$L86)</f>
        <v>-1826466.6144357324</v>
      </c>
      <c r="N86" s="298">
        <v>19300</v>
      </c>
    </row>
    <row r="87" spans="1:14" x14ac:dyDescent="0.25">
      <c r="A87" s="336">
        <v>245</v>
      </c>
      <c r="B87" s="337" t="s">
        <v>94</v>
      </c>
      <c r="C87" s="338">
        <v>-37299.24</v>
      </c>
      <c r="D87" s="338">
        <v>-68193.56</v>
      </c>
      <c r="E87" s="338">
        <v>-37299.24</v>
      </c>
      <c r="F87" s="338">
        <v>-376.76</v>
      </c>
      <c r="G87" s="338">
        <v>-847710</v>
      </c>
      <c r="H87" s="338">
        <v>-3939316.7192000002</v>
      </c>
      <c r="I87" s="338">
        <v>-2329203.1207776675</v>
      </c>
      <c r="J87" s="244">
        <v>18524.777741466889</v>
      </c>
      <c r="K87" s="244">
        <v>-3408546.0336395199</v>
      </c>
      <c r="L87" s="244">
        <v>1307246.2086691675</v>
      </c>
      <c r="M87" s="335">
        <f>SUM('Muut lis_väh'!$C87:$L87)</f>
        <v>-9342173.6872065533</v>
      </c>
      <c r="N87" s="298">
        <v>37676</v>
      </c>
    </row>
    <row r="88" spans="1:14" x14ac:dyDescent="0.25">
      <c r="A88" s="336">
        <v>249</v>
      </c>
      <c r="B88" s="337" t="s">
        <v>95</v>
      </c>
      <c r="C88" s="338">
        <v>-9157.5</v>
      </c>
      <c r="D88" s="338">
        <v>-16742.5</v>
      </c>
      <c r="E88" s="338">
        <v>-9157.5</v>
      </c>
      <c r="F88" s="338">
        <v>-92.5</v>
      </c>
      <c r="G88" s="338">
        <v>-208125</v>
      </c>
      <c r="H88" s="338">
        <v>-408128.03</v>
      </c>
      <c r="I88" s="338">
        <v>320418.75846249727</v>
      </c>
      <c r="J88" s="244">
        <v>672344.7216941925</v>
      </c>
      <c r="K88" s="244">
        <v>-836847.08597424242</v>
      </c>
      <c r="L88" s="244">
        <v>320947.75003157975</v>
      </c>
      <c r="M88" s="335">
        <f>SUM('Muut lis_väh'!$C88:$L88)</f>
        <v>-174538.88578597293</v>
      </c>
      <c r="N88" s="298">
        <v>9250</v>
      </c>
    </row>
    <row r="89" spans="1:14" x14ac:dyDescent="0.25">
      <c r="A89" s="336">
        <v>250</v>
      </c>
      <c r="B89" s="337" t="s">
        <v>96</v>
      </c>
      <c r="C89" s="338">
        <v>-1753.29</v>
      </c>
      <c r="D89" s="338">
        <v>-3205.51</v>
      </c>
      <c r="E89" s="338">
        <v>-1753.29</v>
      </c>
      <c r="F89" s="338">
        <v>-17.71</v>
      </c>
      <c r="G89" s="338">
        <v>-39847.5</v>
      </c>
      <c r="H89" s="338">
        <v>-53374.775000000001</v>
      </c>
      <c r="I89" s="338">
        <v>72091.004245145552</v>
      </c>
      <c r="J89" s="244">
        <v>870.77665835380242</v>
      </c>
      <c r="K89" s="244">
        <v>-160222.29073085226</v>
      </c>
      <c r="L89" s="244">
        <v>61448.482735775971</v>
      </c>
      <c r="M89" s="335">
        <f>SUM('Muut lis_väh'!$C89:$L89)</f>
        <v>-125764.10209157693</v>
      </c>
      <c r="N89" s="298">
        <v>1771</v>
      </c>
    </row>
    <row r="90" spans="1:14" x14ac:dyDescent="0.25">
      <c r="A90" s="336">
        <v>256</v>
      </c>
      <c r="B90" s="337" t="s">
        <v>97</v>
      </c>
      <c r="C90" s="338">
        <v>-1538.46</v>
      </c>
      <c r="D90" s="338">
        <v>-2812.7400000000002</v>
      </c>
      <c r="E90" s="338">
        <v>-1538.46</v>
      </c>
      <c r="F90" s="338">
        <v>-15.540000000000001</v>
      </c>
      <c r="G90" s="338">
        <v>-34965</v>
      </c>
      <c r="H90" s="338">
        <v>-11765.834999999999</v>
      </c>
      <c r="I90" s="338">
        <v>-362763.67221784615</v>
      </c>
      <c r="J90" s="244">
        <v>-434949.22787797474</v>
      </c>
      <c r="K90" s="244">
        <v>-140590.31044367273</v>
      </c>
      <c r="L90" s="244">
        <v>53919.222005305397</v>
      </c>
      <c r="M90" s="335">
        <f>SUM('Muut lis_väh'!$C90:$L90)</f>
        <v>-937020.02353418816</v>
      </c>
      <c r="N90" s="298">
        <v>1554</v>
      </c>
    </row>
    <row r="91" spans="1:14" x14ac:dyDescent="0.25">
      <c r="A91" s="336">
        <v>257</v>
      </c>
      <c r="B91" s="337" t="s">
        <v>98</v>
      </c>
      <c r="C91" s="338">
        <v>-40314.78</v>
      </c>
      <c r="D91" s="338">
        <v>-73706.820000000007</v>
      </c>
      <c r="E91" s="338">
        <v>-40314.78</v>
      </c>
      <c r="F91" s="338">
        <v>-407.22</v>
      </c>
      <c r="G91" s="338">
        <v>-916245</v>
      </c>
      <c r="H91" s="338">
        <v>-2276668.0687000002</v>
      </c>
      <c r="I91" s="338">
        <v>6725341.0657557379</v>
      </c>
      <c r="J91" s="244">
        <v>4048240.6097632633</v>
      </c>
      <c r="K91" s="244">
        <v>-3684117.5173019571</v>
      </c>
      <c r="L91" s="244">
        <v>1412933.4353282151</v>
      </c>
      <c r="M91" s="335">
        <f>SUM('Muut lis_väh'!$C91:$L91)</f>
        <v>5154740.9248452587</v>
      </c>
      <c r="N91" s="298">
        <v>40722</v>
      </c>
    </row>
    <row r="92" spans="1:14" x14ac:dyDescent="0.25">
      <c r="A92" s="336">
        <v>260</v>
      </c>
      <c r="B92" s="337" t="s">
        <v>99</v>
      </c>
      <c r="C92" s="338">
        <v>-9629.73</v>
      </c>
      <c r="D92" s="338">
        <v>-17605.87</v>
      </c>
      <c r="E92" s="338">
        <v>-9629.73</v>
      </c>
      <c r="F92" s="338">
        <v>-97.27</v>
      </c>
      <c r="G92" s="338">
        <v>-218857.5</v>
      </c>
      <c r="H92" s="338">
        <v>-283228.59000000003</v>
      </c>
      <c r="I92" s="338">
        <v>2819458.0556181567</v>
      </c>
      <c r="J92" s="244">
        <v>1650735.0408692514</v>
      </c>
      <c r="K92" s="244">
        <v>-880001.25462394126</v>
      </c>
      <c r="L92" s="244">
        <v>337498.24481699202</v>
      </c>
      <c r="M92" s="335">
        <f>SUM('Muut lis_väh'!$C92:$L92)</f>
        <v>3388641.3966804589</v>
      </c>
      <c r="N92" s="298">
        <v>9727</v>
      </c>
    </row>
    <row r="93" spans="1:14" x14ac:dyDescent="0.25">
      <c r="A93" s="336">
        <v>261</v>
      </c>
      <c r="B93" s="337" t="s">
        <v>100</v>
      </c>
      <c r="C93" s="338">
        <v>-6570.63</v>
      </c>
      <c r="D93" s="338">
        <v>-12012.970000000001</v>
      </c>
      <c r="E93" s="338">
        <v>-6570.63</v>
      </c>
      <c r="F93" s="338">
        <v>-66.37</v>
      </c>
      <c r="G93" s="338">
        <v>-149332.5</v>
      </c>
      <c r="H93" s="338">
        <v>-84416.717000000004</v>
      </c>
      <c r="I93" s="338">
        <v>609645.5223547935</v>
      </c>
      <c r="J93" s="244">
        <v>1843925.8542115933</v>
      </c>
      <c r="K93" s="244">
        <v>-600449.09293092403</v>
      </c>
      <c r="L93" s="244">
        <v>230284.34777941564</v>
      </c>
      <c r="M93" s="335">
        <f>SUM('Muut lis_väh'!$C93:$L93)</f>
        <v>1824436.8144148784</v>
      </c>
      <c r="N93" s="298">
        <v>6637</v>
      </c>
    </row>
    <row r="94" spans="1:14" x14ac:dyDescent="0.25">
      <c r="A94" s="336">
        <v>263</v>
      </c>
      <c r="B94" s="337" t="s">
        <v>101</v>
      </c>
      <c r="C94" s="338">
        <v>-7521.03</v>
      </c>
      <c r="D94" s="338">
        <v>-13750.57</v>
      </c>
      <c r="E94" s="338">
        <v>-7521.03</v>
      </c>
      <c r="F94" s="338">
        <v>-75.97</v>
      </c>
      <c r="G94" s="338">
        <v>-170932.5</v>
      </c>
      <c r="H94" s="338">
        <v>-275731.20500000002</v>
      </c>
      <c r="I94" s="338">
        <v>1099202.779954009</v>
      </c>
      <c r="J94" s="244">
        <v>488196.73583322216</v>
      </c>
      <c r="K94" s="244">
        <v>-687300.24996176432</v>
      </c>
      <c r="L94" s="244">
        <v>263593.51967458503</v>
      </c>
      <c r="M94" s="335">
        <f>SUM('Muut lis_väh'!$C94:$L94)</f>
        <v>688160.48050005175</v>
      </c>
      <c r="N94" s="298">
        <v>7597</v>
      </c>
    </row>
    <row r="95" spans="1:14" x14ac:dyDescent="0.25">
      <c r="A95" s="336">
        <v>265</v>
      </c>
      <c r="B95" s="337" t="s">
        <v>102</v>
      </c>
      <c r="C95" s="338">
        <v>-1053.3599999999999</v>
      </c>
      <c r="D95" s="338">
        <v>-1925.8400000000001</v>
      </c>
      <c r="E95" s="338">
        <v>-1053.3599999999999</v>
      </c>
      <c r="F95" s="338">
        <v>-10.64</v>
      </c>
      <c r="G95" s="338">
        <v>-23940</v>
      </c>
      <c r="H95" s="338">
        <v>-33282.294999999998</v>
      </c>
      <c r="I95" s="338">
        <v>405500.36943385511</v>
      </c>
      <c r="J95" s="244">
        <v>169928.18931290039</v>
      </c>
      <c r="K95" s="244">
        <v>-96260.032375847994</v>
      </c>
      <c r="L95" s="244">
        <v>36917.665517146037</v>
      </c>
      <c r="M95" s="335">
        <f>SUM('Muut lis_väh'!$C95:$L95)</f>
        <v>454820.69688805356</v>
      </c>
      <c r="N95" s="298">
        <v>1064</v>
      </c>
    </row>
    <row r="96" spans="1:14" x14ac:dyDescent="0.25">
      <c r="A96" s="336">
        <v>271</v>
      </c>
      <c r="B96" s="337" t="s">
        <v>103</v>
      </c>
      <c r="C96" s="338">
        <v>-6833.97</v>
      </c>
      <c r="D96" s="338">
        <v>-12494.43</v>
      </c>
      <c r="E96" s="338">
        <v>-6833.97</v>
      </c>
      <c r="F96" s="338">
        <v>-69.03</v>
      </c>
      <c r="G96" s="338">
        <v>-155317.5</v>
      </c>
      <c r="H96" s="338">
        <v>-260031.535</v>
      </c>
      <c r="I96" s="338">
        <v>-696417.97751523822</v>
      </c>
      <c r="J96" s="244">
        <v>-375622.2255429147</v>
      </c>
      <c r="K96" s="244">
        <v>-624514.10102488601</v>
      </c>
      <c r="L96" s="244">
        <v>239513.76415870216</v>
      </c>
      <c r="M96" s="335">
        <f>SUM('Muut lis_väh'!$C96:$L96)</f>
        <v>-1898620.9749243369</v>
      </c>
      <c r="N96" s="298">
        <v>6903</v>
      </c>
    </row>
    <row r="97" spans="1:14" x14ac:dyDescent="0.25">
      <c r="A97" s="336">
        <v>272</v>
      </c>
      <c r="B97" s="337" t="s">
        <v>104</v>
      </c>
      <c r="C97" s="338">
        <v>-47525.94</v>
      </c>
      <c r="D97" s="338">
        <v>-86890.86</v>
      </c>
      <c r="E97" s="338">
        <v>-47525.94</v>
      </c>
      <c r="F97" s="338">
        <v>-480.06</v>
      </c>
      <c r="G97" s="338">
        <v>-1080135</v>
      </c>
      <c r="H97" s="338">
        <v>-1715879.7185</v>
      </c>
      <c r="I97" s="338">
        <v>-9738230.4455543701</v>
      </c>
      <c r="J97" s="244">
        <v>-4498144.4554629494</v>
      </c>
      <c r="K97" s="244">
        <v>-4343100.6712734578</v>
      </c>
      <c r="L97" s="244">
        <v>1665666.7770828127</v>
      </c>
      <c r="M97" s="335">
        <f>SUM('Muut lis_väh'!$C97:$L97)</f>
        <v>-19892246.313707966</v>
      </c>
      <c r="N97" s="298">
        <v>48006</v>
      </c>
    </row>
    <row r="98" spans="1:14" x14ac:dyDescent="0.25">
      <c r="A98" s="336">
        <v>273</v>
      </c>
      <c r="B98" s="337" t="s">
        <v>105</v>
      </c>
      <c r="C98" s="338">
        <v>-3959.0099999999998</v>
      </c>
      <c r="D98" s="338">
        <v>-7238.1900000000005</v>
      </c>
      <c r="E98" s="338">
        <v>-3959.0099999999998</v>
      </c>
      <c r="F98" s="338">
        <v>-39.99</v>
      </c>
      <c r="G98" s="338">
        <v>-89977.5</v>
      </c>
      <c r="H98" s="338">
        <v>-48762.6005</v>
      </c>
      <c r="I98" s="338">
        <v>-709382.42537295585</v>
      </c>
      <c r="J98" s="244">
        <v>953219.84498829453</v>
      </c>
      <c r="K98" s="244">
        <v>-361789.35100659414</v>
      </c>
      <c r="L98" s="244">
        <v>138753.51917581484</v>
      </c>
      <c r="M98" s="335">
        <f>SUM('Muut lis_väh'!$C98:$L98)</f>
        <v>-133134.71271544063</v>
      </c>
      <c r="N98" s="298">
        <v>3999</v>
      </c>
    </row>
    <row r="99" spans="1:14" x14ac:dyDescent="0.25">
      <c r="A99" s="336">
        <v>275</v>
      </c>
      <c r="B99" s="337" t="s">
        <v>106</v>
      </c>
      <c r="C99" s="338">
        <v>-2495.79</v>
      </c>
      <c r="D99" s="338">
        <v>-4563.01</v>
      </c>
      <c r="E99" s="338">
        <v>-2495.79</v>
      </c>
      <c r="F99" s="338">
        <v>-25.21</v>
      </c>
      <c r="G99" s="338">
        <v>-56722.5</v>
      </c>
      <c r="H99" s="338">
        <v>-85686.31</v>
      </c>
      <c r="I99" s="338">
        <v>181636.64018939339</v>
      </c>
      <c r="J99" s="244">
        <v>234704.18457487045</v>
      </c>
      <c r="K99" s="244">
        <v>-228074.75716119623</v>
      </c>
      <c r="L99" s="244">
        <v>87471.273278877023</v>
      </c>
      <c r="M99" s="335">
        <f>SUM('Muut lis_väh'!$C99:$L99)</f>
        <v>123748.73088194462</v>
      </c>
      <c r="N99" s="298">
        <v>2521</v>
      </c>
    </row>
    <row r="100" spans="1:14" x14ac:dyDescent="0.25">
      <c r="A100" s="336">
        <v>276</v>
      </c>
      <c r="B100" s="337" t="s">
        <v>107</v>
      </c>
      <c r="C100" s="338">
        <v>-15005.43</v>
      </c>
      <c r="D100" s="338">
        <v>-27434.170000000002</v>
      </c>
      <c r="E100" s="338">
        <v>-15005.43</v>
      </c>
      <c r="F100" s="338">
        <v>-151.57</v>
      </c>
      <c r="G100" s="338">
        <v>-341032.5</v>
      </c>
      <c r="H100" s="338">
        <v>-470801.65250000003</v>
      </c>
      <c r="I100" s="338">
        <v>1188832.1994041498</v>
      </c>
      <c r="J100" s="244">
        <v>7452.4911409760489</v>
      </c>
      <c r="K100" s="244">
        <v>-1371253.1115796317</v>
      </c>
      <c r="L100" s="244">
        <v>525903.24834904366</v>
      </c>
      <c r="M100" s="335">
        <f>SUM('Muut lis_väh'!$C100:$L100)</f>
        <v>-518495.92518546211</v>
      </c>
      <c r="N100" s="298">
        <v>15157</v>
      </c>
    </row>
    <row r="101" spans="1:14" x14ac:dyDescent="0.25">
      <c r="A101" s="336">
        <v>280</v>
      </c>
      <c r="B101" s="337" t="s">
        <v>108</v>
      </c>
      <c r="C101" s="338">
        <v>-2003.76</v>
      </c>
      <c r="D101" s="338">
        <v>-3663.44</v>
      </c>
      <c r="E101" s="338">
        <v>-2003.76</v>
      </c>
      <c r="F101" s="338">
        <v>-20.240000000000002</v>
      </c>
      <c r="G101" s="338">
        <v>-45540</v>
      </c>
      <c r="H101" s="338">
        <v>-33367.665000000001</v>
      </c>
      <c r="I101" s="338">
        <v>104754.44466070471</v>
      </c>
      <c r="J101" s="244">
        <v>293314.51060526399</v>
      </c>
      <c r="K101" s="244">
        <v>-183111.1894066883</v>
      </c>
      <c r="L101" s="244">
        <v>70226.837412315392</v>
      </c>
      <c r="M101" s="335">
        <f>SUM('Muut lis_väh'!$C101:$L101)</f>
        <v>198585.73827159579</v>
      </c>
      <c r="N101" s="298">
        <v>2024</v>
      </c>
    </row>
    <row r="102" spans="1:14" x14ac:dyDescent="0.25">
      <c r="A102" s="336">
        <v>284</v>
      </c>
      <c r="B102" s="337" t="s">
        <v>109</v>
      </c>
      <c r="C102" s="338">
        <v>-2204.73</v>
      </c>
      <c r="D102" s="338">
        <v>-4030.8700000000003</v>
      </c>
      <c r="E102" s="338">
        <v>-2204.73</v>
      </c>
      <c r="F102" s="338">
        <v>-22.27</v>
      </c>
      <c r="G102" s="338">
        <v>-50107.5</v>
      </c>
      <c r="H102" s="338">
        <v>-34526.385000000002</v>
      </c>
      <c r="I102" s="338">
        <v>495656.02135161019</v>
      </c>
      <c r="J102" s="244">
        <v>437005.46957016032</v>
      </c>
      <c r="K102" s="244">
        <v>-201476.59032050139</v>
      </c>
      <c r="L102" s="244">
        <v>77270.33938598141</v>
      </c>
      <c r="M102" s="335">
        <f>SUM('Muut lis_väh'!$C102:$L102)</f>
        <v>715358.75498725066</v>
      </c>
      <c r="N102" s="298">
        <v>2227</v>
      </c>
    </row>
    <row r="103" spans="1:14" x14ac:dyDescent="0.25">
      <c r="A103" s="336">
        <v>285</v>
      </c>
      <c r="B103" s="337" t="s">
        <v>110</v>
      </c>
      <c r="C103" s="338">
        <v>-50110.83</v>
      </c>
      <c r="D103" s="338">
        <v>-91616.77</v>
      </c>
      <c r="E103" s="338">
        <v>-50110.83</v>
      </c>
      <c r="F103" s="338">
        <v>-506.17</v>
      </c>
      <c r="G103" s="338">
        <v>-1138882.5</v>
      </c>
      <c r="H103" s="338">
        <v>-4183953.1655999999</v>
      </c>
      <c r="I103" s="338">
        <v>-9381746.5097380839</v>
      </c>
      <c r="J103" s="244">
        <v>-2383988.6197754843</v>
      </c>
      <c r="K103" s="244">
        <v>-4579317.7244062955</v>
      </c>
      <c r="L103" s="244">
        <v>1756260.7852268617</v>
      </c>
      <c r="M103" s="335">
        <f>SUM('Muut lis_väh'!$C103:$L103)</f>
        <v>-20103972.334293</v>
      </c>
      <c r="N103" s="298">
        <v>50617</v>
      </c>
    </row>
    <row r="104" spans="1:14" x14ac:dyDescent="0.25">
      <c r="A104" s="336">
        <v>286</v>
      </c>
      <c r="B104" s="337" t="s">
        <v>111</v>
      </c>
      <c r="C104" s="338">
        <v>-78634.710000000006</v>
      </c>
      <c r="D104" s="338">
        <v>-143766.49</v>
      </c>
      <c r="E104" s="338">
        <v>-78634.710000000006</v>
      </c>
      <c r="F104" s="338">
        <v>-794.29</v>
      </c>
      <c r="G104" s="338">
        <v>-1787152.5</v>
      </c>
      <c r="H104" s="338">
        <v>-3875814.7149999999</v>
      </c>
      <c r="I104" s="338">
        <v>-15065385.915309358</v>
      </c>
      <c r="J104" s="244">
        <v>-6722797.3565898724</v>
      </c>
      <c r="K104" s="244">
        <v>-7185938.0747943893</v>
      </c>
      <c r="L104" s="244">
        <v>2755952.3067306322</v>
      </c>
      <c r="M104" s="335">
        <f>SUM('Muut lis_väh'!$C104:$L104)</f>
        <v>-32182966.454962987</v>
      </c>
      <c r="N104" s="298">
        <v>79429</v>
      </c>
    </row>
    <row r="105" spans="1:14" x14ac:dyDescent="0.25">
      <c r="A105" s="336">
        <v>287</v>
      </c>
      <c r="B105" s="337" t="s">
        <v>112</v>
      </c>
      <c r="C105" s="338">
        <v>-6179.58</v>
      </c>
      <c r="D105" s="338">
        <v>-11298.02</v>
      </c>
      <c r="E105" s="338">
        <v>-6179.58</v>
      </c>
      <c r="F105" s="338">
        <v>-62.42</v>
      </c>
      <c r="G105" s="338">
        <v>-140445</v>
      </c>
      <c r="H105" s="338">
        <v>-89398.7</v>
      </c>
      <c r="I105" s="338">
        <v>1343461.4410168238</v>
      </c>
      <c r="J105" s="244">
        <v>777043.6969313724</v>
      </c>
      <c r="K105" s="244">
        <v>-564713.46061094292</v>
      </c>
      <c r="L105" s="244">
        <v>216579.01142671576</v>
      </c>
      <c r="M105" s="335">
        <f>SUM('Muut lis_väh'!$C105:$L105)</f>
        <v>1518807.3887639688</v>
      </c>
      <c r="N105" s="298">
        <v>6242</v>
      </c>
    </row>
    <row r="106" spans="1:14" x14ac:dyDescent="0.25">
      <c r="A106" s="336">
        <v>288</v>
      </c>
      <c r="B106" s="337" t="s">
        <v>113</v>
      </c>
      <c r="C106" s="338">
        <v>-6340.95</v>
      </c>
      <c r="D106" s="338">
        <v>-11593.050000000001</v>
      </c>
      <c r="E106" s="338">
        <v>-6340.95</v>
      </c>
      <c r="F106" s="338">
        <v>-64.05</v>
      </c>
      <c r="G106" s="338">
        <v>-144112.5</v>
      </c>
      <c r="H106" s="338">
        <v>-69717.06</v>
      </c>
      <c r="I106" s="338">
        <v>2346.7919577659436</v>
      </c>
      <c r="J106" s="244">
        <v>-228105.98497165885</v>
      </c>
      <c r="K106" s="244">
        <v>-579460.06331513764</v>
      </c>
      <c r="L106" s="244">
        <v>222234.63123808306</v>
      </c>
      <c r="M106" s="335">
        <f>SUM('Muut lis_väh'!$C106:$L106)</f>
        <v>-821153.18509094743</v>
      </c>
      <c r="N106" s="298">
        <v>6405</v>
      </c>
    </row>
    <row r="107" spans="1:14" x14ac:dyDescent="0.25">
      <c r="A107" s="336">
        <v>290</v>
      </c>
      <c r="B107" s="337" t="s">
        <v>114</v>
      </c>
      <c r="C107" s="338">
        <v>-7677.45</v>
      </c>
      <c r="D107" s="338">
        <v>-14036.550000000001</v>
      </c>
      <c r="E107" s="338">
        <v>-7677.45</v>
      </c>
      <c r="F107" s="338">
        <v>-77.55</v>
      </c>
      <c r="G107" s="338">
        <v>-174487.5</v>
      </c>
      <c r="H107" s="338">
        <v>-211523.07</v>
      </c>
      <c r="I107" s="338">
        <v>397021.42675954005</v>
      </c>
      <c r="J107" s="244">
        <v>711945.79243258783</v>
      </c>
      <c r="K107" s="244">
        <v>-701594.50288975681</v>
      </c>
      <c r="L107" s="244">
        <v>269075.65421566495</v>
      </c>
      <c r="M107" s="335">
        <f>SUM('Muut lis_väh'!$C107:$L107)</f>
        <v>260968.80051803601</v>
      </c>
      <c r="N107" s="298">
        <v>7755</v>
      </c>
    </row>
    <row r="108" spans="1:14" x14ac:dyDescent="0.25">
      <c r="A108" s="336">
        <v>291</v>
      </c>
      <c r="B108" s="337" t="s">
        <v>115</v>
      </c>
      <c r="C108" s="338">
        <v>-2097.81</v>
      </c>
      <c r="D108" s="338">
        <v>-3835.3900000000003</v>
      </c>
      <c r="E108" s="338">
        <v>-2097.81</v>
      </c>
      <c r="F108" s="338">
        <v>-21.19</v>
      </c>
      <c r="G108" s="338">
        <v>-47677.5</v>
      </c>
      <c r="H108" s="338">
        <v>-48432.53</v>
      </c>
      <c r="I108" s="338">
        <v>1054311.1390061574</v>
      </c>
      <c r="J108" s="244">
        <v>924472.97573058342</v>
      </c>
      <c r="K108" s="244">
        <v>-191705.83515453187</v>
      </c>
      <c r="L108" s="244">
        <v>73523.057547774864</v>
      </c>
      <c r="M108" s="335">
        <f>SUM('Muut lis_väh'!$C108:$L108)</f>
        <v>1756439.1071299838</v>
      </c>
      <c r="N108" s="298">
        <v>2119</v>
      </c>
    </row>
    <row r="109" spans="1:14" x14ac:dyDescent="0.25">
      <c r="A109" s="336">
        <v>297</v>
      </c>
      <c r="B109" s="337" t="s">
        <v>116</v>
      </c>
      <c r="C109" s="338">
        <v>-121368.06</v>
      </c>
      <c r="D109" s="338">
        <v>-221895.14</v>
      </c>
      <c r="E109" s="338">
        <v>-121368.06</v>
      </c>
      <c r="F109" s="338">
        <v>-1225.94</v>
      </c>
      <c r="G109" s="338">
        <v>-2758365</v>
      </c>
      <c r="H109" s="338">
        <v>-9634600.9978500009</v>
      </c>
      <c r="I109" s="338">
        <v>-13124916.652892057</v>
      </c>
      <c r="J109" s="244">
        <v>-4474986.7012361381</v>
      </c>
      <c r="K109" s="244">
        <v>-11091073.692748787</v>
      </c>
      <c r="L109" s="244">
        <v>4253650.6451212419</v>
      </c>
      <c r="M109" s="335">
        <f>SUM('Muut lis_väh'!$C109:$L109)</f>
        <v>-37296149.599605739</v>
      </c>
      <c r="N109" s="298">
        <v>122594</v>
      </c>
    </row>
    <row r="110" spans="1:14" x14ac:dyDescent="0.25">
      <c r="A110" s="333">
        <v>300</v>
      </c>
      <c r="B110" s="337" t="s">
        <v>117</v>
      </c>
      <c r="C110" s="338">
        <v>-3402.63</v>
      </c>
      <c r="D110" s="338">
        <v>-6220.97</v>
      </c>
      <c r="E110" s="338">
        <v>-3402.63</v>
      </c>
      <c r="F110" s="338">
        <v>-34.369999999999997</v>
      </c>
      <c r="G110" s="338">
        <v>-77332.5</v>
      </c>
      <c r="H110" s="338">
        <v>-51817.355000000003</v>
      </c>
      <c r="I110" s="338">
        <v>1408655.442844271</v>
      </c>
      <c r="J110" s="338">
        <v>718383.70633970911</v>
      </c>
      <c r="K110" s="338">
        <v>-310945.23616145639</v>
      </c>
      <c r="L110" s="338">
        <v>119253.77479551779</v>
      </c>
      <c r="M110" s="335">
        <f>SUM('Muut lis_väh'!$C110:$L110)</f>
        <v>1793137.2328180415</v>
      </c>
      <c r="N110" s="298">
        <v>3437</v>
      </c>
    </row>
    <row r="111" spans="1:14" x14ac:dyDescent="0.25">
      <c r="A111" s="336">
        <v>301</v>
      </c>
      <c r="B111" s="337" t="s">
        <v>118</v>
      </c>
      <c r="C111" s="338">
        <v>-19691.099999999999</v>
      </c>
      <c r="D111" s="338">
        <v>-36000.9</v>
      </c>
      <c r="E111" s="338">
        <v>-19691.099999999999</v>
      </c>
      <c r="F111" s="338">
        <v>-198.9</v>
      </c>
      <c r="G111" s="338">
        <v>-447525</v>
      </c>
      <c r="H111" s="338">
        <v>-550234.91500000004</v>
      </c>
      <c r="I111" s="338">
        <v>-1712165.2490845402</v>
      </c>
      <c r="J111" s="244">
        <v>-2039012.3076953078</v>
      </c>
      <c r="K111" s="244">
        <v>-1799447.4097327224</v>
      </c>
      <c r="L111" s="244">
        <v>690124.40520304011</v>
      </c>
      <c r="M111" s="335">
        <f>SUM('Muut lis_väh'!$C111:$L111)</f>
        <v>-5933842.4763095304</v>
      </c>
      <c r="N111" s="298">
        <v>19890</v>
      </c>
    </row>
    <row r="112" spans="1:14" s="22" customFormat="1" x14ac:dyDescent="0.25">
      <c r="A112" s="333">
        <v>304</v>
      </c>
      <c r="B112" s="337" t="s">
        <v>119</v>
      </c>
      <c r="C112" s="338">
        <v>-940.5</v>
      </c>
      <c r="D112" s="338">
        <v>-1719.5</v>
      </c>
      <c r="E112" s="338">
        <v>-940.5</v>
      </c>
      <c r="F112" s="338">
        <v>-9.5</v>
      </c>
      <c r="G112" s="338">
        <v>-21375</v>
      </c>
      <c r="H112" s="338">
        <v>-17014.224999999999</v>
      </c>
      <c r="I112" s="338">
        <v>-267929.99604301376</v>
      </c>
      <c r="J112" s="338">
        <v>-14286.912519806761</v>
      </c>
      <c r="K112" s="338">
        <v>-85946.45747843571</v>
      </c>
      <c r="L112" s="338">
        <v>32962.201354594676</v>
      </c>
      <c r="M112" s="335">
        <f>SUM('Muut lis_väh'!$C112:$L112)</f>
        <v>-377200.38968666154</v>
      </c>
      <c r="N112" s="298">
        <v>950</v>
      </c>
    </row>
    <row r="113" spans="1:14" x14ac:dyDescent="0.25">
      <c r="A113" s="336">
        <v>305</v>
      </c>
      <c r="B113" s="337" t="s">
        <v>120</v>
      </c>
      <c r="C113" s="338">
        <v>-14994.539999999999</v>
      </c>
      <c r="D113" s="338">
        <v>-27414.260000000002</v>
      </c>
      <c r="E113" s="338">
        <v>-14994.539999999999</v>
      </c>
      <c r="F113" s="338">
        <v>-151.46</v>
      </c>
      <c r="G113" s="338">
        <v>-340785</v>
      </c>
      <c r="H113" s="338">
        <v>-356724.84499999997</v>
      </c>
      <c r="I113" s="338">
        <v>705386.39323019725</v>
      </c>
      <c r="J113" s="244">
        <v>1274653.1189066158</v>
      </c>
      <c r="K113" s="244">
        <v>-1370257.9420719866</v>
      </c>
      <c r="L113" s="244">
        <v>525521.58075441152</v>
      </c>
      <c r="M113" s="335">
        <f>SUM('Muut lis_väh'!$C113:$L113)</f>
        <v>380238.50581923791</v>
      </c>
      <c r="N113" s="298">
        <v>15146</v>
      </c>
    </row>
    <row r="114" spans="1:14" x14ac:dyDescent="0.25">
      <c r="A114" s="336">
        <v>309</v>
      </c>
      <c r="B114" s="337" t="s">
        <v>121</v>
      </c>
      <c r="C114" s="338">
        <v>-6392.43</v>
      </c>
      <c r="D114" s="338">
        <v>-11687.17</v>
      </c>
      <c r="E114" s="338">
        <v>-6392.43</v>
      </c>
      <c r="F114" s="338">
        <v>-64.570000000000007</v>
      </c>
      <c r="G114" s="338">
        <v>-145282.5</v>
      </c>
      <c r="H114" s="338">
        <v>-501924.01240000001</v>
      </c>
      <c r="I114" s="338">
        <v>-1326691.3805399276</v>
      </c>
      <c r="J114" s="244">
        <v>-980363.09950571635</v>
      </c>
      <c r="K114" s="244">
        <v>-584164.50098764151</v>
      </c>
      <c r="L114" s="244">
        <v>224038.87804907138</v>
      </c>
      <c r="M114" s="335">
        <f>SUM('Muut lis_väh'!$C114:$L114)</f>
        <v>-3338923.2153842142</v>
      </c>
      <c r="N114" s="298">
        <v>6457</v>
      </c>
    </row>
    <row r="115" spans="1:14" x14ac:dyDescent="0.25">
      <c r="A115" s="336">
        <v>312</v>
      </c>
      <c r="B115" s="337" t="s">
        <v>122</v>
      </c>
      <c r="C115" s="338">
        <v>-1184.04</v>
      </c>
      <c r="D115" s="338">
        <v>-2164.7600000000002</v>
      </c>
      <c r="E115" s="338">
        <v>-1184.04</v>
      </c>
      <c r="F115" s="338">
        <v>-11.96</v>
      </c>
      <c r="G115" s="338">
        <v>-26910</v>
      </c>
      <c r="H115" s="338">
        <v>-26550.51</v>
      </c>
      <c r="I115" s="338">
        <v>-92720.845587725125</v>
      </c>
      <c r="J115" s="244">
        <v>-127271.39875370733</v>
      </c>
      <c r="K115" s="244">
        <v>-108202.06646758853</v>
      </c>
      <c r="L115" s="244">
        <v>41497.676652731825</v>
      </c>
      <c r="M115" s="335">
        <f>SUM('Muut lis_väh'!$C115:$L115)</f>
        <v>-344701.9441562891</v>
      </c>
      <c r="N115" s="298">
        <v>1196</v>
      </c>
    </row>
    <row r="116" spans="1:14" x14ac:dyDescent="0.25">
      <c r="A116" s="336">
        <v>316</v>
      </c>
      <c r="B116" s="337" t="s">
        <v>123</v>
      </c>
      <c r="C116" s="338">
        <v>-4156.0199999999995</v>
      </c>
      <c r="D116" s="338">
        <v>-7598.38</v>
      </c>
      <c r="E116" s="338">
        <v>-4156.0199999999995</v>
      </c>
      <c r="F116" s="338">
        <v>-41.980000000000004</v>
      </c>
      <c r="G116" s="338">
        <v>-94455</v>
      </c>
      <c r="H116" s="338">
        <v>-305407.67</v>
      </c>
      <c r="I116" s="338">
        <v>-213827.08672629786</v>
      </c>
      <c r="J116" s="244">
        <v>-176112.97313038999</v>
      </c>
      <c r="K116" s="244">
        <v>-379792.87209944538</v>
      </c>
      <c r="L116" s="244">
        <v>145658.23293325101</v>
      </c>
      <c r="M116" s="335">
        <f>SUM('Muut lis_väh'!$C116:$L116)</f>
        <v>-1039889.7690228822</v>
      </c>
      <c r="N116" s="298">
        <v>4198</v>
      </c>
    </row>
    <row r="117" spans="1:14" x14ac:dyDescent="0.25">
      <c r="A117" s="336">
        <v>317</v>
      </c>
      <c r="B117" s="337" t="s">
        <v>124</v>
      </c>
      <c r="C117" s="338">
        <v>-2449.2599999999998</v>
      </c>
      <c r="D117" s="338">
        <v>-4477.9400000000005</v>
      </c>
      <c r="E117" s="338">
        <v>-2449.2599999999998</v>
      </c>
      <c r="F117" s="338">
        <v>-24.740000000000002</v>
      </c>
      <c r="G117" s="338">
        <v>-55665</v>
      </c>
      <c r="H117" s="338">
        <v>-65554.464999999997</v>
      </c>
      <c r="I117" s="338">
        <v>603167.07771725534</v>
      </c>
      <c r="J117" s="244">
        <v>226162.50970394525</v>
      </c>
      <c r="K117" s="244">
        <v>-223822.66926489468</v>
      </c>
      <c r="L117" s="244">
        <v>85840.511738176036</v>
      </c>
      <c r="M117" s="335">
        <f>SUM('Muut lis_väh'!$C117:$L117)</f>
        <v>560726.76489448198</v>
      </c>
      <c r="N117" s="298">
        <v>2474</v>
      </c>
    </row>
    <row r="118" spans="1:14" x14ac:dyDescent="0.25">
      <c r="A118" s="336">
        <v>320</v>
      </c>
      <c r="B118" s="337" t="s">
        <v>125</v>
      </c>
      <c r="C118" s="338">
        <v>-6926.04</v>
      </c>
      <c r="D118" s="338">
        <v>-12662.76</v>
      </c>
      <c r="E118" s="338">
        <v>-6926.04</v>
      </c>
      <c r="F118" s="338">
        <v>-69.960000000000008</v>
      </c>
      <c r="G118" s="338">
        <v>-157410</v>
      </c>
      <c r="H118" s="338">
        <v>-203968.27499999999</v>
      </c>
      <c r="I118" s="338">
        <v>426974.0991582594</v>
      </c>
      <c r="J118" s="244">
        <v>724729.16049459495</v>
      </c>
      <c r="K118" s="244">
        <v>-632927.80686224869</v>
      </c>
      <c r="L118" s="244">
        <v>242740.5901860467</v>
      </c>
      <c r="M118" s="335">
        <f>SUM('Muut lis_väh'!$C118:$L118)</f>
        <v>373552.96797665244</v>
      </c>
      <c r="N118" s="298">
        <v>6996</v>
      </c>
    </row>
    <row r="119" spans="1:14" x14ac:dyDescent="0.25">
      <c r="A119" s="336">
        <v>322</v>
      </c>
      <c r="B119" s="337" t="s">
        <v>126</v>
      </c>
      <c r="C119" s="338">
        <v>-6483.51</v>
      </c>
      <c r="D119" s="338">
        <v>-11853.69</v>
      </c>
      <c r="E119" s="338">
        <v>-6483.51</v>
      </c>
      <c r="F119" s="338">
        <v>-65.489999999999995</v>
      </c>
      <c r="G119" s="338">
        <v>-147352.5</v>
      </c>
      <c r="H119" s="338">
        <v>-168457.81</v>
      </c>
      <c r="I119" s="338">
        <v>1131768.4655349874</v>
      </c>
      <c r="J119" s="244">
        <v>1030274.3251793605</v>
      </c>
      <c r="K119" s="244">
        <v>-592487.7368697637</v>
      </c>
      <c r="L119" s="244">
        <v>227231.00702235845</v>
      </c>
      <c r="M119" s="335">
        <f>SUM('Muut lis_väh'!$C119:$L119)</f>
        <v>1456089.5508669429</v>
      </c>
      <c r="N119" s="298">
        <v>6549</v>
      </c>
    </row>
    <row r="120" spans="1:14" x14ac:dyDescent="0.25">
      <c r="A120" s="336">
        <v>398</v>
      </c>
      <c r="B120" s="337" t="s">
        <v>127</v>
      </c>
      <c r="C120" s="338">
        <v>-118973.25</v>
      </c>
      <c r="D120" s="338">
        <v>-217516.75</v>
      </c>
      <c r="E120" s="338">
        <v>-118973.25</v>
      </c>
      <c r="F120" s="338">
        <v>-1201.75</v>
      </c>
      <c r="G120" s="338">
        <v>-2703937.5</v>
      </c>
      <c r="H120" s="338">
        <v>-11503541.45875</v>
      </c>
      <c r="I120" s="338">
        <v>9513565.8256448787</v>
      </c>
      <c r="J120" s="244">
        <v>14243489.501497801</v>
      </c>
      <c r="K120" s="244">
        <v>-10872226.871022118</v>
      </c>
      <c r="L120" s="244">
        <v>4169718.4713562266</v>
      </c>
      <c r="M120" s="335">
        <f>SUM('Muut lis_väh'!$C120:$L120)</f>
        <v>2390402.9687267882</v>
      </c>
      <c r="N120" s="298">
        <v>120175</v>
      </c>
    </row>
    <row r="121" spans="1:14" s="22" customFormat="1" x14ac:dyDescent="0.25">
      <c r="A121" s="333">
        <v>399</v>
      </c>
      <c r="B121" s="337" t="s">
        <v>128</v>
      </c>
      <c r="C121" s="338">
        <v>-7738.83</v>
      </c>
      <c r="D121" s="338">
        <v>-14148.77</v>
      </c>
      <c r="E121" s="338">
        <v>-7738.83</v>
      </c>
      <c r="F121" s="338">
        <v>-78.17</v>
      </c>
      <c r="G121" s="338">
        <v>-175882.5</v>
      </c>
      <c r="H121" s="338">
        <v>-171381.715</v>
      </c>
      <c r="I121" s="338">
        <v>-1523096.9655276879</v>
      </c>
      <c r="J121" s="338">
        <v>-1681107.9735297423</v>
      </c>
      <c r="K121" s="338">
        <v>-707203.64011466526</v>
      </c>
      <c r="L121" s="338">
        <v>271226.87156722799</v>
      </c>
      <c r="M121" s="335">
        <f>SUM('Muut lis_väh'!$C121:$L121)</f>
        <v>-4017150.5226048678</v>
      </c>
      <c r="N121" s="298">
        <v>7817</v>
      </c>
    </row>
    <row r="122" spans="1:14" x14ac:dyDescent="0.25">
      <c r="A122" s="336">
        <v>400</v>
      </c>
      <c r="B122" s="337" t="s">
        <v>129</v>
      </c>
      <c r="C122" s="338">
        <v>-8282.34</v>
      </c>
      <c r="D122" s="338">
        <v>-15142.460000000001</v>
      </c>
      <c r="E122" s="338">
        <v>-8282.34</v>
      </c>
      <c r="F122" s="338">
        <v>-83.66</v>
      </c>
      <c r="G122" s="338">
        <v>-188235</v>
      </c>
      <c r="H122" s="338">
        <v>-173197.495</v>
      </c>
      <c r="I122" s="338">
        <v>1536725.6861348208</v>
      </c>
      <c r="J122" s="244">
        <v>1088816.6993576081</v>
      </c>
      <c r="K122" s="244">
        <v>-756871.64554167702</v>
      </c>
      <c r="L122" s="244">
        <v>290275.55424477794</v>
      </c>
      <c r="M122" s="335">
        <f>SUM('Muut lis_väh'!$C122:$L122)</f>
        <v>1765722.9991955301</v>
      </c>
      <c r="N122" s="298">
        <v>8366</v>
      </c>
    </row>
    <row r="123" spans="1:14" x14ac:dyDescent="0.25">
      <c r="A123" s="336">
        <v>402</v>
      </c>
      <c r="B123" s="337" t="s">
        <v>130</v>
      </c>
      <c r="C123" s="338">
        <v>-9008.01</v>
      </c>
      <c r="D123" s="338">
        <v>-16469.189999999999</v>
      </c>
      <c r="E123" s="338">
        <v>-9008.01</v>
      </c>
      <c r="F123" s="338">
        <v>-90.99</v>
      </c>
      <c r="G123" s="338">
        <v>-204727.5</v>
      </c>
      <c r="H123" s="338">
        <v>-364921.51500000001</v>
      </c>
      <c r="I123" s="338">
        <v>-1870815.0638287519</v>
      </c>
      <c r="J123" s="244">
        <v>-1581776.6995717972</v>
      </c>
      <c r="K123" s="244">
        <v>-823186.12273293326</v>
      </c>
      <c r="L123" s="244">
        <v>315708.49486890208</v>
      </c>
      <c r="M123" s="335">
        <f>SUM('Muut lis_väh'!$C123:$L123)</f>
        <v>-4564294.60626458</v>
      </c>
      <c r="N123" s="298">
        <v>9099</v>
      </c>
    </row>
    <row r="124" spans="1:14" x14ac:dyDescent="0.25">
      <c r="A124" s="336">
        <v>403</v>
      </c>
      <c r="B124" s="337" t="s">
        <v>131</v>
      </c>
      <c r="C124" s="338">
        <v>-2791.8</v>
      </c>
      <c r="D124" s="338">
        <v>-5104.2</v>
      </c>
      <c r="E124" s="338">
        <v>-2791.8</v>
      </c>
      <c r="F124" s="338">
        <v>-28.2</v>
      </c>
      <c r="G124" s="338">
        <v>-63450</v>
      </c>
      <c r="H124" s="338">
        <v>-49586.425000000003</v>
      </c>
      <c r="I124" s="338">
        <v>275495.32735071267</v>
      </c>
      <c r="J124" s="244">
        <v>-5031.9878603363068</v>
      </c>
      <c r="K124" s="244">
        <v>-255125.27377809337</v>
      </c>
      <c r="L124" s="244">
        <v>97845.692442059983</v>
      </c>
      <c r="M124" s="335">
        <f>SUM('Muut lis_väh'!$C124:$L124)</f>
        <v>-10568.666845657019</v>
      </c>
      <c r="N124" s="298">
        <v>2820</v>
      </c>
    </row>
    <row r="125" spans="1:14" x14ac:dyDescent="0.25">
      <c r="A125" s="336">
        <v>405</v>
      </c>
      <c r="B125" s="337" t="s">
        <v>132</v>
      </c>
      <c r="C125" s="338">
        <v>-71923.5</v>
      </c>
      <c r="D125" s="338">
        <v>-131496.5</v>
      </c>
      <c r="E125" s="338">
        <v>-71923.5</v>
      </c>
      <c r="F125" s="338">
        <v>-726.5</v>
      </c>
      <c r="G125" s="338">
        <v>-1634625</v>
      </c>
      <c r="H125" s="338">
        <v>-4549494.0915000001</v>
      </c>
      <c r="I125" s="338">
        <v>-1920982.049424272</v>
      </c>
      <c r="J125" s="244">
        <v>1728668.2516668222</v>
      </c>
      <c r="K125" s="244">
        <v>-6572642.2482193206</v>
      </c>
      <c r="L125" s="244">
        <v>2520740.9772750558</v>
      </c>
      <c r="M125" s="335">
        <f>SUM('Muut lis_väh'!$C125:$L125)</f>
        <v>-10704404.160201713</v>
      </c>
      <c r="N125" s="298">
        <v>72650</v>
      </c>
    </row>
    <row r="126" spans="1:14" x14ac:dyDescent="0.25">
      <c r="A126" s="336">
        <v>407</v>
      </c>
      <c r="B126" s="337" t="s">
        <v>133</v>
      </c>
      <c r="C126" s="338">
        <v>-2492.8200000000002</v>
      </c>
      <c r="D126" s="338">
        <v>-4557.58</v>
      </c>
      <c r="E126" s="338">
        <v>-2492.8200000000002</v>
      </c>
      <c r="F126" s="338">
        <v>-25.18</v>
      </c>
      <c r="G126" s="338">
        <v>-56655</v>
      </c>
      <c r="H126" s="338">
        <v>-100673.985</v>
      </c>
      <c r="I126" s="338">
        <v>218828.3207711225</v>
      </c>
      <c r="J126" s="244">
        <v>55101.398329936121</v>
      </c>
      <c r="K126" s="244">
        <v>-227803.34729547487</v>
      </c>
      <c r="L126" s="244">
        <v>87367.182116704629</v>
      </c>
      <c r="M126" s="335">
        <f>SUM('Muut lis_väh'!$C126:$L126)</f>
        <v>-33403.831077711642</v>
      </c>
      <c r="N126" s="298">
        <v>2518</v>
      </c>
    </row>
    <row r="127" spans="1:14" x14ac:dyDescent="0.25">
      <c r="A127" s="336">
        <v>408</v>
      </c>
      <c r="B127" s="337" t="s">
        <v>134</v>
      </c>
      <c r="C127" s="338">
        <v>-13958.01</v>
      </c>
      <c r="D127" s="338">
        <v>-25519.190000000002</v>
      </c>
      <c r="E127" s="338">
        <v>-13958.01</v>
      </c>
      <c r="F127" s="338">
        <v>-140.99</v>
      </c>
      <c r="G127" s="338">
        <v>-317227.5</v>
      </c>
      <c r="H127" s="338">
        <v>-497929.39</v>
      </c>
      <c r="I127" s="338">
        <v>578082.1376279851</v>
      </c>
      <c r="J127" s="244">
        <v>-139272.04868598023</v>
      </c>
      <c r="K127" s="244">
        <v>-1275535.8989352265</v>
      </c>
      <c r="L127" s="244">
        <v>489193.76515624247</v>
      </c>
      <c r="M127" s="335">
        <f>SUM('Muut lis_väh'!$C127:$L127)</f>
        <v>-1216265.1348369792</v>
      </c>
      <c r="N127" s="298">
        <v>14099</v>
      </c>
    </row>
    <row r="128" spans="1:14" x14ac:dyDescent="0.25">
      <c r="A128" s="336">
        <v>410</v>
      </c>
      <c r="B128" s="337" t="s">
        <v>135</v>
      </c>
      <c r="C128" s="338">
        <v>-18587.25</v>
      </c>
      <c r="D128" s="338">
        <v>-33982.75</v>
      </c>
      <c r="E128" s="338">
        <v>-18587.25</v>
      </c>
      <c r="F128" s="338">
        <v>-187.75</v>
      </c>
      <c r="G128" s="338">
        <v>-422437.5</v>
      </c>
      <c r="H128" s="338">
        <v>-679201.03625</v>
      </c>
      <c r="I128" s="338">
        <v>-3720568.2790627135</v>
      </c>
      <c r="J128" s="244">
        <v>-2827077.4072613851</v>
      </c>
      <c r="K128" s="244">
        <v>-1698573.4096396111</v>
      </c>
      <c r="L128" s="244">
        <v>651437.1899289632</v>
      </c>
      <c r="M128" s="335">
        <f>SUM('Muut lis_väh'!$C128:$L128)</f>
        <v>-8767765.4422847461</v>
      </c>
      <c r="N128" s="298">
        <v>18775</v>
      </c>
    </row>
    <row r="129" spans="1:14" x14ac:dyDescent="0.25">
      <c r="A129" s="336">
        <v>416</v>
      </c>
      <c r="B129" s="337" t="s">
        <v>136</v>
      </c>
      <c r="C129" s="338">
        <v>-2857.14</v>
      </c>
      <c r="D129" s="338">
        <v>-5223.66</v>
      </c>
      <c r="E129" s="338">
        <v>-2857.14</v>
      </c>
      <c r="F129" s="338">
        <v>-28.86</v>
      </c>
      <c r="G129" s="338">
        <v>-64935</v>
      </c>
      <c r="H129" s="338">
        <v>-93404.71</v>
      </c>
      <c r="I129" s="338">
        <v>-428819.31141512713</v>
      </c>
      <c r="J129" s="244">
        <v>-294433.49042116606</v>
      </c>
      <c r="K129" s="244">
        <v>-261096.29082396365</v>
      </c>
      <c r="L129" s="244">
        <v>100135.69800985287</v>
      </c>
      <c r="M129" s="335">
        <f>SUM('Muut lis_väh'!$C129:$L129)</f>
        <v>-1053519.9046504041</v>
      </c>
      <c r="N129" s="298">
        <v>2886</v>
      </c>
    </row>
    <row r="130" spans="1:14" x14ac:dyDescent="0.25">
      <c r="A130" s="336">
        <v>418</v>
      </c>
      <c r="B130" s="208" t="s">
        <v>137</v>
      </c>
      <c r="C130" s="338">
        <v>-24334.2</v>
      </c>
      <c r="D130" s="338">
        <v>-44489.8</v>
      </c>
      <c r="E130" s="338">
        <v>-24334.2</v>
      </c>
      <c r="F130" s="338">
        <v>-245.8</v>
      </c>
      <c r="G130" s="338">
        <v>-553050</v>
      </c>
      <c r="H130" s="338">
        <v>-915684.04500000004</v>
      </c>
      <c r="I130" s="338">
        <v>84677.650722484963</v>
      </c>
      <c r="J130" s="244">
        <v>12085.652322042046</v>
      </c>
      <c r="K130" s="244">
        <v>-2223751.4998104735</v>
      </c>
      <c r="L130" s="244">
        <v>852853.5887325654</v>
      </c>
      <c r="M130" s="335">
        <f>SUM('Muut lis_väh'!$C130:$L130)</f>
        <v>-2836272.6530333809</v>
      </c>
      <c r="N130" s="298">
        <v>24580</v>
      </c>
    </row>
    <row r="131" spans="1:14" x14ac:dyDescent="0.25">
      <c r="A131" s="336">
        <v>420</v>
      </c>
      <c r="B131" s="337" t="s">
        <v>138</v>
      </c>
      <c r="C131" s="338">
        <v>-9085.23</v>
      </c>
      <c r="D131" s="338">
        <v>-16610.37</v>
      </c>
      <c r="E131" s="338">
        <v>-9085.23</v>
      </c>
      <c r="F131" s="338">
        <v>-91.77</v>
      </c>
      <c r="G131" s="338">
        <v>-206482.5</v>
      </c>
      <c r="H131" s="338">
        <v>-337236.94500000001</v>
      </c>
      <c r="I131" s="338">
        <v>829059.81939340103</v>
      </c>
      <c r="J131" s="244">
        <v>290894.17855541327</v>
      </c>
      <c r="K131" s="244">
        <v>-830242.77924168902</v>
      </c>
      <c r="L131" s="244">
        <v>318414.86508538458</v>
      </c>
      <c r="M131" s="335">
        <f>SUM('Muut lis_väh'!$C131:$L131)</f>
        <v>29534.038792509818</v>
      </c>
      <c r="N131" s="298">
        <v>9177</v>
      </c>
    </row>
    <row r="132" spans="1:14" x14ac:dyDescent="0.25">
      <c r="A132" s="336">
        <v>421</v>
      </c>
      <c r="B132" s="337" t="s">
        <v>139</v>
      </c>
      <c r="C132" s="338">
        <v>-688.05</v>
      </c>
      <c r="D132" s="338">
        <v>-1257.95</v>
      </c>
      <c r="E132" s="338">
        <v>-688.05</v>
      </c>
      <c r="F132" s="338">
        <v>-6.95</v>
      </c>
      <c r="G132" s="338">
        <v>-15637.5</v>
      </c>
      <c r="H132" s="338">
        <v>-25949.264999999999</v>
      </c>
      <c r="I132" s="338">
        <v>339762.31164538307</v>
      </c>
      <c r="J132" s="244">
        <v>122612.11944892713</v>
      </c>
      <c r="K132" s="244">
        <v>-62876.618892118757</v>
      </c>
      <c r="L132" s="244">
        <v>24114.452569940317</v>
      </c>
      <c r="M132" s="335">
        <f>SUM('Muut lis_väh'!$C132:$L132)</f>
        <v>379384.49977213173</v>
      </c>
      <c r="N132" s="298">
        <v>695</v>
      </c>
    </row>
    <row r="133" spans="1:14" x14ac:dyDescent="0.25">
      <c r="A133" s="336">
        <v>422</v>
      </c>
      <c r="B133" s="337" t="s">
        <v>140</v>
      </c>
      <c r="C133" s="338">
        <v>-10268.280000000001</v>
      </c>
      <c r="D133" s="338">
        <v>-18773.32</v>
      </c>
      <c r="E133" s="338">
        <v>-10268.280000000001</v>
      </c>
      <c r="F133" s="338">
        <v>-103.72</v>
      </c>
      <c r="G133" s="338">
        <v>-233370</v>
      </c>
      <c r="H133" s="338">
        <v>-448113.4375</v>
      </c>
      <c r="I133" s="338">
        <v>-305531.87221808359</v>
      </c>
      <c r="J133" s="244">
        <v>5099.7715982188811</v>
      </c>
      <c r="K133" s="244">
        <v>-938354.37575403706</v>
      </c>
      <c r="L133" s="244">
        <v>359877.84468405892</v>
      </c>
      <c r="M133" s="335">
        <f>SUM('Muut lis_väh'!$C133:$L133)</f>
        <v>-1599805.6691898429</v>
      </c>
      <c r="N133" s="298">
        <v>10372</v>
      </c>
    </row>
    <row r="134" spans="1:14" x14ac:dyDescent="0.25">
      <c r="A134" s="336">
        <v>423</v>
      </c>
      <c r="B134" s="337" t="s">
        <v>141</v>
      </c>
      <c r="C134" s="338">
        <v>-20292.03</v>
      </c>
      <c r="D134" s="338">
        <v>-37099.57</v>
      </c>
      <c r="E134" s="338">
        <v>-20292.03</v>
      </c>
      <c r="F134" s="338">
        <v>-204.97</v>
      </c>
      <c r="G134" s="338">
        <v>-461182.5</v>
      </c>
      <c r="H134" s="338">
        <v>-422423.45500000002</v>
      </c>
      <c r="I134" s="338">
        <v>2689870.2971306173</v>
      </c>
      <c r="J134" s="244">
        <v>661307.62857140147</v>
      </c>
      <c r="K134" s="244">
        <v>-1854362.6725636809</v>
      </c>
      <c r="L134" s="244">
        <v>711185.51701592328</v>
      </c>
      <c r="M134" s="335">
        <f>SUM('Muut lis_väh'!$C134:$L134)</f>
        <v>1246506.2151542613</v>
      </c>
      <c r="N134" s="298">
        <v>20497</v>
      </c>
    </row>
    <row r="135" spans="1:14" x14ac:dyDescent="0.25">
      <c r="A135" s="333">
        <v>425</v>
      </c>
      <c r="B135" s="337" t="s">
        <v>142</v>
      </c>
      <c r="C135" s="338">
        <v>-10155.42</v>
      </c>
      <c r="D135" s="338">
        <v>-18566.98</v>
      </c>
      <c r="E135" s="338">
        <v>-10155.42</v>
      </c>
      <c r="F135" s="338">
        <v>-102.58</v>
      </c>
      <c r="G135" s="338">
        <v>-230805</v>
      </c>
      <c r="H135" s="338">
        <v>-161887.19500000001</v>
      </c>
      <c r="I135" s="338">
        <v>-657075.67096898332</v>
      </c>
      <c r="J135" s="338">
        <v>-1450118.6656580232</v>
      </c>
      <c r="K135" s="338">
        <v>-928040.80085662473</v>
      </c>
      <c r="L135" s="338">
        <v>355922.38052150758</v>
      </c>
      <c r="M135" s="335">
        <f>SUM('Muut lis_väh'!$C135:$L135)</f>
        <v>-3110985.3519621235</v>
      </c>
      <c r="N135" s="298">
        <v>10258</v>
      </c>
    </row>
    <row r="136" spans="1:14" x14ac:dyDescent="0.25">
      <c r="A136" s="336">
        <v>426</v>
      </c>
      <c r="B136" s="337" t="s">
        <v>143</v>
      </c>
      <c r="C136" s="338">
        <v>-11842.38</v>
      </c>
      <c r="D136" s="338">
        <v>-21651.22</v>
      </c>
      <c r="E136" s="338">
        <v>-11842.38</v>
      </c>
      <c r="F136" s="338">
        <v>-119.62</v>
      </c>
      <c r="G136" s="338">
        <v>-269145</v>
      </c>
      <c r="H136" s="338">
        <v>-444060.19750000001</v>
      </c>
      <c r="I136" s="338">
        <v>-1691326.9640593883</v>
      </c>
      <c r="J136" s="244">
        <v>-1117157.4694216459</v>
      </c>
      <c r="K136" s="244">
        <v>-1082201.6045863663</v>
      </c>
      <c r="L136" s="244">
        <v>415046.16063543316</v>
      </c>
      <c r="M136" s="335">
        <f>SUM('Muut lis_väh'!$C136:$L136)</f>
        <v>-4234300.6749319676</v>
      </c>
      <c r="N136" s="298">
        <v>11962</v>
      </c>
    </row>
    <row r="137" spans="1:14" x14ac:dyDescent="0.25">
      <c r="A137" s="336">
        <v>430</v>
      </c>
      <c r="B137" s="337" t="s">
        <v>144</v>
      </c>
      <c r="C137" s="338">
        <v>-15238.08</v>
      </c>
      <c r="D137" s="338">
        <v>-27859.52</v>
      </c>
      <c r="E137" s="338">
        <v>-15238.08</v>
      </c>
      <c r="F137" s="338">
        <v>-153.92000000000002</v>
      </c>
      <c r="G137" s="338">
        <v>-346320</v>
      </c>
      <c r="H137" s="338">
        <v>-540747.29385000002</v>
      </c>
      <c r="I137" s="338">
        <v>1259219.1591275749</v>
      </c>
      <c r="J137" s="244">
        <v>438049.50745146291</v>
      </c>
      <c r="K137" s="244">
        <v>-1392513.5510611394</v>
      </c>
      <c r="L137" s="244">
        <v>534057.05605254869</v>
      </c>
      <c r="M137" s="335">
        <f>SUM('Muut lis_väh'!$C137:$L137)</f>
        <v>-106744.72227955295</v>
      </c>
      <c r="N137" s="298">
        <v>15392</v>
      </c>
    </row>
    <row r="138" spans="1:14" x14ac:dyDescent="0.25">
      <c r="A138" s="336">
        <v>433</v>
      </c>
      <c r="B138" s="337" t="s">
        <v>145</v>
      </c>
      <c r="C138" s="338">
        <v>-7671.51</v>
      </c>
      <c r="D138" s="338">
        <v>-14025.69</v>
      </c>
      <c r="E138" s="338">
        <v>-7671.51</v>
      </c>
      <c r="F138" s="338">
        <v>-77.489999999999995</v>
      </c>
      <c r="G138" s="338">
        <v>-174352.5</v>
      </c>
      <c r="H138" s="338">
        <v>-257070.02</v>
      </c>
      <c r="I138" s="338">
        <v>54240.252231367471</v>
      </c>
      <c r="J138" s="244">
        <v>20606.524481259865</v>
      </c>
      <c r="K138" s="244">
        <v>-701051.68315831409</v>
      </c>
      <c r="L138" s="244">
        <v>268867.47189132014</v>
      </c>
      <c r="M138" s="335">
        <f>SUM('Muut lis_väh'!$C138:$L138)</f>
        <v>-818206.1545543666</v>
      </c>
      <c r="N138" s="298">
        <v>7749</v>
      </c>
    </row>
    <row r="139" spans="1:14" x14ac:dyDescent="0.25">
      <c r="A139" s="336">
        <v>434</v>
      </c>
      <c r="B139" s="337" t="s">
        <v>146</v>
      </c>
      <c r="C139" s="338">
        <v>-14422.32</v>
      </c>
      <c r="D139" s="338">
        <v>-26368.080000000002</v>
      </c>
      <c r="E139" s="338">
        <v>-14422.32</v>
      </c>
      <c r="F139" s="338">
        <v>-145.68</v>
      </c>
      <c r="G139" s="338">
        <v>-327780</v>
      </c>
      <c r="H139" s="338">
        <v>-575741.23250000004</v>
      </c>
      <c r="I139" s="338">
        <v>2251629.3192710802</v>
      </c>
      <c r="J139" s="244">
        <v>1157596.0690550767</v>
      </c>
      <c r="K139" s="244">
        <v>-1317966.3079430016</v>
      </c>
      <c r="L139" s="244">
        <v>505466.68350919499</v>
      </c>
      <c r="M139" s="335">
        <f>SUM('Muut lis_väh'!$C139:$L139)</f>
        <v>1637846.13139235</v>
      </c>
      <c r="N139" s="298">
        <v>14568</v>
      </c>
    </row>
    <row r="140" spans="1:14" x14ac:dyDescent="0.25">
      <c r="A140" s="336">
        <v>435</v>
      </c>
      <c r="B140" s="337" t="s">
        <v>147</v>
      </c>
      <c r="C140" s="338">
        <v>-685.08</v>
      </c>
      <c r="D140" s="338">
        <v>-1252.52</v>
      </c>
      <c r="E140" s="338">
        <v>-685.08</v>
      </c>
      <c r="F140" s="338">
        <v>-6.92</v>
      </c>
      <c r="G140" s="338">
        <v>-15570</v>
      </c>
      <c r="H140" s="338">
        <v>-12100.79</v>
      </c>
      <c r="I140" s="338">
        <v>386413.02982456383</v>
      </c>
      <c r="J140" s="244">
        <v>398643.91935570643</v>
      </c>
      <c r="K140" s="244">
        <v>-62605.209026397381</v>
      </c>
      <c r="L140" s="244">
        <v>24010.361407767912</v>
      </c>
      <c r="M140" s="335">
        <f>SUM('Muut lis_väh'!$C140:$L140)</f>
        <v>716161.71156164061</v>
      </c>
      <c r="N140" s="298">
        <v>692</v>
      </c>
    </row>
    <row r="141" spans="1:14" x14ac:dyDescent="0.25">
      <c r="A141" s="336">
        <v>436</v>
      </c>
      <c r="B141" s="337" t="s">
        <v>148</v>
      </c>
      <c r="C141" s="338">
        <v>-1968.12</v>
      </c>
      <c r="D141" s="338">
        <v>-3598.28</v>
      </c>
      <c r="E141" s="338">
        <v>-1968.12</v>
      </c>
      <c r="F141" s="338">
        <v>-19.88</v>
      </c>
      <c r="G141" s="338">
        <v>-44730</v>
      </c>
      <c r="H141" s="338">
        <v>-32828.67</v>
      </c>
      <c r="I141" s="338">
        <v>-94109.188607009564</v>
      </c>
      <c r="J141" s="244">
        <v>-198042.53639674731</v>
      </c>
      <c r="K141" s="244">
        <v>-179854.27101803178</v>
      </c>
      <c r="L141" s="244">
        <v>68977.743466246538</v>
      </c>
      <c r="M141" s="335">
        <f>SUM('Muut lis_väh'!$C141:$L141)</f>
        <v>-488141.32255554211</v>
      </c>
      <c r="N141" s="298">
        <v>1988</v>
      </c>
    </row>
    <row r="142" spans="1:14" x14ac:dyDescent="0.25">
      <c r="A142" s="336">
        <v>440</v>
      </c>
      <c r="B142" s="337" t="s">
        <v>149</v>
      </c>
      <c r="C142" s="338">
        <v>-5674.68</v>
      </c>
      <c r="D142" s="338">
        <v>-10374.92</v>
      </c>
      <c r="E142" s="338">
        <v>-5674.68</v>
      </c>
      <c r="F142" s="338">
        <v>-57.32</v>
      </c>
      <c r="G142" s="338">
        <v>-128970</v>
      </c>
      <c r="H142" s="338">
        <v>-33531.86</v>
      </c>
      <c r="I142" s="338">
        <v>-1089533.1974779894</v>
      </c>
      <c r="J142" s="244">
        <v>-1161363.6266788817</v>
      </c>
      <c r="K142" s="244">
        <v>-518573.78343830898</v>
      </c>
      <c r="L142" s="244">
        <v>198883.51385740703</v>
      </c>
      <c r="M142" s="335">
        <f>SUM('Muut lis_väh'!$C142:$L142)</f>
        <v>-2754870.5537377731</v>
      </c>
      <c r="N142" s="298">
        <v>5732</v>
      </c>
    </row>
    <row r="143" spans="1:14" x14ac:dyDescent="0.25">
      <c r="A143" s="336">
        <v>441</v>
      </c>
      <c r="B143" s="337" t="s">
        <v>150</v>
      </c>
      <c r="C143" s="338">
        <v>-4376.79</v>
      </c>
      <c r="D143" s="338">
        <v>-8002.01</v>
      </c>
      <c r="E143" s="338">
        <v>-4376.79</v>
      </c>
      <c r="F143" s="338">
        <v>-44.21</v>
      </c>
      <c r="G143" s="338">
        <v>-99472.5</v>
      </c>
      <c r="H143" s="338">
        <v>-181562.26</v>
      </c>
      <c r="I143" s="338">
        <v>-771732.80704087787</v>
      </c>
      <c r="J143" s="244">
        <v>-208178.25878147365</v>
      </c>
      <c r="K143" s="244">
        <v>-399967.67211806768</v>
      </c>
      <c r="L143" s="244">
        <v>153395.67598806639</v>
      </c>
      <c r="M143" s="335">
        <f>SUM('Muut lis_väh'!$C143:$L143)</f>
        <v>-1524317.6219523528</v>
      </c>
      <c r="N143" s="298">
        <v>4421</v>
      </c>
    </row>
    <row r="144" spans="1:14" x14ac:dyDescent="0.25">
      <c r="A144" s="336">
        <v>444</v>
      </c>
      <c r="B144" s="337" t="s">
        <v>151</v>
      </c>
      <c r="C144" s="338">
        <v>-45352.89</v>
      </c>
      <c r="D144" s="338">
        <v>-82917.91</v>
      </c>
      <c r="E144" s="338">
        <v>-45352.89</v>
      </c>
      <c r="F144" s="338">
        <v>-458.11</v>
      </c>
      <c r="G144" s="338">
        <v>-1030747.5</v>
      </c>
      <c r="H144" s="338">
        <v>-2657114.5649999999</v>
      </c>
      <c r="I144" s="338">
        <v>2472289.9995598788</v>
      </c>
      <c r="J144" s="244">
        <v>3569751.2438464253</v>
      </c>
      <c r="K144" s="244">
        <v>-4144519.1195206512</v>
      </c>
      <c r="L144" s="244">
        <v>1589506.7434266701</v>
      </c>
      <c r="M144" s="335">
        <f>SUM('Muut lis_väh'!$C144:$L144)</f>
        <v>-374914.99768767715</v>
      </c>
      <c r="N144" s="298">
        <v>45811</v>
      </c>
    </row>
    <row r="145" spans="1:14" x14ac:dyDescent="0.25">
      <c r="A145" s="336">
        <v>445</v>
      </c>
      <c r="B145" s="337" t="s">
        <v>152</v>
      </c>
      <c r="C145" s="338">
        <v>-14841.09</v>
      </c>
      <c r="D145" s="338">
        <v>-27133.71</v>
      </c>
      <c r="E145" s="338">
        <v>-14841.09</v>
      </c>
      <c r="F145" s="338">
        <v>-149.91</v>
      </c>
      <c r="G145" s="338">
        <v>-337297.5</v>
      </c>
      <c r="H145" s="338">
        <v>-331528.68</v>
      </c>
      <c r="I145" s="338">
        <v>-4501784.1890666038</v>
      </c>
      <c r="J145" s="244">
        <v>-794556.59658177535</v>
      </c>
      <c r="K145" s="244">
        <v>-1356235.0990097155</v>
      </c>
      <c r="L145" s="244">
        <v>520143.53737550398</v>
      </c>
      <c r="M145" s="335">
        <f>SUM('Muut lis_väh'!$C145:$L145)</f>
        <v>-6858224.3272825908</v>
      </c>
      <c r="N145" s="298">
        <v>14991</v>
      </c>
    </row>
    <row r="146" spans="1:14" x14ac:dyDescent="0.25">
      <c r="A146" s="336">
        <v>475</v>
      </c>
      <c r="B146" s="337" t="s">
        <v>153</v>
      </c>
      <c r="C146" s="338">
        <v>-5424.21</v>
      </c>
      <c r="D146" s="338">
        <v>-9916.99</v>
      </c>
      <c r="E146" s="338">
        <v>-5424.21</v>
      </c>
      <c r="F146" s="338">
        <v>-54.79</v>
      </c>
      <c r="G146" s="338">
        <v>-123277.5</v>
      </c>
      <c r="H146" s="338">
        <v>-53528.464999999997</v>
      </c>
      <c r="I146" s="338">
        <v>-1369632.3485997785</v>
      </c>
      <c r="J146" s="244">
        <v>-982308.96335567965</v>
      </c>
      <c r="K146" s="244">
        <v>-495684.88476247294</v>
      </c>
      <c r="L146" s="244">
        <v>190105.1591808676</v>
      </c>
      <c r="M146" s="335">
        <f>SUM('Muut lis_väh'!$C146:$L146)</f>
        <v>-2855147.2025370635</v>
      </c>
      <c r="N146" s="298">
        <v>5479</v>
      </c>
    </row>
    <row r="147" spans="1:14" x14ac:dyDescent="0.25">
      <c r="A147" s="336">
        <v>480</v>
      </c>
      <c r="B147" s="337" t="s">
        <v>154</v>
      </c>
      <c r="C147" s="338">
        <v>-1958.22</v>
      </c>
      <c r="D147" s="338">
        <v>-3580.1800000000003</v>
      </c>
      <c r="E147" s="338">
        <v>-1958.22</v>
      </c>
      <c r="F147" s="338">
        <v>-19.78</v>
      </c>
      <c r="G147" s="338">
        <v>-44505</v>
      </c>
      <c r="H147" s="338">
        <v>-34075.519999999997</v>
      </c>
      <c r="I147" s="338">
        <v>111571.41106489858</v>
      </c>
      <c r="J147" s="244">
        <v>-3659.5639550630558</v>
      </c>
      <c r="K147" s="244">
        <v>-178949.5714656272</v>
      </c>
      <c r="L147" s="244">
        <v>68630.772925671859</v>
      </c>
      <c r="M147" s="335">
        <f>SUM('Muut lis_väh'!$C147:$L147)</f>
        <v>-88503.87143011982</v>
      </c>
      <c r="N147" s="298">
        <v>1978</v>
      </c>
    </row>
    <row r="148" spans="1:14" x14ac:dyDescent="0.25">
      <c r="A148" s="336">
        <v>481</v>
      </c>
      <c r="B148" s="337" t="s">
        <v>155</v>
      </c>
      <c r="C148" s="338">
        <v>-9545.58</v>
      </c>
      <c r="D148" s="338">
        <v>-17452.02</v>
      </c>
      <c r="E148" s="338">
        <v>-9545.58</v>
      </c>
      <c r="F148" s="338">
        <v>-96.42</v>
      </c>
      <c r="G148" s="338">
        <v>-216945</v>
      </c>
      <c r="H148" s="338">
        <v>-96933.797500000001</v>
      </c>
      <c r="I148" s="338">
        <v>327377.96851024253</v>
      </c>
      <c r="J148" s="244">
        <v>4740.8405081012779</v>
      </c>
      <c r="K148" s="244">
        <v>-872311.30842850229</v>
      </c>
      <c r="L148" s="244">
        <v>334548.99522210722</v>
      </c>
      <c r="M148" s="335">
        <f>SUM('Muut lis_väh'!$C148:$L148)</f>
        <v>-556161.90168805118</v>
      </c>
      <c r="N148" s="298">
        <v>9642</v>
      </c>
    </row>
    <row r="149" spans="1:14" x14ac:dyDescent="0.25">
      <c r="A149" s="336">
        <v>483</v>
      </c>
      <c r="B149" s="337" t="s">
        <v>156</v>
      </c>
      <c r="C149" s="338">
        <v>-1056.33</v>
      </c>
      <c r="D149" s="338">
        <v>-1931.27</v>
      </c>
      <c r="E149" s="338">
        <v>-1056.33</v>
      </c>
      <c r="F149" s="338">
        <v>-10.67</v>
      </c>
      <c r="G149" s="338">
        <v>-24007.5</v>
      </c>
      <c r="H149" s="338">
        <v>-36982.695</v>
      </c>
      <c r="I149" s="338">
        <v>-212166.39532572028</v>
      </c>
      <c r="J149" s="244">
        <v>-275535.03664816794</v>
      </c>
      <c r="K149" s="244">
        <v>-96531.44224156937</v>
      </c>
      <c r="L149" s="244">
        <v>37021.756679318438</v>
      </c>
      <c r="M149" s="335">
        <f>SUM('Muut lis_väh'!$C149:$L149)</f>
        <v>-612255.91253613913</v>
      </c>
      <c r="N149" s="298">
        <v>1067</v>
      </c>
    </row>
    <row r="150" spans="1:14" x14ac:dyDescent="0.25">
      <c r="A150" s="336">
        <v>484</v>
      </c>
      <c r="B150" s="337" t="s">
        <v>157</v>
      </c>
      <c r="C150" s="338">
        <v>-2937.33</v>
      </c>
      <c r="D150" s="338">
        <v>-5370.27</v>
      </c>
      <c r="E150" s="338">
        <v>-2937.33</v>
      </c>
      <c r="F150" s="338">
        <v>-29.67</v>
      </c>
      <c r="G150" s="338">
        <v>-66757.5</v>
      </c>
      <c r="H150" s="338">
        <v>-41013.089999999997</v>
      </c>
      <c r="I150" s="338">
        <v>-371346.06581088656</v>
      </c>
      <c r="J150" s="244">
        <v>68319.422661186181</v>
      </c>
      <c r="K150" s="244">
        <v>-268424.35719844082</v>
      </c>
      <c r="L150" s="244">
        <v>102946.15938850779</v>
      </c>
      <c r="M150" s="335">
        <f>SUM('Muut lis_väh'!$C150:$L150)</f>
        <v>-587550.0309596333</v>
      </c>
      <c r="N150" s="298">
        <v>2967</v>
      </c>
    </row>
    <row r="151" spans="1:14" x14ac:dyDescent="0.25">
      <c r="A151" s="336">
        <v>489</v>
      </c>
      <c r="B151" s="337" t="s">
        <v>158</v>
      </c>
      <c r="C151" s="338">
        <v>-1773.09</v>
      </c>
      <c r="D151" s="338">
        <v>-3241.71</v>
      </c>
      <c r="E151" s="338">
        <v>-1773.09</v>
      </c>
      <c r="F151" s="338">
        <v>-17.91</v>
      </c>
      <c r="G151" s="338">
        <v>-40297.5</v>
      </c>
      <c r="H151" s="338">
        <v>-34666.76</v>
      </c>
      <c r="I151" s="338">
        <v>633239.01053460699</v>
      </c>
      <c r="J151" s="244">
        <v>329982.20523277845</v>
      </c>
      <c r="K151" s="244">
        <v>-162031.68983566144</v>
      </c>
      <c r="L151" s="244">
        <v>62142.423816925329</v>
      </c>
      <c r="M151" s="335">
        <f>SUM('Muut lis_väh'!$C151:$L151)</f>
        <v>781561.88974864944</v>
      </c>
      <c r="N151" s="298">
        <v>1791</v>
      </c>
    </row>
    <row r="152" spans="1:14" x14ac:dyDescent="0.25">
      <c r="A152" s="336">
        <v>491</v>
      </c>
      <c r="B152" s="337" t="s">
        <v>159</v>
      </c>
      <c r="C152" s="338">
        <v>-51460.2</v>
      </c>
      <c r="D152" s="338">
        <v>-94083.8</v>
      </c>
      <c r="E152" s="338">
        <v>-51460.2</v>
      </c>
      <c r="F152" s="338">
        <v>-519.79999999999995</v>
      </c>
      <c r="G152" s="338">
        <v>-1169550</v>
      </c>
      <c r="H152" s="338">
        <v>-2821299.0830000001</v>
      </c>
      <c r="I152" s="338">
        <v>-12130052.307945328</v>
      </c>
      <c r="J152" s="244">
        <v>-5033268.7734156651</v>
      </c>
      <c r="K152" s="244">
        <v>-4702628.2733990401</v>
      </c>
      <c r="L152" s="244">
        <v>1803552.8699071908</v>
      </c>
      <c r="M152" s="335">
        <f>SUM('Muut lis_väh'!$C152:$L152)</f>
        <v>-24250769.567852844</v>
      </c>
      <c r="N152" s="298">
        <v>51980</v>
      </c>
    </row>
    <row r="153" spans="1:14" x14ac:dyDescent="0.25">
      <c r="A153" s="336">
        <v>494</v>
      </c>
      <c r="B153" s="337" t="s">
        <v>160</v>
      </c>
      <c r="C153" s="338">
        <v>-8793.18</v>
      </c>
      <c r="D153" s="338">
        <v>-16076.42</v>
      </c>
      <c r="E153" s="338">
        <v>-8793.18</v>
      </c>
      <c r="F153" s="338">
        <v>-88.820000000000007</v>
      </c>
      <c r="G153" s="338">
        <v>-199845</v>
      </c>
      <c r="H153" s="338">
        <v>-270538.83500000002</v>
      </c>
      <c r="I153" s="338">
        <v>-1684273.5612121855</v>
      </c>
      <c r="J153" s="244">
        <v>-1940590.0174546521</v>
      </c>
      <c r="K153" s="244">
        <v>-803554.14244575368</v>
      </c>
      <c r="L153" s="244">
        <v>308179.23413843149</v>
      </c>
      <c r="M153" s="335">
        <f>SUM('Muut lis_väh'!$C153:$L153)</f>
        <v>-4624373.9219741598</v>
      </c>
      <c r="N153" s="298">
        <v>8882</v>
      </c>
    </row>
    <row r="154" spans="1:14" x14ac:dyDescent="0.25">
      <c r="A154" s="336">
        <v>495</v>
      </c>
      <c r="B154" s="337" t="s">
        <v>161</v>
      </c>
      <c r="C154" s="338">
        <v>-1462.23</v>
      </c>
      <c r="D154" s="338">
        <v>-2673.37</v>
      </c>
      <c r="E154" s="338">
        <v>-1462.23</v>
      </c>
      <c r="F154" s="338">
        <v>-14.77</v>
      </c>
      <c r="G154" s="338">
        <v>-33232.5</v>
      </c>
      <c r="H154" s="338">
        <v>-61190.69</v>
      </c>
      <c r="I154" s="338">
        <v>-8204.042889708815</v>
      </c>
      <c r="J154" s="244">
        <v>1897.1725520682137</v>
      </c>
      <c r="K154" s="244">
        <v>-133624.12389015741</v>
      </c>
      <c r="L154" s="244">
        <v>51247.548842880351</v>
      </c>
      <c r="M154" s="335">
        <f>SUM('Muut lis_väh'!$C154:$L154)</f>
        <v>-188719.23538491767</v>
      </c>
      <c r="N154" s="298">
        <v>1477</v>
      </c>
    </row>
    <row r="155" spans="1:14" x14ac:dyDescent="0.25">
      <c r="A155" s="336">
        <v>498</v>
      </c>
      <c r="B155" s="337" t="s">
        <v>162</v>
      </c>
      <c r="C155" s="338">
        <v>-2258.19</v>
      </c>
      <c r="D155" s="338">
        <v>-4128.6099999999997</v>
      </c>
      <c r="E155" s="338">
        <v>-2258.19</v>
      </c>
      <c r="F155" s="338">
        <v>-22.81</v>
      </c>
      <c r="G155" s="338">
        <v>-51322.5</v>
      </c>
      <c r="H155" s="338">
        <v>-22698.26</v>
      </c>
      <c r="I155" s="338">
        <v>73354.581710006387</v>
      </c>
      <c r="J155" s="244">
        <v>581312.13613669772</v>
      </c>
      <c r="K155" s="244">
        <v>-206361.96790348616</v>
      </c>
      <c r="L155" s="244">
        <v>79143.980305084697</v>
      </c>
      <c r="M155" s="335">
        <f>SUM('Muut lis_väh'!$C155:$L155)</f>
        <v>444760.17024830263</v>
      </c>
      <c r="N155" s="298">
        <v>2281</v>
      </c>
    </row>
    <row r="156" spans="1:14" x14ac:dyDescent="0.25">
      <c r="A156" s="336">
        <v>499</v>
      </c>
      <c r="B156" s="337" t="s">
        <v>163</v>
      </c>
      <c r="C156" s="338">
        <v>-19465.38</v>
      </c>
      <c r="D156" s="338">
        <v>-35588.22</v>
      </c>
      <c r="E156" s="338">
        <v>-19465.38</v>
      </c>
      <c r="F156" s="338">
        <v>-196.62</v>
      </c>
      <c r="G156" s="338">
        <v>-442395</v>
      </c>
      <c r="H156" s="338">
        <v>-249149.9425</v>
      </c>
      <c r="I156" s="338">
        <v>1281107.2935538911</v>
      </c>
      <c r="J156" s="244">
        <v>9667.5384847839996</v>
      </c>
      <c r="K156" s="244">
        <v>-1778820.2599378978</v>
      </c>
      <c r="L156" s="244">
        <v>682213.47687793733</v>
      </c>
      <c r="M156" s="335">
        <f>SUM('Muut lis_väh'!$C156:$L156)</f>
        <v>-572092.49352128548</v>
      </c>
      <c r="N156" s="298">
        <v>19662</v>
      </c>
    </row>
    <row r="157" spans="1:14" x14ac:dyDescent="0.25">
      <c r="A157" s="336">
        <v>500</v>
      </c>
      <c r="B157" s="337" t="s">
        <v>164</v>
      </c>
      <c r="C157" s="338">
        <v>-10381.14</v>
      </c>
      <c r="D157" s="338">
        <v>-18979.66</v>
      </c>
      <c r="E157" s="338">
        <v>-10381.14</v>
      </c>
      <c r="F157" s="338">
        <v>-104.86</v>
      </c>
      <c r="G157" s="338">
        <v>-235935</v>
      </c>
      <c r="H157" s="338">
        <v>-200837.83499999999</v>
      </c>
      <c r="I157" s="338">
        <v>2704430.9146959474</v>
      </c>
      <c r="J157" s="244">
        <v>1285190.440215284</v>
      </c>
      <c r="K157" s="244">
        <v>-948667.95065144938</v>
      </c>
      <c r="L157" s="244">
        <v>363833.30884661031</v>
      </c>
      <c r="M157" s="335">
        <f>SUM('Muut lis_väh'!$C157:$L157)</f>
        <v>2928167.0781063926</v>
      </c>
      <c r="N157" s="298">
        <v>10486</v>
      </c>
    </row>
    <row r="158" spans="1:14" x14ac:dyDescent="0.25">
      <c r="A158" s="336">
        <v>503</v>
      </c>
      <c r="B158" s="337" t="s">
        <v>165</v>
      </c>
      <c r="C158" s="338">
        <v>-7463.61</v>
      </c>
      <c r="D158" s="338">
        <v>-13645.59</v>
      </c>
      <c r="E158" s="338">
        <v>-7463.61</v>
      </c>
      <c r="F158" s="338">
        <v>-75.39</v>
      </c>
      <c r="G158" s="338">
        <v>-169627.5</v>
      </c>
      <c r="H158" s="338">
        <v>-152616.57500000001</v>
      </c>
      <c r="I158" s="338">
        <v>-628372.56171772804</v>
      </c>
      <c r="J158" s="244">
        <v>-759135.11666541337</v>
      </c>
      <c r="K158" s="244">
        <v>-682052.99255781772</v>
      </c>
      <c r="L158" s="244">
        <v>261581.09053925186</v>
      </c>
      <c r="M158" s="335">
        <f>SUM('Muut lis_väh'!$C158:$L158)</f>
        <v>-2158871.8554017073</v>
      </c>
      <c r="N158" s="298">
        <v>7539</v>
      </c>
    </row>
    <row r="159" spans="1:14" x14ac:dyDescent="0.25">
      <c r="A159" s="336">
        <v>504</v>
      </c>
      <c r="B159" s="337" t="s">
        <v>166</v>
      </c>
      <c r="C159" s="338">
        <v>-1746.36</v>
      </c>
      <c r="D159" s="338">
        <v>-3192.84</v>
      </c>
      <c r="E159" s="338">
        <v>-1746.36</v>
      </c>
      <c r="F159" s="338">
        <v>-17.64</v>
      </c>
      <c r="G159" s="338">
        <v>-39690</v>
      </c>
      <c r="H159" s="338">
        <v>-63438.855000000003</v>
      </c>
      <c r="I159" s="338">
        <v>-480931.45170114934</v>
      </c>
      <c r="J159" s="244">
        <v>-174777.81529521823</v>
      </c>
      <c r="K159" s="244">
        <v>-159589.00104416904</v>
      </c>
      <c r="L159" s="244">
        <v>61205.603357373693</v>
      </c>
      <c r="M159" s="335">
        <f>SUM('Muut lis_väh'!$C159:$L159)</f>
        <v>-863924.71968316287</v>
      </c>
      <c r="N159" s="298">
        <v>1764</v>
      </c>
    </row>
    <row r="160" spans="1:14" x14ac:dyDescent="0.25">
      <c r="A160" s="336">
        <v>505</v>
      </c>
      <c r="B160" s="337" t="s">
        <v>167</v>
      </c>
      <c r="C160" s="338">
        <v>-20702.88</v>
      </c>
      <c r="D160" s="338">
        <v>-37850.720000000001</v>
      </c>
      <c r="E160" s="338">
        <v>-20702.88</v>
      </c>
      <c r="F160" s="338">
        <v>-209.12</v>
      </c>
      <c r="G160" s="338">
        <v>-470520</v>
      </c>
      <c r="H160" s="338">
        <v>-805752.06030000001</v>
      </c>
      <c r="I160" s="338">
        <v>-689453.45907624206</v>
      </c>
      <c r="J160" s="244">
        <v>-7158.2585109192814</v>
      </c>
      <c r="K160" s="244">
        <v>-1891907.7039884713</v>
      </c>
      <c r="L160" s="244">
        <v>725584.79444977245</v>
      </c>
      <c r="M160" s="335">
        <f>SUM('Muut lis_väh'!$C160:$L160)</f>
        <v>-3218672.2874258598</v>
      </c>
      <c r="N160" s="298">
        <v>20912</v>
      </c>
    </row>
    <row r="161" spans="1:14" x14ac:dyDescent="0.25">
      <c r="A161" s="336">
        <v>507</v>
      </c>
      <c r="B161" s="337" t="s">
        <v>168</v>
      </c>
      <c r="C161" s="338">
        <v>-5508.36</v>
      </c>
      <c r="D161" s="338">
        <v>-10070.84</v>
      </c>
      <c r="E161" s="338">
        <v>-5508.36</v>
      </c>
      <c r="F161" s="338">
        <v>-55.64</v>
      </c>
      <c r="G161" s="338">
        <v>-125190</v>
      </c>
      <c r="H161" s="338">
        <v>-210707.63500000001</v>
      </c>
      <c r="I161" s="338">
        <v>-778872.56072240649</v>
      </c>
      <c r="J161" s="244">
        <v>-76178.122286481695</v>
      </c>
      <c r="K161" s="244">
        <v>-503374.83095791191</v>
      </c>
      <c r="L161" s="244">
        <v>193054.40877575238</v>
      </c>
      <c r="M161" s="335">
        <f>SUM('Muut lis_väh'!$C161:$L161)</f>
        <v>-1522411.9401910477</v>
      </c>
      <c r="N161" s="298">
        <v>5564</v>
      </c>
    </row>
    <row r="162" spans="1:14" x14ac:dyDescent="0.25">
      <c r="A162" s="336">
        <v>508</v>
      </c>
      <c r="B162" s="337" t="s">
        <v>169</v>
      </c>
      <c r="C162" s="338">
        <v>-9266.4</v>
      </c>
      <c r="D162" s="338">
        <v>-16941.600000000002</v>
      </c>
      <c r="E162" s="338">
        <v>-9266.4</v>
      </c>
      <c r="F162" s="338">
        <v>-93.600000000000009</v>
      </c>
      <c r="G162" s="338">
        <v>-210600</v>
      </c>
      <c r="H162" s="338">
        <v>-505410.18910000002</v>
      </c>
      <c r="I162" s="338">
        <v>-838485.16698785278</v>
      </c>
      <c r="J162" s="244">
        <v>-492522.30838188279</v>
      </c>
      <c r="K162" s="244">
        <v>-846798.78105069289</v>
      </c>
      <c r="L162" s="244">
        <v>324764.42597790121</v>
      </c>
      <c r="M162" s="335">
        <f>SUM('Muut lis_väh'!$C162:$L162)</f>
        <v>-2604620.0195425274</v>
      </c>
      <c r="N162" s="298">
        <v>9360</v>
      </c>
    </row>
    <row r="163" spans="1:14" x14ac:dyDescent="0.25">
      <c r="A163" s="336">
        <v>529</v>
      </c>
      <c r="B163" s="337" t="s">
        <v>170</v>
      </c>
      <c r="C163" s="338">
        <v>-19651.5</v>
      </c>
      <c r="D163" s="338">
        <v>-35928.5</v>
      </c>
      <c r="E163" s="338">
        <v>-19651.5</v>
      </c>
      <c r="F163" s="338">
        <v>-198.5</v>
      </c>
      <c r="G163" s="338">
        <v>-446625</v>
      </c>
      <c r="H163" s="338">
        <v>-554322.26249999995</v>
      </c>
      <c r="I163" s="338">
        <v>4326281.6549170716</v>
      </c>
      <c r="J163" s="244">
        <v>952929.11478100612</v>
      </c>
      <c r="K163" s="244">
        <v>-1795828.6115231041</v>
      </c>
      <c r="L163" s="244">
        <v>688736.52304074133</v>
      </c>
      <c r="M163" s="335">
        <f>SUM('Muut lis_väh'!$C163:$L163)</f>
        <v>3095741.4187157149</v>
      </c>
      <c r="N163" s="298">
        <v>19850</v>
      </c>
    </row>
    <row r="164" spans="1:14" x14ac:dyDescent="0.25">
      <c r="A164" s="336">
        <v>531</v>
      </c>
      <c r="B164" s="337" t="s">
        <v>171</v>
      </c>
      <c r="C164" s="338">
        <v>-5021.28</v>
      </c>
      <c r="D164" s="338">
        <v>-9180.32</v>
      </c>
      <c r="E164" s="338">
        <v>-5021.28</v>
      </c>
      <c r="F164" s="338">
        <v>-50.72</v>
      </c>
      <c r="G164" s="338">
        <v>-114120</v>
      </c>
      <c r="H164" s="338">
        <v>-143782.83749999999</v>
      </c>
      <c r="I164" s="338">
        <v>-1124023.1332962255</v>
      </c>
      <c r="J164" s="244">
        <v>-1000241.5866294442</v>
      </c>
      <c r="K164" s="244">
        <v>-458863.61297960626</v>
      </c>
      <c r="L164" s="244">
        <v>175983.4581794781</v>
      </c>
      <c r="M164" s="335">
        <f>SUM('Muut lis_väh'!$C164:$L164)</f>
        <v>-2684321.3122257977</v>
      </c>
      <c r="N164" s="298">
        <v>5072</v>
      </c>
    </row>
    <row r="165" spans="1:14" x14ac:dyDescent="0.25">
      <c r="A165" s="336">
        <v>535</v>
      </c>
      <c r="B165" s="337" t="s">
        <v>172</v>
      </c>
      <c r="C165" s="338">
        <v>-10314.81</v>
      </c>
      <c r="D165" s="338">
        <v>-18858.39</v>
      </c>
      <c r="E165" s="338">
        <v>-10314.81</v>
      </c>
      <c r="F165" s="338">
        <v>-104.19</v>
      </c>
      <c r="G165" s="338">
        <v>-234427.5</v>
      </c>
      <c r="H165" s="338">
        <v>-235103.72500000001</v>
      </c>
      <c r="I165" s="338">
        <v>429892.18568184361</v>
      </c>
      <c r="J165" s="244">
        <v>-360918.46046346228</v>
      </c>
      <c r="K165" s="244">
        <v>-942606.46365033858</v>
      </c>
      <c r="L165" s="244">
        <v>361508.60622475995</v>
      </c>
      <c r="M165" s="335">
        <f>SUM('Muut lis_väh'!$C165:$L165)</f>
        <v>-1021247.5572071974</v>
      </c>
      <c r="N165" s="298">
        <v>10419</v>
      </c>
    </row>
    <row r="166" spans="1:14" x14ac:dyDescent="0.25">
      <c r="A166" s="336">
        <v>536</v>
      </c>
      <c r="B166" s="337" t="s">
        <v>173</v>
      </c>
      <c r="C166" s="338">
        <v>-34992.54</v>
      </c>
      <c r="D166" s="338">
        <v>-63976.26</v>
      </c>
      <c r="E166" s="338">
        <v>-34992.54</v>
      </c>
      <c r="F166" s="338">
        <v>-353.46</v>
      </c>
      <c r="G166" s="338">
        <v>-795285</v>
      </c>
      <c r="H166" s="338">
        <v>-1643810.3174999999</v>
      </c>
      <c r="I166" s="338">
        <v>-1472683.6671168597</v>
      </c>
      <c r="J166" s="244">
        <v>-864760.66701380664</v>
      </c>
      <c r="K166" s="244">
        <v>-3197751.0379292513</v>
      </c>
      <c r="L166" s="244">
        <v>1226402.0727152668</v>
      </c>
      <c r="M166" s="335">
        <f>SUM('Muut lis_väh'!$C166:$L166)</f>
        <v>-6882203.4168446502</v>
      </c>
      <c r="N166" s="298">
        <v>35346</v>
      </c>
    </row>
    <row r="167" spans="1:14" x14ac:dyDescent="0.25">
      <c r="A167" s="336">
        <v>538</v>
      </c>
      <c r="B167" s="337" t="s">
        <v>174</v>
      </c>
      <c r="C167" s="338">
        <v>-4597.5600000000004</v>
      </c>
      <c r="D167" s="338">
        <v>-8405.64</v>
      </c>
      <c r="E167" s="338">
        <v>-4597.5600000000004</v>
      </c>
      <c r="F167" s="338">
        <v>-46.44</v>
      </c>
      <c r="G167" s="338">
        <v>-104490</v>
      </c>
      <c r="H167" s="338">
        <v>-51360.747499999998</v>
      </c>
      <c r="I167" s="338">
        <v>3898.6838013950255</v>
      </c>
      <c r="J167" s="244">
        <v>-206415.34504788092</v>
      </c>
      <c r="K167" s="244">
        <v>-420142.47213668993</v>
      </c>
      <c r="L167" s="244">
        <v>161133.11904288176</v>
      </c>
      <c r="M167" s="335">
        <f>SUM('Muut lis_väh'!$C167:$L167)</f>
        <v>-635023.96184029407</v>
      </c>
      <c r="N167" s="298">
        <v>4644</v>
      </c>
    </row>
    <row r="168" spans="1:14" x14ac:dyDescent="0.25">
      <c r="A168" s="336">
        <v>541</v>
      </c>
      <c r="B168" s="337" t="s">
        <v>175</v>
      </c>
      <c r="C168" s="338">
        <v>-9150.57</v>
      </c>
      <c r="D168" s="338">
        <v>-16729.830000000002</v>
      </c>
      <c r="E168" s="338">
        <v>-9150.57</v>
      </c>
      <c r="F168" s="338">
        <v>-92.43</v>
      </c>
      <c r="G168" s="338">
        <v>-207967.5</v>
      </c>
      <c r="H168" s="338">
        <v>-328769.23499999999</v>
      </c>
      <c r="I168" s="338">
        <v>2447775.2254937766</v>
      </c>
      <c r="J168" s="244">
        <v>1662750.2368185597</v>
      </c>
      <c r="K168" s="244">
        <v>-836213.79628755921</v>
      </c>
      <c r="L168" s="244">
        <v>320704.87065317744</v>
      </c>
      <c r="M168" s="335">
        <f>SUM('Muut lis_väh'!$C168:$L168)</f>
        <v>3023156.4016779549</v>
      </c>
      <c r="N168" s="298">
        <v>9243</v>
      </c>
    </row>
    <row r="169" spans="1:14" x14ac:dyDescent="0.25">
      <c r="A169" s="336">
        <v>543</v>
      </c>
      <c r="B169" s="337" t="s">
        <v>176</v>
      </c>
      <c r="C169" s="338">
        <v>-44013.42</v>
      </c>
      <c r="D169" s="338">
        <v>-80468.98</v>
      </c>
      <c r="E169" s="338">
        <v>-44013.42</v>
      </c>
      <c r="F169" s="338">
        <v>-444.58</v>
      </c>
      <c r="G169" s="338">
        <v>-1000305</v>
      </c>
      <c r="H169" s="338">
        <v>-1773385.575</v>
      </c>
      <c r="I169" s="338">
        <v>5228666.4970606994</v>
      </c>
      <c r="J169" s="244">
        <v>2990732.435531389</v>
      </c>
      <c r="K169" s="244">
        <v>-4022113.2700803103</v>
      </c>
      <c r="L169" s="244">
        <v>1542561.629286916</v>
      </c>
      <c r="M169" s="335">
        <f>SUM('Muut lis_väh'!$C169:$L169)</f>
        <v>2797216.3167986944</v>
      </c>
      <c r="N169" s="298">
        <v>44458</v>
      </c>
    </row>
    <row r="170" spans="1:14" x14ac:dyDescent="0.25">
      <c r="A170" s="336">
        <v>545</v>
      </c>
      <c r="B170" s="337" t="s">
        <v>177</v>
      </c>
      <c r="C170" s="338">
        <v>-9488.16</v>
      </c>
      <c r="D170" s="338">
        <v>-17347.04</v>
      </c>
      <c r="E170" s="338">
        <v>-9488.16</v>
      </c>
      <c r="F170" s="338">
        <v>-95.84</v>
      </c>
      <c r="G170" s="338">
        <v>-215640</v>
      </c>
      <c r="H170" s="338">
        <v>-79379.12</v>
      </c>
      <c r="I170" s="338">
        <v>1843044.0596636783</v>
      </c>
      <c r="J170" s="244">
        <v>1425004.0646821237</v>
      </c>
      <c r="K170" s="244">
        <v>-867064.05102455569</v>
      </c>
      <c r="L170" s="244">
        <v>332536.56608677405</v>
      </c>
      <c r="M170" s="335">
        <f>SUM('Muut lis_väh'!$C170:$L170)</f>
        <v>2402082.3194080205</v>
      </c>
      <c r="N170" s="298">
        <v>9584</v>
      </c>
    </row>
    <row r="171" spans="1:14" x14ac:dyDescent="0.25">
      <c r="A171" s="336">
        <v>560</v>
      </c>
      <c r="B171" s="337" t="s">
        <v>178</v>
      </c>
      <c r="C171" s="338">
        <v>-15577.65</v>
      </c>
      <c r="D171" s="338">
        <v>-28480.350000000002</v>
      </c>
      <c r="E171" s="338">
        <v>-15577.65</v>
      </c>
      <c r="F171" s="338">
        <v>-157.35</v>
      </c>
      <c r="G171" s="338">
        <v>-354037.5</v>
      </c>
      <c r="H171" s="338">
        <v>-709485.97499999998</v>
      </c>
      <c r="I171" s="338">
        <v>140866.56848577116</v>
      </c>
      <c r="J171" s="244">
        <v>7736.6858945212198</v>
      </c>
      <c r="K171" s="244">
        <v>-1423544.7457086167</v>
      </c>
      <c r="L171" s="244">
        <v>545958.14559426019</v>
      </c>
      <c r="M171" s="335">
        <f>SUM('Muut lis_väh'!$C171:$L171)</f>
        <v>-1852299.8207340641</v>
      </c>
      <c r="N171" s="298">
        <v>15735</v>
      </c>
    </row>
    <row r="172" spans="1:14" x14ac:dyDescent="0.25">
      <c r="A172" s="336">
        <v>561</v>
      </c>
      <c r="B172" s="337" t="s">
        <v>179</v>
      </c>
      <c r="C172" s="338">
        <v>-1303.83</v>
      </c>
      <c r="D172" s="338">
        <v>-2383.77</v>
      </c>
      <c r="E172" s="338">
        <v>-1303.83</v>
      </c>
      <c r="F172" s="338">
        <v>-13.17</v>
      </c>
      <c r="G172" s="338">
        <v>-29632.5</v>
      </c>
      <c r="H172" s="338">
        <v>-19956.45</v>
      </c>
      <c r="I172" s="338">
        <v>397799.26799250866</v>
      </c>
      <c r="J172" s="244">
        <v>315999.25419367111</v>
      </c>
      <c r="K172" s="244">
        <v>-119148.93105168403</v>
      </c>
      <c r="L172" s="244">
        <v>45696.020193685457</v>
      </c>
      <c r="M172" s="335">
        <f>SUM('Muut lis_väh'!$C172:$L172)</f>
        <v>585752.06132818118</v>
      </c>
      <c r="N172" s="298">
        <v>1317</v>
      </c>
    </row>
    <row r="173" spans="1:14" x14ac:dyDescent="0.25">
      <c r="A173" s="336">
        <v>562</v>
      </c>
      <c r="B173" s="337" t="s">
        <v>180</v>
      </c>
      <c r="C173" s="338">
        <v>-8845.65</v>
      </c>
      <c r="D173" s="338">
        <v>-16172.35</v>
      </c>
      <c r="E173" s="338">
        <v>-8845.65</v>
      </c>
      <c r="F173" s="338">
        <v>-89.350000000000009</v>
      </c>
      <c r="G173" s="338">
        <v>-201037.5</v>
      </c>
      <c r="H173" s="338">
        <v>-271039.6225</v>
      </c>
      <c r="I173" s="338">
        <v>-16000.239089833281</v>
      </c>
      <c r="J173" s="244">
        <v>-4736.9200800910085</v>
      </c>
      <c r="K173" s="244">
        <v>-808349.05007349805</v>
      </c>
      <c r="L173" s="244">
        <v>310018.17800347728</v>
      </c>
      <c r="M173" s="335">
        <f>SUM('Muut lis_väh'!$C173:$L173)</f>
        <v>-1025098.1537399451</v>
      </c>
      <c r="N173" s="298">
        <v>8935</v>
      </c>
    </row>
    <row r="174" spans="1:14" x14ac:dyDescent="0.25">
      <c r="A174" s="336">
        <v>563</v>
      </c>
      <c r="B174" s="337" t="s">
        <v>181</v>
      </c>
      <c r="C174" s="338">
        <v>-6954.75</v>
      </c>
      <c r="D174" s="338">
        <v>-12715.25</v>
      </c>
      <c r="E174" s="338">
        <v>-6954.75</v>
      </c>
      <c r="F174" s="338">
        <v>-70.25</v>
      </c>
      <c r="G174" s="338">
        <v>-158062.5</v>
      </c>
      <c r="H174" s="338">
        <v>-202190.71</v>
      </c>
      <c r="I174" s="338">
        <v>-676870.36458423827</v>
      </c>
      <c r="J174" s="244">
        <v>-1008528.6421063918</v>
      </c>
      <c r="K174" s="244">
        <v>-635551.43556422193</v>
      </c>
      <c r="L174" s="244">
        <v>243746.80475371325</v>
      </c>
      <c r="M174" s="335">
        <f>SUM('Muut lis_väh'!$C174:$L174)</f>
        <v>-2464151.8475011387</v>
      </c>
      <c r="N174" s="298">
        <v>7025</v>
      </c>
    </row>
    <row r="175" spans="1:14" x14ac:dyDescent="0.25">
      <c r="A175" s="336">
        <v>564</v>
      </c>
      <c r="B175" s="337" t="s">
        <v>182</v>
      </c>
      <c r="C175" s="338">
        <v>-209729.52</v>
      </c>
      <c r="D175" s="338">
        <v>-383444.88</v>
      </c>
      <c r="E175" s="338">
        <v>-209729.52</v>
      </c>
      <c r="F175" s="338">
        <v>-2118.48</v>
      </c>
      <c r="G175" s="338">
        <v>-4766580</v>
      </c>
      <c r="H175" s="338">
        <v>-11371140.5185</v>
      </c>
      <c r="I175" s="338">
        <v>-15371324.843891574</v>
      </c>
      <c r="J175" s="244">
        <v>-5515089.056940225</v>
      </c>
      <c r="K175" s="244">
        <v>-19165879.077780683</v>
      </c>
      <c r="L175" s="244">
        <v>7350501.5079664979</v>
      </c>
      <c r="M175" s="335">
        <f>SUM('Muut lis_väh'!$C175:$L175)</f>
        <v>-49644534.389145993</v>
      </c>
      <c r="N175" s="298">
        <v>211848</v>
      </c>
    </row>
    <row r="176" spans="1:14" x14ac:dyDescent="0.25">
      <c r="A176" s="336">
        <v>576</v>
      </c>
      <c r="B176" s="337" t="s">
        <v>183</v>
      </c>
      <c r="C176" s="338">
        <v>-2722.5</v>
      </c>
      <c r="D176" s="338">
        <v>-4977.5</v>
      </c>
      <c r="E176" s="338">
        <v>-2722.5</v>
      </c>
      <c r="F176" s="338">
        <v>-27.5</v>
      </c>
      <c r="G176" s="338">
        <v>-61875</v>
      </c>
      <c r="H176" s="338">
        <v>-79106.404999999999</v>
      </c>
      <c r="I176" s="338">
        <v>360555.22111073241</v>
      </c>
      <c r="J176" s="244">
        <v>365893.67107542342</v>
      </c>
      <c r="K176" s="244">
        <v>-248792.37691126126</v>
      </c>
      <c r="L176" s="244">
        <v>95416.898658037215</v>
      </c>
      <c r="M176" s="335">
        <f>SUM('Muut lis_väh'!$C176:$L176)</f>
        <v>421642.00893293181</v>
      </c>
      <c r="N176" s="298">
        <v>2750</v>
      </c>
    </row>
    <row r="177" spans="1:14" x14ac:dyDescent="0.25">
      <c r="A177" s="336">
        <v>577</v>
      </c>
      <c r="B177" s="337" t="s">
        <v>184</v>
      </c>
      <c r="C177" s="338">
        <v>-11026.62</v>
      </c>
      <c r="D177" s="338">
        <v>-20159.78</v>
      </c>
      <c r="E177" s="338">
        <v>-11026.62</v>
      </c>
      <c r="F177" s="338">
        <v>-111.38</v>
      </c>
      <c r="G177" s="338">
        <v>-250605</v>
      </c>
      <c r="H177" s="338">
        <v>-375507.49</v>
      </c>
      <c r="I177" s="338">
        <v>318668.26495614124</v>
      </c>
      <c r="J177" s="244">
        <v>-74359.986335513808</v>
      </c>
      <c r="K177" s="244">
        <v>-1007654.3614682284</v>
      </c>
      <c r="L177" s="244">
        <v>386455.78809207946</v>
      </c>
      <c r="M177" s="335">
        <f>SUM('Muut lis_väh'!$C177:$L177)</f>
        <v>-1045327.1847555215</v>
      </c>
      <c r="N177" s="298">
        <v>11138</v>
      </c>
    </row>
    <row r="178" spans="1:14" x14ac:dyDescent="0.25">
      <c r="A178" s="336">
        <v>578</v>
      </c>
      <c r="B178" s="337" t="s">
        <v>185</v>
      </c>
      <c r="C178" s="338">
        <v>-3069</v>
      </c>
      <c r="D178" s="338">
        <v>-5611</v>
      </c>
      <c r="E178" s="338">
        <v>-3069</v>
      </c>
      <c r="F178" s="338">
        <v>-31</v>
      </c>
      <c r="G178" s="338">
        <v>-69750</v>
      </c>
      <c r="H178" s="338">
        <v>-119593.35</v>
      </c>
      <c r="I178" s="338">
        <v>-339947.6782272585</v>
      </c>
      <c r="J178" s="244">
        <v>-253096.79800633944</v>
      </c>
      <c r="K178" s="244">
        <v>-280456.86124542181</v>
      </c>
      <c r="L178" s="244">
        <v>107560.86757815105</v>
      </c>
      <c r="M178" s="335">
        <f>SUM('Muut lis_väh'!$C178:$L178)</f>
        <v>-967063.81990086858</v>
      </c>
      <c r="N178" s="298">
        <v>3100</v>
      </c>
    </row>
    <row r="179" spans="1:14" x14ac:dyDescent="0.25">
      <c r="A179" s="336">
        <v>580</v>
      </c>
      <c r="B179" s="337" t="s">
        <v>186</v>
      </c>
      <c r="C179" s="338">
        <v>-4393.62</v>
      </c>
      <c r="D179" s="338">
        <v>-8032.7800000000007</v>
      </c>
      <c r="E179" s="338">
        <v>-4393.62</v>
      </c>
      <c r="F179" s="338">
        <v>-44.38</v>
      </c>
      <c r="G179" s="338">
        <v>-99855</v>
      </c>
      <c r="H179" s="338">
        <v>-127250.505</v>
      </c>
      <c r="I179" s="338">
        <v>-343148.19433847629</v>
      </c>
      <c r="J179" s="244">
        <v>2182.1043533451016</v>
      </c>
      <c r="K179" s="244">
        <v>-401505.66135715548</v>
      </c>
      <c r="L179" s="244">
        <v>153985.52590704334</v>
      </c>
      <c r="M179" s="335">
        <f>SUM('Muut lis_väh'!$C179:$L179)</f>
        <v>-832456.13043524325</v>
      </c>
      <c r="N179" s="298">
        <v>4438</v>
      </c>
    </row>
    <row r="180" spans="1:14" x14ac:dyDescent="0.25">
      <c r="A180" s="336">
        <v>581</v>
      </c>
      <c r="B180" s="337" t="s">
        <v>187</v>
      </c>
      <c r="C180" s="338">
        <v>-6177.6</v>
      </c>
      <c r="D180" s="338">
        <v>-11294.4</v>
      </c>
      <c r="E180" s="338">
        <v>-6177.6</v>
      </c>
      <c r="F180" s="338">
        <v>-62.4</v>
      </c>
      <c r="G180" s="338">
        <v>-140400</v>
      </c>
      <c r="H180" s="338">
        <v>-208326.95499999999</v>
      </c>
      <c r="I180" s="338">
        <v>-642821.91530364996</v>
      </c>
      <c r="J180" s="244">
        <v>-441934.71870183945</v>
      </c>
      <c r="K180" s="244">
        <v>-564532.52070046193</v>
      </c>
      <c r="L180" s="244">
        <v>216509.61731860082</v>
      </c>
      <c r="M180" s="335">
        <f>SUM('Muut lis_väh'!$C180:$L180)</f>
        <v>-1805218.4923873504</v>
      </c>
      <c r="N180" s="298">
        <v>6240</v>
      </c>
    </row>
    <row r="181" spans="1:14" x14ac:dyDescent="0.25">
      <c r="A181" s="336">
        <v>583</v>
      </c>
      <c r="B181" s="337" t="s">
        <v>188</v>
      </c>
      <c r="C181" s="338">
        <v>-937.53</v>
      </c>
      <c r="D181" s="338">
        <v>-1714.0700000000002</v>
      </c>
      <c r="E181" s="338">
        <v>-937.53</v>
      </c>
      <c r="F181" s="338">
        <v>-9.4700000000000006</v>
      </c>
      <c r="G181" s="338">
        <v>-21307.5</v>
      </c>
      <c r="H181" s="338">
        <v>-11595.81</v>
      </c>
      <c r="I181" s="338">
        <v>-506479.02569192811</v>
      </c>
      <c r="J181" s="244">
        <v>331319.00541115989</v>
      </c>
      <c r="K181" s="244">
        <v>-85675.047612714334</v>
      </c>
      <c r="L181" s="244">
        <v>32858.110192422275</v>
      </c>
      <c r="M181" s="335">
        <f>SUM('Muut lis_väh'!$C181:$L181)</f>
        <v>-264478.86770106031</v>
      </c>
      <c r="N181" s="298">
        <v>947</v>
      </c>
    </row>
    <row r="182" spans="1:14" x14ac:dyDescent="0.25">
      <c r="A182" s="336">
        <v>584</v>
      </c>
      <c r="B182" s="337" t="s">
        <v>189</v>
      </c>
      <c r="C182" s="338">
        <v>-2626.47</v>
      </c>
      <c r="D182" s="338">
        <v>-4801.93</v>
      </c>
      <c r="E182" s="338">
        <v>-2626.47</v>
      </c>
      <c r="F182" s="338">
        <v>-26.53</v>
      </c>
      <c r="G182" s="338">
        <v>-59692.5</v>
      </c>
      <c r="H182" s="338">
        <v>-39412.205000000002</v>
      </c>
      <c r="I182" s="338">
        <v>-416568.57535736274</v>
      </c>
      <c r="J182" s="244">
        <v>-411119.26931228035</v>
      </c>
      <c r="K182" s="244">
        <v>-240016.79125293679</v>
      </c>
      <c r="L182" s="244">
        <v>92051.284414462818</v>
      </c>
      <c r="M182" s="335">
        <f>SUM('Muut lis_väh'!$C182:$L182)</f>
        <v>-1084839.456508117</v>
      </c>
      <c r="N182" s="298">
        <v>2653</v>
      </c>
    </row>
    <row r="183" spans="1:14" x14ac:dyDescent="0.25">
      <c r="A183" s="336">
        <v>588</v>
      </c>
      <c r="B183" s="337" t="s">
        <v>190</v>
      </c>
      <c r="C183" s="338">
        <v>-1584</v>
      </c>
      <c r="D183" s="338">
        <v>-2896</v>
      </c>
      <c r="E183" s="338">
        <v>-1584</v>
      </c>
      <c r="F183" s="338">
        <v>-16</v>
      </c>
      <c r="G183" s="338">
        <v>-36000</v>
      </c>
      <c r="H183" s="338">
        <v>-45103.695</v>
      </c>
      <c r="I183" s="338">
        <v>-632824.65545089217</v>
      </c>
      <c r="J183" s="244">
        <v>-349464.43342796603</v>
      </c>
      <c r="K183" s="244">
        <v>-144751.92838473382</v>
      </c>
      <c r="L183" s="244">
        <v>55515.286491948929</v>
      </c>
      <c r="M183" s="335">
        <f>SUM('Muut lis_väh'!$C183:$L183)</f>
        <v>-1158709.4257716432</v>
      </c>
      <c r="N183" s="298">
        <v>1600</v>
      </c>
    </row>
    <row r="184" spans="1:14" x14ac:dyDescent="0.25">
      <c r="A184" s="336">
        <v>592</v>
      </c>
      <c r="B184" s="337" t="s">
        <v>191</v>
      </c>
      <c r="C184" s="338">
        <v>-3614.49</v>
      </c>
      <c r="D184" s="338">
        <v>-6608.31</v>
      </c>
      <c r="E184" s="338">
        <v>-3614.49</v>
      </c>
      <c r="F184" s="338">
        <v>-36.51</v>
      </c>
      <c r="G184" s="338">
        <v>-82147.5</v>
      </c>
      <c r="H184" s="338">
        <v>-114209.13250000001</v>
      </c>
      <c r="I184" s="338">
        <v>-424131.91293202521</v>
      </c>
      <c r="J184" s="244">
        <v>-305666.61641452974</v>
      </c>
      <c r="K184" s="244">
        <v>-330305.80658291449</v>
      </c>
      <c r="L184" s="244">
        <v>126678.94436381596</v>
      </c>
      <c r="M184" s="335">
        <f>SUM('Muut lis_väh'!$C184:$L184)</f>
        <v>-1143655.8240656534</v>
      </c>
      <c r="N184" s="298">
        <v>3651</v>
      </c>
    </row>
    <row r="185" spans="1:14" x14ac:dyDescent="0.25">
      <c r="A185" s="336">
        <v>593</v>
      </c>
      <c r="B185" s="337" t="s">
        <v>192</v>
      </c>
      <c r="C185" s="338">
        <v>-16906.23</v>
      </c>
      <c r="D185" s="338">
        <v>-30909.370000000003</v>
      </c>
      <c r="E185" s="338">
        <v>-16906.23</v>
      </c>
      <c r="F185" s="338">
        <v>-170.77</v>
      </c>
      <c r="G185" s="338">
        <v>-384232.5</v>
      </c>
      <c r="H185" s="338">
        <v>-836614.88425</v>
      </c>
      <c r="I185" s="338">
        <v>-1530435.8362037388</v>
      </c>
      <c r="J185" s="244">
        <v>-1444954.01317142</v>
      </c>
      <c r="K185" s="244">
        <v>-1544955.4256413123</v>
      </c>
      <c r="L185" s="244">
        <v>592521.59213938238</v>
      </c>
      <c r="M185" s="335">
        <f>SUM('Muut lis_väh'!$C185:$L185)</f>
        <v>-5213563.6671270877</v>
      </c>
      <c r="N185" s="298">
        <v>17077</v>
      </c>
    </row>
    <row r="186" spans="1:14" x14ac:dyDescent="0.25">
      <c r="A186" s="336">
        <v>595</v>
      </c>
      <c r="B186" s="337" t="s">
        <v>193</v>
      </c>
      <c r="C186" s="338">
        <v>-4098.6000000000004</v>
      </c>
      <c r="D186" s="338">
        <v>-7493.4000000000005</v>
      </c>
      <c r="E186" s="338">
        <v>-4098.6000000000004</v>
      </c>
      <c r="F186" s="338">
        <v>-41.4</v>
      </c>
      <c r="G186" s="338">
        <v>-93150</v>
      </c>
      <c r="H186" s="338">
        <v>-141915.08499999999</v>
      </c>
      <c r="I186" s="338">
        <v>974846.0326094483</v>
      </c>
      <c r="J186" s="244">
        <v>290413.5964835753</v>
      </c>
      <c r="K186" s="244">
        <v>-374545.61469549878</v>
      </c>
      <c r="L186" s="244">
        <v>143645.80379791785</v>
      </c>
      <c r="M186" s="335">
        <f>SUM('Muut lis_väh'!$C186:$L186)</f>
        <v>783562.73319544271</v>
      </c>
      <c r="N186" s="298">
        <v>4140</v>
      </c>
    </row>
    <row r="187" spans="1:14" x14ac:dyDescent="0.25">
      <c r="A187" s="336">
        <v>598</v>
      </c>
      <c r="B187" s="337" t="s">
        <v>194</v>
      </c>
      <c r="C187" s="338">
        <v>-19014.93</v>
      </c>
      <c r="D187" s="338">
        <v>-34764.67</v>
      </c>
      <c r="E187" s="338">
        <v>-19014.93</v>
      </c>
      <c r="F187" s="338">
        <v>-192.07</v>
      </c>
      <c r="G187" s="338">
        <v>-432157.5</v>
      </c>
      <c r="H187" s="338">
        <v>-952106.79700000002</v>
      </c>
      <c r="I187" s="338">
        <v>-7093329.5605405187</v>
      </c>
      <c r="J187" s="244">
        <v>-3652338.5770628252</v>
      </c>
      <c r="K187" s="244">
        <v>-1737656.4303034891</v>
      </c>
      <c r="L187" s="244">
        <v>666426.31728178938</v>
      </c>
      <c r="M187" s="335">
        <f>SUM('Muut lis_väh'!$C187:$L187)</f>
        <v>-13274149.147625044</v>
      </c>
      <c r="N187" s="298">
        <v>19207</v>
      </c>
    </row>
    <row r="188" spans="1:14" x14ac:dyDescent="0.25">
      <c r="A188" s="336">
        <v>599</v>
      </c>
      <c r="B188" s="337" t="s">
        <v>195</v>
      </c>
      <c r="C188" s="338">
        <v>-11093.94</v>
      </c>
      <c r="D188" s="338">
        <v>-20282.86</v>
      </c>
      <c r="E188" s="338">
        <v>-11093.94</v>
      </c>
      <c r="F188" s="338">
        <v>-112.06</v>
      </c>
      <c r="G188" s="338">
        <v>-252135</v>
      </c>
      <c r="H188" s="338">
        <v>-93152.381450000001</v>
      </c>
      <c r="I188" s="338">
        <v>-1978766.8261578125</v>
      </c>
      <c r="J188" s="244">
        <v>-1773551.2402943368</v>
      </c>
      <c r="K188" s="244">
        <v>-1013806.3184245796</v>
      </c>
      <c r="L188" s="244">
        <v>388815.18776798731</v>
      </c>
      <c r="M188" s="335">
        <f>SUM('Muut lis_väh'!$C188:$L188)</f>
        <v>-4765179.3785587419</v>
      </c>
      <c r="N188" s="298">
        <v>11206</v>
      </c>
    </row>
    <row r="189" spans="1:14" x14ac:dyDescent="0.25">
      <c r="A189" s="336">
        <v>601</v>
      </c>
      <c r="B189" s="337" t="s">
        <v>196</v>
      </c>
      <c r="C189" s="338">
        <v>-3748.14</v>
      </c>
      <c r="D189" s="338">
        <v>-6852.66</v>
      </c>
      <c r="E189" s="338">
        <v>-3748.14</v>
      </c>
      <c r="F189" s="338">
        <v>-37.86</v>
      </c>
      <c r="G189" s="338">
        <v>-85185</v>
      </c>
      <c r="H189" s="338">
        <v>-102081.715</v>
      </c>
      <c r="I189" s="338">
        <v>774899.24333972821</v>
      </c>
      <c r="J189" s="244">
        <v>385626.97846902756</v>
      </c>
      <c r="K189" s="244">
        <v>-342519.25054037641</v>
      </c>
      <c r="L189" s="244">
        <v>131363.04666157416</v>
      </c>
      <c r="M189" s="335">
        <f>SUM('Muut lis_väh'!$C189:$L189)</f>
        <v>747716.50292995351</v>
      </c>
      <c r="N189" s="298">
        <v>3786</v>
      </c>
    </row>
    <row r="190" spans="1:14" x14ac:dyDescent="0.25">
      <c r="A190" s="336">
        <v>604</v>
      </c>
      <c r="B190" s="337" t="s">
        <v>197</v>
      </c>
      <c r="C190" s="338">
        <v>-20200.95</v>
      </c>
      <c r="D190" s="338">
        <v>-36933.050000000003</v>
      </c>
      <c r="E190" s="338">
        <v>-20200.95</v>
      </c>
      <c r="F190" s="338">
        <v>-204.05</v>
      </c>
      <c r="G190" s="338">
        <v>-459112.5</v>
      </c>
      <c r="H190" s="338">
        <v>-654006.495</v>
      </c>
      <c r="I190" s="338">
        <v>3957315.9614879279</v>
      </c>
      <c r="J190" s="244">
        <v>1826221.6649488076</v>
      </c>
      <c r="K190" s="244">
        <v>-1846039.4366815586</v>
      </c>
      <c r="L190" s="244">
        <v>707993.38804263622</v>
      </c>
      <c r="M190" s="335">
        <f>SUM('Muut lis_väh'!$C190:$L190)</f>
        <v>3454833.5827978132</v>
      </c>
      <c r="N190" s="298">
        <v>20405</v>
      </c>
    </row>
    <row r="191" spans="1:14" x14ac:dyDescent="0.25">
      <c r="A191" s="336">
        <v>607</v>
      </c>
      <c r="B191" s="337" t="s">
        <v>198</v>
      </c>
      <c r="C191" s="338">
        <v>-4043.16</v>
      </c>
      <c r="D191" s="338">
        <v>-7392.04</v>
      </c>
      <c r="E191" s="338">
        <v>-4043.16</v>
      </c>
      <c r="F191" s="338">
        <v>-40.840000000000003</v>
      </c>
      <c r="G191" s="338">
        <v>-91890</v>
      </c>
      <c r="H191" s="338">
        <v>-153895.74</v>
      </c>
      <c r="I191" s="338">
        <v>-553947.34675723885</v>
      </c>
      <c r="J191" s="244">
        <v>-128692.53619673556</v>
      </c>
      <c r="K191" s="244">
        <v>-369479.29720203311</v>
      </c>
      <c r="L191" s="244">
        <v>141702.76877069965</v>
      </c>
      <c r="M191" s="335">
        <f>SUM('Muut lis_väh'!$C191:$L191)</f>
        <v>-1171721.351385308</v>
      </c>
      <c r="N191" s="298">
        <v>4084</v>
      </c>
    </row>
    <row r="192" spans="1:14" x14ac:dyDescent="0.25">
      <c r="A192" s="336">
        <v>608</v>
      </c>
      <c r="B192" s="337" t="s">
        <v>199</v>
      </c>
      <c r="C192" s="338">
        <v>-1960.2</v>
      </c>
      <c r="D192" s="338">
        <v>-3583.8</v>
      </c>
      <c r="E192" s="338">
        <v>-1960.2</v>
      </c>
      <c r="F192" s="338">
        <v>-19.8</v>
      </c>
      <c r="G192" s="338">
        <v>-44550</v>
      </c>
      <c r="H192" s="338">
        <v>-38206.934999999998</v>
      </c>
      <c r="I192" s="338">
        <v>-196405.88805883913</v>
      </c>
      <c r="J192" s="244">
        <v>-137939.70556105376</v>
      </c>
      <c r="K192" s="244">
        <v>-179130.51137610813</v>
      </c>
      <c r="L192" s="244">
        <v>68700.167033786798</v>
      </c>
      <c r="M192" s="335">
        <f>SUM('Muut lis_väh'!$C192:$L192)</f>
        <v>-535056.87296221429</v>
      </c>
      <c r="N192" s="298">
        <v>1980</v>
      </c>
    </row>
    <row r="193" spans="1:14" x14ac:dyDescent="0.25">
      <c r="A193" s="336">
        <v>609</v>
      </c>
      <c r="B193" s="337" t="s">
        <v>200</v>
      </c>
      <c r="C193" s="338">
        <v>-82372.95</v>
      </c>
      <c r="D193" s="338">
        <v>-150601.05000000002</v>
      </c>
      <c r="E193" s="338">
        <v>-82372.95</v>
      </c>
      <c r="F193" s="338">
        <v>-832.05000000000007</v>
      </c>
      <c r="G193" s="338">
        <v>-1872112.5</v>
      </c>
      <c r="H193" s="338">
        <v>-4534034.6824500002</v>
      </c>
      <c r="I193" s="338">
        <v>-15803381.020001132</v>
      </c>
      <c r="J193" s="244">
        <v>-4228464.7265034141</v>
      </c>
      <c r="K193" s="244">
        <v>-7527552.6257823613</v>
      </c>
      <c r="L193" s="244">
        <v>2886968.3828516314</v>
      </c>
      <c r="M193" s="335">
        <f>SUM('Muut lis_väh'!$C193:$L193)</f>
        <v>-31394756.171885274</v>
      </c>
      <c r="N193" s="298">
        <v>83205</v>
      </c>
    </row>
    <row r="194" spans="1:14" x14ac:dyDescent="0.25">
      <c r="A194" s="333">
        <v>611</v>
      </c>
      <c r="B194" s="337" t="s">
        <v>201</v>
      </c>
      <c r="C194" s="338">
        <v>-4960.8900000000003</v>
      </c>
      <c r="D194" s="338">
        <v>-9069.91</v>
      </c>
      <c r="E194" s="338">
        <v>-4960.8900000000003</v>
      </c>
      <c r="F194" s="338">
        <v>-50.11</v>
      </c>
      <c r="G194" s="338">
        <v>-112747.5</v>
      </c>
      <c r="H194" s="338">
        <v>-106489.645</v>
      </c>
      <c r="I194" s="338">
        <v>515497.77452653029</v>
      </c>
      <c r="J194" s="338">
        <v>150474.38077836184</v>
      </c>
      <c r="K194" s="338">
        <v>-453344.9457099383</v>
      </c>
      <c r="L194" s="338">
        <v>173866.93788197255</v>
      </c>
      <c r="M194" s="335">
        <f>SUM('Muut lis_väh'!$C194:$L194)</f>
        <v>148215.20247692641</v>
      </c>
      <c r="N194" s="298">
        <v>5011</v>
      </c>
    </row>
    <row r="195" spans="1:14" x14ac:dyDescent="0.25">
      <c r="A195" s="336">
        <v>614</v>
      </c>
      <c r="B195" s="337" t="s">
        <v>202</v>
      </c>
      <c r="C195" s="338">
        <v>-2969.0099999999998</v>
      </c>
      <c r="D195" s="338">
        <v>-5428.1900000000005</v>
      </c>
      <c r="E195" s="338">
        <v>-2969.0099999999998</v>
      </c>
      <c r="F195" s="338">
        <v>-29.990000000000002</v>
      </c>
      <c r="G195" s="338">
        <v>-67477.5</v>
      </c>
      <c r="H195" s="338">
        <v>-40823.815000000002</v>
      </c>
      <c r="I195" s="338">
        <v>-682854.07260318694</v>
      </c>
      <c r="J195" s="244">
        <v>-411228.793474084</v>
      </c>
      <c r="K195" s="244">
        <v>-271319.39576613548</v>
      </c>
      <c r="L195" s="244">
        <v>104056.46511834676</v>
      </c>
      <c r="M195" s="335">
        <f>SUM('Muut lis_väh'!$C195:$L195)</f>
        <v>-1381043.3117250598</v>
      </c>
      <c r="N195" s="298">
        <v>2999</v>
      </c>
    </row>
    <row r="196" spans="1:14" x14ac:dyDescent="0.25">
      <c r="A196" s="336">
        <v>615</v>
      </c>
      <c r="B196" s="337" t="s">
        <v>203</v>
      </c>
      <c r="C196" s="338">
        <v>-7526.97</v>
      </c>
      <c r="D196" s="338">
        <v>-13761.43</v>
      </c>
      <c r="E196" s="338">
        <v>-7526.97</v>
      </c>
      <c r="F196" s="338">
        <v>-76.03</v>
      </c>
      <c r="G196" s="338">
        <v>-171067.5</v>
      </c>
      <c r="H196" s="338">
        <v>-260506.4215</v>
      </c>
      <c r="I196" s="338">
        <v>2045003.2647729912</v>
      </c>
      <c r="J196" s="244">
        <v>348662.56352347316</v>
      </c>
      <c r="K196" s="244">
        <v>-687843.06969320704</v>
      </c>
      <c r="L196" s="244">
        <v>263801.70199892978</v>
      </c>
      <c r="M196" s="335">
        <f>SUM('Muut lis_väh'!$C196:$L196)</f>
        <v>1509159.139102187</v>
      </c>
      <c r="N196" s="298">
        <v>7603</v>
      </c>
    </row>
    <row r="197" spans="1:14" x14ac:dyDescent="0.25">
      <c r="A197" s="336">
        <v>616</v>
      </c>
      <c r="B197" s="337" t="s">
        <v>204</v>
      </c>
      <c r="C197" s="338">
        <v>-1788.93</v>
      </c>
      <c r="D197" s="338">
        <v>-3270.67</v>
      </c>
      <c r="E197" s="338">
        <v>-1788.93</v>
      </c>
      <c r="F197" s="338">
        <v>-18.07</v>
      </c>
      <c r="G197" s="338">
        <v>-40657.5</v>
      </c>
      <c r="H197" s="338">
        <v>-46000.584999999999</v>
      </c>
      <c r="I197" s="338">
        <v>-211965.65066090974</v>
      </c>
      <c r="J197" s="244">
        <v>-150098.51403204093</v>
      </c>
      <c r="K197" s="244">
        <v>-163479.20911950877</v>
      </c>
      <c r="L197" s="244">
        <v>62697.576681844817</v>
      </c>
      <c r="M197" s="335">
        <f>SUM('Muut lis_väh'!$C197:$L197)</f>
        <v>-556370.48213061469</v>
      </c>
      <c r="N197" s="298">
        <v>1807</v>
      </c>
    </row>
    <row r="198" spans="1:14" x14ac:dyDescent="0.25">
      <c r="A198" s="336">
        <v>619</v>
      </c>
      <c r="B198" s="337" t="s">
        <v>205</v>
      </c>
      <c r="C198" s="338">
        <v>-2648.25</v>
      </c>
      <c r="D198" s="338">
        <v>-4841.75</v>
      </c>
      <c r="E198" s="338">
        <v>-2648.25</v>
      </c>
      <c r="F198" s="338">
        <v>-26.75</v>
      </c>
      <c r="G198" s="338">
        <v>-60187.5</v>
      </c>
      <c r="H198" s="338">
        <v>-103190.68</v>
      </c>
      <c r="I198" s="338">
        <v>773432.83632583905</v>
      </c>
      <c r="J198" s="244">
        <v>385588.69198247936</v>
      </c>
      <c r="K198" s="244">
        <v>-242007.13026822687</v>
      </c>
      <c r="L198" s="244">
        <v>92814.619603727115</v>
      </c>
      <c r="M198" s="335">
        <f>SUM('Muut lis_väh'!$C198:$L198)</f>
        <v>836285.83764381858</v>
      </c>
      <c r="N198" s="298">
        <v>2675</v>
      </c>
    </row>
    <row r="199" spans="1:14" x14ac:dyDescent="0.25">
      <c r="A199" s="336">
        <v>620</v>
      </c>
      <c r="B199" s="208" t="s">
        <v>206</v>
      </c>
      <c r="C199" s="338">
        <v>-2356.1999999999998</v>
      </c>
      <c r="D199" s="338">
        <v>-4307.8</v>
      </c>
      <c r="E199" s="338">
        <v>-2356.1999999999998</v>
      </c>
      <c r="F199" s="338">
        <v>-23.8</v>
      </c>
      <c r="G199" s="338">
        <v>-53550</v>
      </c>
      <c r="H199" s="338">
        <v>-53154.83</v>
      </c>
      <c r="I199" s="338">
        <v>279794.15762421762</v>
      </c>
      <c r="J199" s="244">
        <v>334799.49566403922</v>
      </c>
      <c r="K199" s="244">
        <v>-215318.49347229156</v>
      </c>
      <c r="L199" s="244">
        <v>82578.988656774032</v>
      </c>
      <c r="M199" s="335">
        <f>SUM('Muut lis_väh'!$C199:$L199)</f>
        <v>366105.31847273931</v>
      </c>
      <c r="N199" s="298">
        <v>2380</v>
      </c>
    </row>
    <row r="200" spans="1:14" x14ac:dyDescent="0.25">
      <c r="A200" s="336">
        <v>623</v>
      </c>
      <c r="B200" s="337" t="s">
        <v>207</v>
      </c>
      <c r="C200" s="338">
        <v>-2085.9299999999998</v>
      </c>
      <c r="D200" s="338">
        <v>-3813.67</v>
      </c>
      <c r="E200" s="338">
        <v>-2085.9299999999998</v>
      </c>
      <c r="F200" s="338">
        <v>-21.07</v>
      </c>
      <c r="G200" s="338">
        <v>-47407.5</v>
      </c>
      <c r="H200" s="338">
        <v>-44494.63</v>
      </c>
      <c r="I200" s="338">
        <v>507283.70732909255</v>
      </c>
      <c r="J200" s="244">
        <v>102483.9124196209</v>
      </c>
      <c r="K200" s="244">
        <v>-190620.19569164637</v>
      </c>
      <c r="L200" s="244">
        <v>73106.692899085247</v>
      </c>
      <c r="M200" s="335">
        <f>SUM('Muut lis_väh'!$C200:$L200)</f>
        <v>392345.38695615233</v>
      </c>
      <c r="N200" s="298">
        <v>2107</v>
      </c>
    </row>
    <row r="201" spans="1:14" x14ac:dyDescent="0.25">
      <c r="A201" s="336">
        <v>624</v>
      </c>
      <c r="B201" s="337" t="s">
        <v>208</v>
      </c>
      <c r="C201" s="338">
        <v>-5065.83</v>
      </c>
      <c r="D201" s="338">
        <v>-9261.77</v>
      </c>
      <c r="E201" s="338">
        <v>-5065.83</v>
      </c>
      <c r="F201" s="338">
        <v>-51.17</v>
      </c>
      <c r="G201" s="338">
        <v>-115132.5</v>
      </c>
      <c r="H201" s="338">
        <v>-138170.23999999999</v>
      </c>
      <c r="I201" s="338">
        <v>725224.5341950088</v>
      </c>
      <c r="J201" s="244">
        <v>807320.4270418348</v>
      </c>
      <c r="K201" s="244">
        <v>-462934.76096542692</v>
      </c>
      <c r="L201" s="244">
        <v>177544.82561206416</v>
      </c>
      <c r="M201" s="335">
        <f>SUM('Muut lis_väh'!$C201:$L201)</f>
        <v>974407.68588348082</v>
      </c>
      <c r="N201" s="298">
        <v>5117</v>
      </c>
    </row>
    <row r="202" spans="1:14" x14ac:dyDescent="0.25">
      <c r="A202" s="336">
        <v>625</v>
      </c>
      <c r="B202" s="337" t="s">
        <v>209</v>
      </c>
      <c r="C202" s="338">
        <v>-2961.09</v>
      </c>
      <c r="D202" s="338">
        <v>-5413.71</v>
      </c>
      <c r="E202" s="338">
        <v>-2961.09</v>
      </c>
      <c r="F202" s="338">
        <v>-29.91</v>
      </c>
      <c r="G202" s="338">
        <v>-67297.5</v>
      </c>
      <c r="H202" s="338">
        <v>-42655.72</v>
      </c>
      <c r="I202" s="338">
        <v>865861.16857590759</v>
      </c>
      <c r="J202" s="244">
        <v>526626.33335370081</v>
      </c>
      <c r="K202" s="244">
        <v>-270595.63612421183</v>
      </c>
      <c r="L202" s="244">
        <v>103778.88868588702</v>
      </c>
      <c r="M202" s="335">
        <f>SUM('Muut lis_väh'!$C202:$L202)</f>
        <v>1104351.7344912835</v>
      </c>
      <c r="N202" s="298">
        <v>2991</v>
      </c>
    </row>
    <row r="203" spans="1:14" x14ac:dyDescent="0.25">
      <c r="A203" s="336">
        <v>626</v>
      </c>
      <c r="B203" s="337" t="s">
        <v>210</v>
      </c>
      <c r="C203" s="338">
        <v>-4786.6499999999996</v>
      </c>
      <c r="D203" s="338">
        <v>-8751.35</v>
      </c>
      <c r="E203" s="338">
        <v>-4786.6499999999996</v>
      </c>
      <c r="F203" s="338">
        <v>-48.35</v>
      </c>
      <c r="G203" s="338">
        <v>-108787.5</v>
      </c>
      <c r="H203" s="338">
        <v>-169729.86499999999</v>
      </c>
      <c r="I203" s="338">
        <v>-811116.38456218399</v>
      </c>
      <c r="J203" s="244">
        <v>-634809.28631877387</v>
      </c>
      <c r="K203" s="244">
        <v>-437422.23358761758</v>
      </c>
      <c r="L203" s="244">
        <v>167760.25636785818</v>
      </c>
      <c r="M203" s="335">
        <f>SUM('Muut lis_väh'!$C203:$L203)</f>
        <v>-2012478.013100717</v>
      </c>
      <c r="N203" s="298">
        <v>4835</v>
      </c>
    </row>
    <row r="204" spans="1:14" x14ac:dyDescent="0.25">
      <c r="A204" s="336">
        <v>630</v>
      </c>
      <c r="B204" s="337" t="s">
        <v>211</v>
      </c>
      <c r="C204" s="338">
        <v>-1618.65</v>
      </c>
      <c r="D204" s="338">
        <v>-2959.35</v>
      </c>
      <c r="E204" s="338">
        <v>-1618.65</v>
      </c>
      <c r="F204" s="338">
        <v>-16.350000000000001</v>
      </c>
      <c r="G204" s="338">
        <v>-36787.5</v>
      </c>
      <c r="H204" s="338">
        <v>-19969.455000000002</v>
      </c>
      <c r="I204" s="338">
        <v>-213102.76600538479</v>
      </c>
      <c r="J204" s="244">
        <v>-356484.73215177376</v>
      </c>
      <c r="K204" s="244">
        <v>-147918.37681814987</v>
      </c>
      <c r="L204" s="244">
        <v>56729.683383960313</v>
      </c>
      <c r="M204" s="335">
        <f>SUM('Muut lis_väh'!$C204:$L204)</f>
        <v>-723746.14659134811</v>
      </c>
      <c r="N204" s="298">
        <v>1635</v>
      </c>
    </row>
    <row r="205" spans="1:14" x14ac:dyDescent="0.25">
      <c r="A205" s="336">
        <v>631</v>
      </c>
      <c r="B205" s="337" t="s">
        <v>212</v>
      </c>
      <c r="C205" s="338">
        <v>-1943.37</v>
      </c>
      <c r="D205" s="338">
        <v>-3553.03</v>
      </c>
      <c r="E205" s="338">
        <v>-1943.37</v>
      </c>
      <c r="F205" s="338">
        <v>-19.63</v>
      </c>
      <c r="G205" s="338">
        <v>-44167.5</v>
      </c>
      <c r="H205" s="338">
        <v>-23593.154999999999</v>
      </c>
      <c r="I205" s="338">
        <v>141945.71223119533</v>
      </c>
      <c r="J205" s="244">
        <v>235159.83065890017</v>
      </c>
      <c r="K205" s="244">
        <v>-177592.52213702031</v>
      </c>
      <c r="L205" s="244">
        <v>68110.317114809834</v>
      </c>
      <c r="M205" s="335">
        <f>SUM('Muut lis_väh'!$C205:$L205)</f>
        <v>192403.28286788502</v>
      </c>
      <c r="N205" s="298">
        <v>1963</v>
      </c>
    </row>
    <row r="206" spans="1:14" x14ac:dyDescent="0.25">
      <c r="A206" s="336">
        <v>635</v>
      </c>
      <c r="B206" s="337" t="s">
        <v>213</v>
      </c>
      <c r="C206" s="338">
        <v>-6283.53</v>
      </c>
      <c r="D206" s="338">
        <v>-11488.07</v>
      </c>
      <c r="E206" s="338">
        <v>-6283.53</v>
      </c>
      <c r="F206" s="338">
        <v>-63.47</v>
      </c>
      <c r="G206" s="338">
        <v>-142807.5</v>
      </c>
      <c r="H206" s="338">
        <v>-186009.51</v>
      </c>
      <c r="I206" s="338">
        <v>-115339.57903473417</v>
      </c>
      <c r="J206" s="244">
        <v>-70114.200139166569</v>
      </c>
      <c r="K206" s="244">
        <v>-574212.80591119104</v>
      </c>
      <c r="L206" s="244">
        <v>220222.2021027499</v>
      </c>
      <c r="M206" s="335">
        <f>SUM('Muut lis_väh'!$C206:$L206)</f>
        <v>-892379.99298234191</v>
      </c>
      <c r="N206" s="298">
        <v>6347</v>
      </c>
    </row>
    <row r="207" spans="1:14" x14ac:dyDescent="0.25">
      <c r="A207" s="336">
        <v>636</v>
      </c>
      <c r="B207" s="337" t="s">
        <v>214</v>
      </c>
      <c r="C207" s="338">
        <v>-8072.46</v>
      </c>
      <c r="D207" s="338">
        <v>-14758.74</v>
      </c>
      <c r="E207" s="338">
        <v>-8072.46</v>
      </c>
      <c r="F207" s="338">
        <v>-81.540000000000006</v>
      </c>
      <c r="G207" s="338">
        <v>-183465</v>
      </c>
      <c r="H207" s="338">
        <v>-247718.72</v>
      </c>
      <c r="I207" s="338">
        <v>735244.98327812506</v>
      </c>
      <c r="J207" s="244">
        <v>196628.90207309095</v>
      </c>
      <c r="K207" s="244">
        <v>-737692.01503069978</v>
      </c>
      <c r="L207" s="244">
        <v>282919.77878459473</v>
      </c>
      <c r="M207" s="335">
        <f>SUM('Muut lis_väh'!$C207:$L207)</f>
        <v>14932.729105110921</v>
      </c>
      <c r="N207" s="298">
        <v>8154</v>
      </c>
    </row>
    <row r="208" spans="1:14" x14ac:dyDescent="0.25">
      <c r="A208" s="336">
        <v>638</v>
      </c>
      <c r="B208" s="337" t="s">
        <v>215</v>
      </c>
      <c r="C208" s="338">
        <v>-50719.68</v>
      </c>
      <c r="D208" s="338">
        <v>-92729.919999999998</v>
      </c>
      <c r="E208" s="338">
        <v>-50719.68</v>
      </c>
      <c r="F208" s="338">
        <v>-512.32000000000005</v>
      </c>
      <c r="G208" s="338">
        <v>-1152720</v>
      </c>
      <c r="H208" s="338">
        <v>-2424821.0253499998</v>
      </c>
      <c r="I208" s="338">
        <v>14516310.715395993</v>
      </c>
      <c r="J208" s="244">
        <v>5399820.9806399001</v>
      </c>
      <c r="K208" s="244">
        <v>-4634956.7468791772</v>
      </c>
      <c r="L208" s="244">
        <v>1777599.4734722048</v>
      </c>
      <c r="M208" s="335">
        <f>SUM('Muut lis_väh'!$C208:$L208)</f>
        <v>13286551.79727892</v>
      </c>
      <c r="N208" s="298">
        <v>51232</v>
      </c>
    </row>
    <row r="209" spans="1:14" x14ac:dyDescent="0.25">
      <c r="A209" s="336">
        <v>678</v>
      </c>
      <c r="B209" s="337" t="s">
        <v>216</v>
      </c>
      <c r="C209" s="338">
        <v>-23832.27</v>
      </c>
      <c r="D209" s="338">
        <v>-43572.130000000005</v>
      </c>
      <c r="E209" s="338">
        <v>-23832.27</v>
      </c>
      <c r="F209" s="338">
        <v>-240.73000000000002</v>
      </c>
      <c r="G209" s="338">
        <v>-541642.5</v>
      </c>
      <c r="H209" s="338">
        <v>-971435.07200000004</v>
      </c>
      <c r="I209" s="338">
        <v>1510164.048595337</v>
      </c>
      <c r="J209" s="244">
        <v>539864.68706276116</v>
      </c>
      <c r="K209" s="244">
        <v>-2177883.2325035608</v>
      </c>
      <c r="L209" s="244">
        <v>835262.18232542905</v>
      </c>
      <c r="M209" s="335">
        <f>SUM('Muut lis_väh'!$C209:$L209)</f>
        <v>-897147.28652003384</v>
      </c>
      <c r="N209" s="298">
        <v>24073</v>
      </c>
    </row>
    <row r="210" spans="1:14" x14ac:dyDescent="0.25">
      <c r="A210" s="336">
        <v>680</v>
      </c>
      <c r="B210" s="337" t="s">
        <v>217</v>
      </c>
      <c r="C210" s="338">
        <v>-24692.579999999998</v>
      </c>
      <c r="D210" s="338">
        <v>-45145.020000000004</v>
      </c>
      <c r="E210" s="338">
        <v>-24692.579999999998</v>
      </c>
      <c r="F210" s="338">
        <v>-249.42000000000002</v>
      </c>
      <c r="G210" s="338">
        <v>-561195</v>
      </c>
      <c r="H210" s="338">
        <v>-1315812.9959499999</v>
      </c>
      <c r="I210" s="338">
        <v>783946.65123784647</v>
      </c>
      <c r="J210" s="244">
        <v>714628.72729971213</v>
      </c>
      <c r="K210" s="244">
        <v>-2256501.6236075195</v>
      </c>
      <c r="L210" s="244">
        <v>865413.92230136879</v>
      </c>
      <c r="M210" s="335">
        <f>SUM('Muut lis_väh'!$C210:$L210)</f>
        <v>-1864299.9187185923</v>
      </c>
      <c r="N210" s="298">
        <v>24942</v>
      </c>
    </row>
    <row r="211" spans="1:14" x14ac:dyDescent="0.25">
      <c r="A211" s="336">
        <v>681</v>
      </c>
      <c r="B211" s="337" t="s">
        <v>218</v>
      </c>
      <c r="C211" s="338">
        <v>-3274.92</v>
      </c>
      <c r="D211" s="338">
        <v>-5987.4800000000005</v>
      </c>
      <c r="E211" s="338">
        <v>-3274.92</v>
      </c>
      <c r="F211" s="338">
        <v>-33.08</v>
      </c>
      <c r="G211" s="338">
        <v>-74430</v>
      </c>
      <c r="H211" s="338">
        <v>-136612.31</v>
      </c>
      <c r="I211" s="338">
        <v>335405.80743058637</v>
      </c>
      <c r="J211" s="244">
        <v>286485.60408960812</v>
      </c>
      <c r="K211" s="244">
        <v>-299274.61193543719</v>
      </c>
      <c r="L211" s="244">
        <v>114777.8548221044</v>
      </c>
      <c r="M211" s="335">
        <f>SUM('Muut lis_väh'!$C211:$L211)</f>
        <v>213781.94440686173</v>
      </c>
      <c r="N211" s="298">
        <v>3308</v>
      </c>
    </row>
    <row r="212" spans="1:14" x14ac:dyDescent="0.25">
      <c r="A212" s="336">
        <v>683</v>
      </c>
      <c r="B212" s="337" t="s">
        <v>219</v>
      </c>
      <c r="C212" s="338">
        <v>-3581.82</v>
      </c>
      <c r="D212" s="338">
        <v>-6548.58</v>
      </c>
      <c r="E212" s="338">
        <v>-3581.82</v>
      </c>
      <c r="F212" s="338">
        <v>-36.18</v>
      </c>
      <c r="G212" s="338">
        <v>-81405</v>
      </c>
      <c r="H212" s="338">
        <v>-106915.67</v>
      </c>
      <c r="I212" s="338">
        <v>-129689.09923015794</v>
      </c>
      <c r="J212" s="244">
        <v>142705.95928872193</v>
      </c>
      <c r="K212" s="244">
        <v>-327320.2980599794</v>
      </c>
      <c r="L212" s="244">
        <v>125533.94157991951</v>
      </c>
      <c r="M212" s="335">
        <f>SUM('Muut lis_väh'!$C212:$L212)</f>
        <v>-390838.56642149587</v>
      </c>
      <c r="N212" s="298">
        <v>3618</v>
      </c>
    </row>
    <row r="213" spans="1:14" x14ac:dyDescent="0.25">
      <c r="A213" s="336">
        <v>684</v>
      </c>
      <c r="B213" s="337" t="s">
        <v>220</v>
      </c>
      <c r="C213" s="338">
        <v>-38280.33</v>
      </c>
      <c r="D213" s="338">
        <v>-69987.27</v>
      </c>
      <c r="E213" s="338">
        <v>-38280.33</v>
      </c>
      <c r="F213" s="338">
        <v>-386.67</v>
      </c>
      <c r="G213" s="338">
        <v>-870007.5</v>
      </c>
      <c r="H213" s="338">
        <v>-1365045.99</v>
      </c>
      <c r="I213" s="338">
        <v>-329631.26073683082</v>
      </c>
      <c r="J213" s="244">
        <v>807731.07946357725</v>
      </c>
      <c r="K213" s="244">
        <v>-3498201.7592828143</v>
      </c>
      <c r="L213" s="244">
        <v>1341630.9892401183</v>
      </c>
      <c r="M213" s="335">
        <f>SUM('Muut lis_väh'!$C213:$L213)</f>
        <v>-4060459.0413159495</v>
      </c>
      <c r="N213" s="298">
        <v>38667</v>
      </c>
    </row>
    <row r="214" spans="1:14" x14ac:dyDescent="0.25">
      <c r="A214" s="336">
        <v>686</v>
      </c>
      <c r="B214" s="337" t="s">
        <v>221</v>
      </c>
      <c r="C214" s="338">
        <v>-2934.36</v>
      </c>
      <c r="D214" s="338">
        <v>-5364.84</v>
      </c>
      <c r="E214" s="338">
        <v>-2934.36</v>
      </c>
      <c r="F214" s="338">
        <v>-29.64</v>
      </c>
      <c r="G214" s="338">
        <v>-66690</v>
      </c>
      <c r="H214" s="338">
        <v>-127397.83500000001</v>
      </c>
      <c r="I214" s="338">
        <v>-181328.55915768055</v>
      </c>
      <c r="J214" s="244">
        <v>-224141.91457212699</v>
      </c>
      <c r="K214" s="244">
        <v>-268152.9473327194</v>
      </c>
      <c r="L214" s="244">
        <v>102842.06822633538</v>
      </c>
      <c r="M214" s="335">
        <f>SUM('Muut lis_väh'!$C214:$L214)</f>
        <v>-776132.38783619157</v>
      </c>
      <c r="N214" s="298">
        <v>2964</v>
      </c>
    </row>
    <row r="215" spans="1:14" x14ac:dyDescent="0.25">
      <c r="A215" s="336">
        <v>687</v>
      </c>
      <c r="B215" s="337" t="s">
        <v>222</v>
      </c>
      <c r="C215" s="338">
        <v>-1462.23</v>
      </c>
      <c r="D215" s="338">
        <v>-2673.37</v>
      </c>
      <c r="E215" s="338">
        <v>-1462.23</v>
      </c>
      <c r="F215" s="338">
        <v>-14.77</v>
      </c>
      <c r="G215" s="338">
        <v>-33232.5</v>
      </c>
      <c r="H215" s="338">
        <v>-62384.264999999999</v>
      </c>
      <c r="I215" s="338">
        <v>80950.384193017919</v>
      </c>
      <c r="J215" s="244">
        <v>-87689.874794166622</v>
      </c>
      <c r="K215" s="244">
        <v>-133624.12389015741</v>
      </c>
      <c r="L215" s="244">
        <v>51247.548842880351</v>
      </c>
      <c r="M215" s="335">
        <f>SUM('Muut lis_väh'!$C215:$L215)</f>
        <v>-190345.43064842577</v>
      </c>
      <c r="N215" s="298">
        <v>1477</v>
      </c>
    </row>
    <row r="216" spans="1:14" x14ac:dyDescent="0.25">
      <c r="A216" s="336">
        <v>689</v>
      </c>
      <c r="B216" s="337" t="s">
        <v>223</v>
      </c>
      <c r="C216" s="338">
        <v>-3062.07</v>
      </c>
      <c r="D216" s="338">
        <v>-5598.33</v>
      </c>
      <c r="E216" s="338">
        <v>-3062.07</v>
      </c>
      <c r="F216" s="338">
        <v>-30.93</v>
      </c>
      <c r="G216" s="338">
        <v>-69592.5</v>
      </c>
      <c r="H216" s="338">
        <v>-106432.575</v>
      </c>
      <c r="I216" s="338">
        <v>1419856.4234577618</v>
      </c>
      <c r="J216" s="244">
        <v>924147.61065427028</v>
      </c>
      <c r="K216" s="244">
        <v>-279823.57155873859</v>
      </c>
      <c r="L216" s="244">
        <v>107317.98819974877</v>
      </c>
      <c r="M216" s="335">
        <f>SUM('Muut lis_väh'!$C216:$L216)</f>
        <v>1983719.9757530421</v>
      </c>
      <c r="N216" s="298">
        <v>3093</v>
      </c>
    </row>
    <row r="217" spans="1:14" x14ac:dyDescent="0.25">
      <c r="A217" s="336">
        <v>691</v>
      </c>
      <c r="B217" s="337" t="s">
        <v>224</v>
      </c>
      <c r="C217" s="338">
        <v>-2609.64</v>
      </c>
      <c r="D217" s="338">
        <v>-4771.16</v>
      </c>
      <c r="E217" s="338">
        <v>-2609.64</v>
      </c>
      <c r="F217" s="338">
        <v>-26.36</v>
      </c>
      <c r="G217" s="338">
        <v>-59310</v>
      </c>
      <c r="H217" s="338">
        <v>-52217.06</v>
      </c>
      <c r="I217" s="338">
        <v>539954.93317346612</v>
      </c>
      <c r="J217" s="244">
        <v>5793.3043011915915</v>
      </c>
      <c r="K217" s="244">
        <v>-238478.802013849</v>
      </c>
      <c r="L217" s="244">
        <v>91461.434495485853</v>
      </c>
      <c r="M217" s="335">
        <f>SUM('Muut lis_väh'!$C217:$L217)</f>
        <v>277187.00995629455</v>
      </c>
      <c r="N217" s="298">
        <v>2636</v>
      </c>
    </row>
    <row r="218" spans="1:14" x14ac:dyDescent="0.25">
      <c r="A218" s="336">
        <v>694</v>
      </c>
      <c r="B218" s="337" t="s">
        <v>225</v>
      </c>
      <c r="C218" s="338">
        <v>-28065.51</v>
      </c>
      <c r="D218" s="338">
        <v>-51311.69</v>
      </c>
      <c r="E218" s="338">
        <v>-28065.51</v>
      </c>
      <c r="F218" s="338">
        <v>-283.49</v>
      </c>
      <c r="G218" s="338">
        <v>-637852.5</v>
      </c>
      <c r="H218" s="338">
        <v>-2106374.716</v>
      </c>
      <c r="I218" s="338">
        <v>-1477315.1343894394</v>
      </c>
      <c r="J218" s="244">
        <v>54731.46125881037</v>
      </c>
      <c r="K218" s="244">
        <v>-2564732.7611117624</v>
      </c>
      <c r="L218" s="244">
        <v>983626.78547516256</v>
      </c>
      <c r="M218" s="335">
        <f>SUM('Muut lis_väh'!$C218:$L218)</f>
        <v>-5855643.0647672294</v>
      </c>
      <c r="N218" s="298">
        <v>28349</v>
      </c>
    </row>
    <row r="219" spans="1:14" x14ac:dyDescent="0.25">
      <c r="A219" s="336">
        <v>697</v>
      </c>
      <c r="B219" s="337" t="s">
        <v>226</v>
      </c>
      <c r="C219" s="338">
        <v>-1162.26</v>
      </c>
      <c r="D219" s="338">
        <v>-2124.94</v>
      </c>
      <c r="E219" s="338">
        <v>-1162.26</v>
      </c>
      <c r="F219" s="338">
        <v>-11.74</v>
      </c>
      <c r="G219" s="338">
        <v>-26415</v>
      </c>
      <c r="H219" s="338">
        <v>-14097.73</v>
      </c>
      <c r="I219" s="338">
        <v>-129770.52122820845</v>
      </c>
      <c r="J219" s="244">
        <v>-62244.370722730819</v>
      </c>
      <c r="K219" s="244">
        <v>-106211.72745229845</v>
      </c>
      <c r="L219" s="244">
        <v>40734.341463467528</v>
      </c>
      <c r="M219" s="335">
        <f>SUM('Muut lis_väh'!$C219:$L219)</f>
        <v>-302466.20793977025</v>
      </c>
      <c r="N219" s="298">
        <v>1174</v>
      </c>
    </row>
    <row r="220" spans="1:14" x14ac:dyDescent="0.25">
      <c r="A220" s="336">
        <v>698</v>
      </c>
      <c r="B220" s="337" t="s">
        <v>227</v>
      </c>
      <c r="C220" s="338">
        <v>-63889.65</v>
      </c>
      <c r="D220" s="338">
        <v>-116808.35</v>
      </c>
      <c r="E220" s="338">
        <v>-63889.65</v>
      </c>
      <c r="F220" s="338">
        <v>-645.35</v>
      </c>
      <c r="G220" s="338">
        <v>-1452037.5</v>
      </c>
      <c r="H220" s="338">
        <v>-2888568.1074999999</v>
      </c>
      <c r="I220" s="338">
        <v>-18179562.115658384</v>
      </c>
      <c r="J220" s="244">
        <v>-11074506.185437359</v>
      </c>
      <c r="K220" s="244">
        <v>-5838478.5614429982</v>
      </c>
      <c r="L220" s="244">
        <v>2239174.3835987025</v>
      </c>
      <c r="M220" s="335">
        <f>SUM('Muut lis_väh'!$C220:$L220)</f>
        <v>-37439211.086440042</v>
      </c>
      <c r="N220" s="298">
        <v>64535</v>
      </c>
    </row>
    <row r="221" spans="1:14" x14ac:dyDescent="0.25">
      <c r="A221" s="336">
        <v>700</v>
      </c>
      <c r="B221" s="337" t="s">
        <v>228</v>
      </c>
      <c r="C221" s="338">
        <v>-4793.58</v>
      </c>
      <c r="D221" s="338">
        <v>-8764.02</v>
      </c>
      <c r="E221" s="338">
        <v>-4793.58</v>
      </c>
      <c r="F221" s="338">
        <v>-48.42</v>
      </c>
      <c r="G221" s="338">
        <v>-108945</v>
      </c>
      <c r="H221" s="338">
        <v>-118292.075</v>
      </c>
      <c r="I221" s="338">
        <v>317575.34145665844</v>
      </c>
      <c r="J221" s="244">
        <v>465699.95498975378</v>
      </c>
      <c r="K221" s="244">
        <v>-438055.52327430074</v>
      </c>
      <c r="L221" s="244">
        <v>168003.13574626044</v>
      </c>
      <c r="M221" s="335">
        <f>SUM('Muut lis_väh'!$C221:$L221)</f>
        <v>267586.23391837196</v>
      </c>
      <c r="N221" s="298">
        <v>4842</v>
      </c>
    </row>
    <row r="222" spans="1:14" x14ac:dyDescent="0.25">
      <c r="A222" s="336">
        <v>702</v>
      </c>
      <c r="B222" s="337" t="s">
        <v>229</v>
      </c>
      <c r="C222" s="338">
        <v>-4072.86</v>
      </c>
      <c r="D222" s="338">
        <v>-7446.34</v>
      </c>
      <c r="E222" s="338">
        <v>-4072.86</v>
      </c>
      <c r="F222" s="338">
        <v>-41.14</v>
      </c>
      <c r="G222" s="338">
        <v>-92565</v>
      </c>
      <c r="H222" s="338">
        <v>-78637.425000000003</v>
      </c>
      <c r="I222" s="338">
        <v>630976.61332800705</v>
      </c>
      <c r="J222" s="244">
        <v>163920.86745267914</v>
      </c>
      <c r="K222" s="244">
        <v>-372193.39585924684</v>
      </c>
      <c r="L222" s="244">
        <v>142743.68039242367</v>
      </c>
      <c r="M222" s="335">
        <f>SUM('Muut lis_väh'!$C222:$L222)</f>
        <v>378612.14031386306</v>
      </c>
      <c r="N222" s="298">
        <v>4114</v>
      </c>
    </row>
    <row r="223" spans="1:14" x14ac:dyDescent="0.25">
      <c r="A223" s="336">
        <v>704</v>
      </c>
      <c r="B223" s="337" t="s">
        <v>230</v>
      </c>
      <c r="C223" s="338">
        <v>-6363.72</v>
      </c>
      <c r="D223" s="338">
        <v>-11634.68</v>
      </c>
      <c r="E223" s="338">
        <v>-6363.72</v>
      </c>
      <c r="F223" s="338">
        <v>-64.28</v>
      </c>
      <c r="G223" s="338">
        <v>-144630</v>
      </c>
      <c r="H223" s="338">
        <v>-54889.96</v>
      </c>
      <c r="I223" s="338">
        <v>918336.83816093579</v>
      </c>
      <c r="J223" s="244">
        <v>180802.0245296084</v>
      </c>
      <c r="K223" s="244">
        <v>-581540.87228566816</v>
      </c>
      <c r="L223" s="244">
        <v>223032.66348140483</v>
      </c>
      <c r="M223" s="335">
        <f>SUM('Muut lis_väh'!$C223:$L223)</f>
        <v>516684.29388628091</v>
      </c>
      <c r="N223" s="298">
        <v>6428</v>
      </c>
    </row>
    <row r="224" spans="1:14" x14ac:dyDescent="0.25">
      <c r="A224" s="336">
        <v>707</v>
      </c>
      <c r="B224" s="337" t="s">
        <v>231</v>
      </c>
      <c r="C224" s="338">
        <v>-1940.4</v>
      </c>
      <c r="D224" s="338">
        <v>-3547.6</v>
      </c>
      <c r="E224" s="338">
        <v>-1940.4</v>
      </c>
      <c r="F224" s="338">
        <v>-19.600000000000001</v>
      </c>
      <c r="G224" s="338">
        <v>-44100</v>
      </c>
      <c r="H224" s="338">
        <v>-54778.428</v>
      </c>
      <c r="I224" s="338">
        <v>-212965.84798402039</v>
      </c>
      <c r="J224" s="244">
        <v>963.70539264452441</v>
      </c>
      <c r="K224" s="244">
        <v>-177321.11227129895</v>
      </c>
      <c r="L224" s="244">
        <v>68006.22595263744</v>
      </c>
      <c r="M224" s="335">
        <f>SUM('Muut lis_väh'!$C224:$L224)</f>
        <v>-427643.45691003738</v>
      </c>
      <c r="N224" s="298">
        <v>1960</v>
      </c>
    </row>
    <row r="225" spans="1:14" x14ac:dyDescent="0.25">
      <c r="A225" s="336">
        <v>710</v>
      </c>
      <c r="B225" s="337" t="s">
        <v>232</v>
      </c>
      <c r="C225" s="338">
        <v>-27032.94</v>
      </c>
      <c r="D225" s="338">
        <v>-49423.86</v>
      </c>
      <c r="E225" s="338">
        <v>-27032.94</v>
      </c>
      <c r="F225" s="338">
        <v>-273.06</v>
      </c>
      <c r="G225" s="338">
        <v>-614385</v>
      </c>
      <c r="H225" s="338">
        <v>-1139741.4950000001</v>
      </c>
      <c r="I225" s="338">
        <v>-2356141.104108375</v>
      </c>
      <c r="J225" s="244">
        <v>13425.989516097645</v>
      </c>
      <c r="K225" s="244">
        <v>-2470372.5977959638</v>
      </c>
      <c r="L225" s="244">
        <v>947437.75809322344</v>
      </c>
      <c r="M225" s="335">
        <f>SUM('Muut lis_väh'!$C225:$L225)</f>
        <v>-5723539.2492950186</v>
      </c>
      <c r="N225" s="298">
        <v>27306</v>
      </c>
    </row>
    <row r="226" spans="1:14" x14ac:dyDescent="0.25">
      <c r="A226" s="336">
        <v>729</v>
      </c>
      <c r="B226" s="337" t="s">
        <v>233</v>
      </c>
      <c r="C226" s="338">
        <v>-8885.25</v>
      </c>
      <c r="D226" s="338">
        <v>-16244.75</v>
      </c>
      <c r="E226" s="338">
        <v>-8885.25</v>
      </c>
      <c r="F226" s="338">
        <v>-89.75</v>
      </c>
      <c r="G226" s="338">
        <v>-201937.5</v>
      </c>
      <c r="H226" s="338">
        <v>-373498.14500000002</v>
      </c>
      <c r="I226" s="338">
        <v>-507893.30416444194</v>
      </c>
      <c r="J226" s="244">
        <v>-40962.541565051659</v>
      </c>
      <c r="K226" s="244">
        <v>-811967.84828311636</v>
      </c>
      <c r="L226" s="244">
        <v>311406.060165776</v>
      </c>
      <c r="M226" s="335">
        <f>SUM('Muut lis_väh'!$C226:$L226)</f>
        <v>-1658958.2788468343</v>
      </c>
      <c r="N226" s="298">
        <v>8975</v>
      </c>
    </row>
    <row r="227" spans="1:14" x14ac:dyDescent="0.25">
      <c r="A227" s="336">
        <v>732</v>
      </c>
      <c r="B227" s="337" t="s">
        <v>234</v>
      </c>
      <c r="C227" s="338">
        <v>-3302.64</v>
      </c>
      <c r="D227" s="338">
        <v>-6038.16</v>
      </c>
      <c r="E227" s="338">
        <v>-3302.64</v>
      </c>
      <c r="F227" s="338">
        <v>-33.36</v>
      </c>
      <c r="G227" s="338">
        <v>-75060</v>
      </c>
      <c r="H227" s="338">
        <v>-67389.922500000001</v>
      </c>
      <c r="I227" s="338">
        <v>-710929.51198107947</v>
      </c>
      <c r="J227" s="244">
        <v>444599.19643033406</v>
      </c>
      <c r="K227" s="244">
        <v>-301807.77068217006</v>
      </c>
      <c r="L227" s="244">
        <v>115749.37233571352</v>
      </c>
      <c r="M227" s="335">
        <f>SUM('Muut lis_väh'!$C227:$L227)</f>
        <v>-607515.43639720196</v>
      </c>
      <c r="N227" s="298">
        <v>3336</v>
      </c>
    </row>
    <row r="228" spans="1:14" x14ac:dyDescent="0.25">
      <c r="A228" s="336">
        <v>734</v>
      </c>
      <c r="B228" s="337" t="s">
        <v>235</v>
      </c>
      <c r="C228" s="338">
        <v>-50423.67</v>
      </c>
      <c r="D228" s="338">
        <v>-92188.73</v>
      </c>
      <c r="E228" s="338">
        <v>-50423.67</v>
      </c>
      <c r="F228" s="338">
        <v>-509.33</v>
      </c>
      <c r="G228" s="338">
        <v>-1145992.5</v>
      </c>
      <c r="H228" s="338">
        <v>-2128654.1946999999</v>
      </c>
      <c r="I228" s="338">
        <v>-1495390.8411700628</v>
      </c>
      <c r="J228" s="244">
        <v>25043.064675287533</v>
      </c>
      <c r="K228" s="244">
        <v>-4607906.2302622804</v>
      </c>
      <c r="L228" s="244">
        <v>1767225.0543090217</v>
      </c>
      <c r="M228" s="335">
        <f>SUM('Muut lis_väh'!$C228:$L228)</f>
        <v>-7779221.047148034</v>
      </c>
      <c r="N228" s="298">
        <v>50933</v>
      </c>
    </row>
    <row r="229" spans="1:14" x14ac:dyDescent="0.25">
      <c r="A229" s="336">
        <v>738</v>
      </c>
      <c r="B229" s="337" t="s">
        <v>236</v>
      </c>
      <c r="C229" s="338">
        <v>-2887.83</v>
      </c>
      <c r="D229" s="338">
        <v>-5279.77</v>
      </c>
      <c r="E229" s="338">
        <v>-2887.83</v>
      </c>
      <c r="F229" s="338">
        <v>-29.17</v>
      </c>
      <c r="G229" s="338">
        <v>-65632.5</v>
      </c>
      <c r="H229" s="338">
        <v>-53932.345000000001</v>
      </c>
      <c r="I229" s="338">
        <v>96896.376130618446</v>
      </c>
      <c r="J229" s="244">
        <v>1434.249301195958</v>
      </c>
      <c r="K229" s="244">
        <v>-263900.85943641787</v>
      </c>
      <c r="L229" s="244">
        <v>101211.30668563439</v>
      </c>
      <c r="M229" s="335">
        <f>SUM('Muut lis_väh'!$C229:$L229)</f>
        <v>-195008.37231896908</v>
      </c>
      <c r="N229" s="298">
        <v>2917</v>
      </c>
    </row>
    <row r="230" spans="1:14" x14ac:dyDescent="0.25">
      <c r="A230" s="336">
        <v>739</v>
      </c>
      <c r="B230" s="337" t="s">
        <v>237</v>
      </c>
      <c r="C230" s="338">
        <v>-3223.44</v>
      </c>
      <c r="D230" s="338">
        <v>-5893.3600000000006</v>
      </c>
      <c r="E230" s="338">
        <v>-3223.44</v>
      </c>
      <c r="F230" s="338">
        <v>-32.56</v>
      </c>
      <c r="G230" s="338">
        <v>-73260</v>
      </c>
      <c r="H230" s="338">
        <v>-125900.505</v>
      </c>
      <c r="I230" s="338">
        <v>1212736.0277287911</v>
      </c>
      <c r="J230" s="244">
        <v>991545.09773207386</v>
      </c>
      <c r="K230" s="244">
        <v>-294570.17426293337</v>
      </c>
      <c r="L230" s="244">
        <v>112973.60801111607</v>
      </c>
      <c r="M230" s="335">
        <f>SUM('Muut lis_väh'!$C230:$L230)</f>
        <v>1811151.2542090476</v>
      </c>
      <c r="N230" s="298">
        <v>3256</v>
      </c>
    </row>
    <row r="231" spans="1:14" x14ac:dyDescent="0.25">
      <c r="A231" s="336">
        <v>740</v>
      </c>
      <c r="B231" s="337" t="s">
        <v>238</v>
      </c>
      <c r="C231" s="338">
        <v>-31764.15</v>
      </c>
      <c r="D231" s="338">
        <v>-58073.85</v>
      </c>
      <c r="E231" s="338">
        <v>-31764.15</v>
      </c>
      <c r="F231" s="338">
        <v>-320.85000000000002</v>
      </c>
      <c r="G231" s="338">
        <v>-721912.5</v>
      </c>
      <c r="H231" s="338">
        <v>-1710961.1025</v>
      </c>
      <c r="I231" s="338">
        <v>-5488978.9722857587</v>
      </c>
      <c r="J231" s="244">
        <v>-1736668.790477443</v>
      </c>
      <c r="K231" s="244">
        <v>-2902728.5138901155</v>
      </c>
      <c r="L231" s="244">
        <v>1113254.9794338634</v>
      </c>
      <c r="M231" s="335">
        <f>SUM('Muut lis_väh'!$C231:$L231)</f>
        <v>-11569917.899719454</v>
      </c>
      <c r="N231" s="298">
        <v>32085</v>
      </c>
    </row>
    <row r="232" spans="1:14" x14ac:dyDescent="0.25">
      <c r="A232" s="336">
        <v>742</v>
      </c>
      <c r="B232" s="337" t="s">
        <v>239</v>
      </c>
      <c r="C232" s="338">
        <v>-978.12</v>
      </c>
      <c r="D232" s="338">
        <v>-1788.28</v>
      </c>
      <c r="E232" s="338">
        <v>-978.12</v>
      </c>
      <c r="F232" s="338">
        <v>-9.8800000000000008</v>
      </c>
      <c r="G232" s="338">
        <v>-22230</v>
      </c>
      <c r="H232" s="338">
        <v>-24881.172500000001</v>
      </c>
      <c r="I232" s="338">
        <v>-3223.4007547387268</v>
      </c>
      <c r="J232" s="244">
        <v>210006.1600184603</v>
      </c>
      <c r="K232" s="244">
        <v>-89384.315777573138</v>
      </c>
      <c r="L232" s="244">
        <v>34280.68940877846</v>
      </c>
      <c r="M232" s="335">
        <f>SUM('Muut lis_väh'!$C232:$L232)</f>
        <v>100813.5603949269</v>
      </c>
      <c r="N232" s="298">
        <v>988</v>
      </c>
    </row>
    <row r="233" spans="1:14" x14ac:dyDescent="0.25">
      <c r="A233" s="336">
        <v>743</v>
      </c>
      <c r="B233" s="337" t="s">
        <v>240</v>
      </c>
      <c r="C233" s="338">
        <v>-64669.77</v>
      </c>
      <c r="D233" s="338">
        <v>-118234.63</v>
      </c>
      <c r="E233" s="338">
        <v>-64669.77</v>
      </c>
      <c r="F233" s="338">
        <v>-653.23</v>
      </c>
      <c r="G233" s="338">
        <v>-1469767.5</v>
      </c>
      <c r="H233" s="338">
        <v>-3182317.5425</v>
      </c>
      <c r="I233" s="338">
        <v>-8540111.0518094283</v>
      </c>
      <c r="J233" s="244">
        <v>-4003243.0852757152</v>
      </c>
      <c r="K233" s="244">
        <v>-5909768.8861724799</v>
      </c>
      <c r="L233" s="244">
        <v>2266515.6621959875</v>
      </c>
      <c r="M233" s="335">
        <f>SUM('Muut lis_väh'!$C233:$L233)</f>
        <v>-21086919.803561635</v>
      </c>
      <c r="N233" s="298">
        <v>65323</v>
      </c>
    </row>
    <row r="234" spans="1:14" x14ac:dyDescent="0.25">
      <c r="A234" s="336">
        <v>746</v>
      </c>
      <c r="B234" s="337" t="s">
        <v>241</v>
      </c>
      <c r="C234" s="338">
        <v>-4687.6499999999996</v>
      </c>
      <c r="D234" s="338">
        <v>-8570.35</v>
      </c>
      <c r="E234" s="338">
        <v>-4687.6499999999996</v>
      </c>
      <c r="F234" s="338">
        <v>-47.35</v>
      </c>
      <c r="G234" s="338">
        <v>-106537.5</v>
      </c>
      <c r="H234" s="338">
        <v>-110959.38</v>
      </c>
      <c r="I234" s="338">
        <v>-149383.12238723849</v>
      </c>
      <c r="J234" s="244">
        <v>-585606.1011910981</v>
      </c>
      <c r="K234" s="244">
        <v>-428375.23806357168</v>
      </c>
      <c r="L234" s="244">
        <v>164290.55096211136</v>
      </c>
      <c r="M234" s="335">
        <f>SUM('Muut lis_väh'!$C234:$L234)</f>
        <v>-1234563.7906797968</v>
      </c>
      <c r="N234" s="298">
        <v>4735</v>
      </c>
    </row>
    <row r="235" spans="1:14" x14ac:dyDescent="0.25">
      <c r="A235" s="336">
        <v>747</v>
      </c>
      <c r="B235" s="337" t="s">
        <v>242</v>
      </c>
      <c r="C235" s="338">
        <v>-1294.92</v>
      </c>
      <c r="D235" s="338">
        <v>-2367.48</v>
      </c>
      <c r="E235" s="338">
        <v>-1294.92</v>
      </c>
      <c r="F235" s="338">
        <v>-13.08</v>
      </c>
      <c r="G235" s="338">
        <v>-29430</v>
      </c>
      <c r="H235" s="338">
        <v>-31253.99</v>
      </c>
      <c r="I235" s="338">
        <v>363375.23704462295</v>
      </c>
      <c r="J235" s="244">
        <v>283858.44803739246</v>
      </c>
      <c r="K235" s="244">
        <v>-118334.70145451991</v>
      </c>
      <c r="L235" s="244">
        <v>45383.746707168248</v>
      </c>
      <c r="M235" s="335">
        <f>SUM('Muut lis_väh'!$C235:$L235)</f>
        <v>508628.34033466381</v>
      </c>
      <c r="N235" s="298">
        <v>1308</v>
      </c>
    </row>
    <row r="236" spans="1:14" x14ac:dyDescent="0.25">
      <c r="A236" s="336">
        <v>748</v>
      </c>
      <c r="B236" s="337" t="s">
        <v>243</v>
      </c>
      <c r="C236" s="338">
        <v>-4848.03</v>
      </c>
      <c r="D236" s="338">
        <v>-8863.57</v>
      </c>
      <c r="E236" s="338">
        <v>-4848.03</v>
      </c>
      <c r="F236" s="338">
        <v>-48.97</v>
      </c>
      <c r="G236" s="338">
        <v>-110182.5</v>
      </c>
      <c r="H236" s="338">
        <v>-76760.244999999995</v>
      </c>
      <c r="I236" s="338">
        <v>-901599.41526827496</v>
      </c>
      <c r="J236" s="244">
        <v>-940002.64966115193</v>
      </c>
      <c r="K236" s="244">
        <v>-443031.37081252597</v>
      </c>
      <c r="L236" s="244">
        <v>169911.47371942119</v>
      </c>
      <c r="M236" s="335">
        <f>SUM('Muut lis_väh'!$C236:$L236)</f>
        <v>-2320273.3070225315</v>
      </c>
      <c r="N236" s="298">
        <v>4897</v>
      </c>
    </row>
    <row r="237" spans="1:14" x14ac:dyDescent="0.25">
      <c r="A237" s="336">
        <v>749</v>
      </c>
      <c r="B237" s="337" t="s">
        <v>244</v>
      </c>
      <c r="C237" s="338">
        <v>-21019.68</v>
      </c>
      <c r="D237" s="338">
        <v>-38429.919999999998</v>
      </c>
      <c r="E237" s="338">
        <v>-21019.68</v>
      </c>
      <c r="F237" s="338">
        <v>-212.32</v>
      </c>
      <c r="G237" s="338">
        <v>-477720</v>
      </c>
      <c r="H237" s="338">
        <v>-877324.3</v>
      </c>
      <c r="I237" s="338">
        <v>-1996436.0565779181</v>
      </c>
      <c r="J237" s="244">
        <v>-2153447.441846001</v>
      </c>
      <c r="K237" s="244">
        <v>-1920858.089665418</v>
      </c>
      <c r="L237" s="244">
        <v>736687.8517481623</v>
      </c>
      <c r="M237" s="335">
        <f>SUM('Muut lis_väh'!$C237:$L237)</f>
        <v>-6769779.636341176</v>
      </c>
      <c r="N237" s="298">
        <v>21232</v>
      </c>
    </row>
    <row r="238" spans="1:14" x14ac:dyDescent="0.25">
      <c r="A238" s="336">
        <v>751</v>
      </c>
      <c r="B238" s="337" t="s">
        <v>245</v>
      </c>
      <c r="C238" s="338">
        <v>-2848.23</v>
      </c>
      <c r="D238" s="338">
        <v>-5207.37</v>
      </c>
      <c r="E238" s="338">
        <v>-2848.23</v>
      </c>
      <c r="F238" s="338">
        <v>-28.77</v>
      </c>
      <c r="G238" s="338">
        <v>-64732.5</v>
      </c>
      <c r="H238" s="338">
        <v>-43975.8</v>
      </c>
      <c r="I238" s="338">
        <v>278049.56468456029</v>
      </c>
      <c r="J238" s="244">
        <v>-69246.174004534332</v>
      </c>
      <c r="K238" s="244">
        <v>-260282.06122679953</v>
      </c>
      <c r="L238" s="244">
        <v>99823.424523335663</v>
      </c>
      <c r="M238" s="335">
        <f>SUM('Muut lis_väh'!$C238:$L238)</f>
        <v>-71296.146023437948</v>
      </c>
      <c r="N238" s="298">
        <v>2877</v>
      </c>
    </row>
    <row r="239" spans="1:14" x14ac:dyDescent="0.25">
      <c r="A239" s="336">
        <v>753</v>
      </c>
      <c r="B239" s="337" t="s">
        <v>246</v>
      </c>
      <c r="C239" s="338">
        <v>-22096.799999999999</v>
      </c>
      <c r="D239" s="338">
        <v>-40399.200000000004</v>
      </c>
      <c r="E239" s="338">
        <v>-22096.799999999999</v>
      </c>
      <c r="F239" s="338">
        <v>-223.20000000000002</v>
      </c>
      <c r="G239" s="338">
        <v>-502200</v>
      </c>
      <c r="H239" s="338">
        <v>-754717.99404999998</v>
      </c>
      <c r="I239" s="338">
        <v>6617861.821263507</v>
      </c>
      <c r="J239" s="244">
        <v>3607252.4094094052</v>
      </c>
      <c r="K239" s="244">
        <v>-2019289.4009670371</v>
      </c>
      <c r="L239" s="244">
        <v>774438.24656268756</v>
      </c>
      <c r="M239" s="335">
        <f>SUM('Muut lis_väh'!$C239:$L239)</f>
        <v>7638529.0822185632</v>
      </c>
      <c r="N239" s="298">
        <v>22320</v>
      </c>
    </row>
    <row r="240" spans="1:14" x14ac:dyDescent="0.25">
      <c r="A240" s="336">
        <v>755</v>
      </c>
      <c r="B240" s="337" t="s">
        <v>247</v>
      </c>
      <c r="C240" s="338">
        <v>-6154.83</v>
      </c>
      <c r="D240" s="338">
        <v>-11252.77</v>
      </c>
      <c r="E240" s="338">
        <v>-6154.83</v>
      </c>
      <c r="F240" s="338">
        <v>-62.17</v>
      </c>
      <c r="G240" s="338">
        <v>-139882.5</v>
      </c>
      <c r="H240" s="338">
        <v>-175068.79</v>
      </c>
      <c r="I240" s="338">
        <v>945133.31312106608</v>
      </c>
      <c r="J240" s="244">
        <v>1038727.8126682282</v>
      </c>
      <c r="K240" s="244">
        <v>-562451.71172993141</v>
      </c>
      <c r="L240" s="244">
        <v>215711.58507527906</v>
      </c>
      <c r="M240" s="335">
        <f>SUM('Muut lis_väh'!$C240:$L240)</f>
        <v>1298545.1091346419</v>
      </c>
      <c r="N240" s="298">
        <v>6217</v>
      </c>
    </row>
    <row r="241" spans="1:14" x14ac:dyDescent="0.25">
      <c r="A241" s="336">
        <v>758</v>
      </c>
      <c r="B241" s="337" t="s">
        <v>248</v>
      </c>
      <c r="C241" s="338">
        <v>-8052.66</v>
      </c>
      <c r="D241" s="338">
        <v>-14722.54</v>
      </c>
      <c r="E241" s="338">
        <v>-8052.66</v>
      </c>
      <c r="F241" s="338">
        <v>-81.34</v>
      </c>
      <c r="G241" s="338">
        <v>-183015</v>
      </c>
      <c r="H241" s="338">
        <v>-173586.4675</v>
      </c>
      <c r="I241" s="338">
        <v>-2319847.9731967202</v>
      </c>
      <c r="J241" s="244">
        <v>-874781.46777197486</v>
      </c>
      <c r="K241" s="244">
        <v>-735882.61592589063</v>
      </c>
      <c r="L241" s="244">
        <v>282225.83770344534</v>
      </c>
      <c r="M241" s="335">
        <f>SUM('Muut lis_väh'!$C241:$L241)</f>
        <v>-4035796.8866911405</v>
      </c>
      <c r="N241" s="298">
        <v>8134</v>
      </c>
    </row>
    <row r="242" spans="1:14" x14ac:dyDescent="0.25">
      <c r="A242" s="336">
        <v>759</v>
      </c>
      <c r="B242" s="337" t="s">
        <v>249</v>
      </c>
      <c r="C242" s="338">
        <v>-1922.58</v>
      </c>
      <c r="D242" s="338">
        <v>-3515.02</v>
      </c>
      <c r="E242" s="338">
        <v>-1922.58</v>
      </c>
      <c r="F242" s="338">
        <v>-19.420000000000002</v>
      </c>
      <c r="G242" s="338">
        <v>-43695</v>
      </c>
      <c r="H242" s="338">
        <v>-61087.48</v>
      </c>
      <c r="I242" s="338">
        <v>82689.313753813854</v>
      </c>
      <c r="J242" s="244">
        <v>-131176.10161982421</v>
      </c>
      <c r="K242" s="244">
        <v>-175692.65307697069</v>
      </c>
      <c r="L242" s="244">
        <v>67381.678979603006</v>
      </c>
      <c r="M242" s="335">
        <f>SUM('Muut lis_väh'!$C242:$L242)</f>
        <v>-268959.84196337801</v>
      </c>
      <c r="N242" s="298">
        <v>1942</v>
      </c>
    </row>
    <row r="243" spans="1:14" x14ac:dyDescent="0.25">
      <c r="A243" s="336">
        <v>761</v>
      </c>
      <c r="B243" s="337" t="s">
        <v>250</v>
      </c>
      <c r="C243" s="338">
        <v>-8341.74</v>
      </c>
      <c r="D243" s="338">
        <v>-15251.060000000001</v>
      </c>
      <c r="E243" s="338">
        <v>-8341.74</v>
      </c>
      <c r="F243" s="338">
        <v>-84.26</v>
      </c>
      <c r="G243" s="338">
        <v>-189585</v>
      </c>
      <c r="H243" s="338">
        <v>-268769.79499999998</v>
      </c>
      <c r="I243" s="338">
        <v>1182988.9008408741</v>
      </c>
      <c r="J243" s="244">
        <v>686492.1597042036</v>
      </c>
      <c r="K243" s="244">
        <v>-762299.8428561046</v>
      </c>
      <c r="L243" s="244">
        <v>292357.37748822605</v>
      </c>
      <c r="M243" s="335">
        <f>SUM('Muut lis_väh'!$C243:$L243)</f>
        <v>909165.00017719925</v>
      </c>
      <c r="N243" s="298">
        <v>8426</v>
      </c>
    </row>
    <row r="244" spans="1:14" x14ac:dyDescent="0.25">
      <c r="A244" s="336">
        <v>762</v>
      </c>
      <c r="B244" s="337" t="s">
        <v>251</v>
      </c>
      <c r="C244" s="338">
        <v>-3635.2799999999997</v>
      </c>
      <c r="D244" s="338">
        <v>-6646.3200000000006</v>
      </c>
      <c r="E244" s="338">
        <v>-3635.2799999999997</v>
      </c>
      <c r="F244" s="338">
        <v>-36.72</v>
      </c>
      <c r="G244" s="338">
        <v>-82620</v>
      </c>
      <c r="H244" s="338">
        <v>-114385.185</v>
      </c>
      <c r="I244" s="338">
        <v>1132761.1895712006</v>
      </c>
      <c r="J244" s="244">
        <v>594446.36913737422</v>
      </c>
      <c r="K244" s="244">
        <v>-332205.67564296414</v>
      </c>
      <c r="L244" s="244">
        <v>127407.58249902278</v>
      </c>
      <c r="M244" s="335">
        <f>SUM('Muut lis_väh'!$C244:$L244)</f>
        <v>1311450.6805646336</v>
      </c>
      <c r="N244" s="298">
        <v>3672</v>
      </c>
    </row>
    <row r="245" spans="1:14" x14ac:dyDescent="0.25">
      <c r="A245" s="336">
        <v>765</v>
      </c>
      <c r="B245" s="337" t="s">
        <v>252</v>
      </c>
      <c r="C245" s="338">
        <v>-10250.459999999999</v>
      </c>
      <c r="D245" s="338">
        <v>-18740.740000000002</v>
      </c>
      <c r="E245" s="338">
        <v>-10250.459999999999</v>
      </c>
      <c r="F245" s="338">
        <v>-103.54</v>
      </c>
      <c r="G245" s="338">
        <v>-232965</v>
      </c>
      <c r="H245" s="338">
        <v>-233141.005</v>
      </c>
      <c r="I245" s="338">
        <v>-1045315.3510259792</v>
      </c>
      <c r="J245" s="244">
        <v>5090.9212425721453</v>
      </c>
      <c r="K245" s="244">
        <v>-936725.91655970877</v>
      </c>
      <c r="L245" s="244">
        <v>359253.29771102447</v>
      </c>
      <c r="M245" s="335">
        <f>SUM('Muut lis_väh'!$C245:$L245)</f>
        <v>-2123148.2536320915</v>
      </c>
      <c r="N245" s="298">
        <v>10354</v>
      </c>
    </row>
    <row r="246" spans="1:14" x14ac:dyDescent="0.25">
      <c r="A246" s="336">
        <v>768</v>
      </c>
      <c r="B246" s="337" t="s">
        <v>253</v>
      </c>
      <c r="C246" s="338">
        <v>-2351.25</v>
      </c>
      <c r="D246" s="338">
        <v>-4298.75</v>
      </c>
      <c r="E246" s="338">
        <v>-2351.25</v>
      </c>
      <c r="F246" s="338">
        <v>-23.75</v>
      </c>
      <c r="G246" s="338">
        <v>-53437.5</v>
      </c>
      <c r="H246" s="338">
        <v>-123614.935</v>
      </c>
      <c r="I246" s="338">
        <v>355766.72625020688</v>
      </c>
      <c r="J246" s="244">
        <v>580837.77300998324</v>
      </c>
      <c r="K246" s="244">
        <v>-214866.14369608928</v>
      </c>
      <c r="L246" s="244">
        <v>82405.503386486685</v>
      </c>
      <c r="M246" s="335">
        <f>SUM('Muut lis_väh'!$C246:$L246)</f>
        <v>618066.42395058752</v>
      </c>
      <c r="N246" s="298">
        <v>2375</v>
      </c>
    </row>
    <row r="247" spans="1:14" x14ac:dyDescent="0.25">
      <c r="A247" s="336">
        <v>777</v>
      </c>
      <c r="B247" s="337" t="s">
        <v>254</v>
      </c>
      <c r="C247" s="338">
        <v>-7293.33</v>
      </c>
      <c r="D247" s="338">
        <v>-13334.27</v>
      </c>
      <c r="E247" s="338">
        <v>-7293.33</v>
      </c>
      <c r="F247" s="338">
        <v>-73.67</v>
      </c>
      <c r="G247" s="338">
        <v>-165757.5</v>
      </c>
      <c r="H247" s="338">
        <v>-206833.55499999999</v>
      </c>
      <c r="I247" s="338">
        <v>298171.42792355263</v>
      </c>
      <c r="J247" s="244">
        <v>561220.16880010057</v>
      </c>
      <c r="K247" s="244">
        <v>-666492.1602564588</v>
      </c>
      <c r="L247" s="244">
        <v>255613.19724136734</v>
      </c>
      <c r="M247" s="335">
        <f>SUM('Muut lis_väh'!$C247:$L247)</f>
        <v>47926.978708561714</v>
      </c>
      <c r="N247" s="298">
        <v>7367</v>
      </c>
    </row>
    <row r="248" spans="1:14" x14ac:dyDescent="0.25">
      <c r="A248" s="336">
        <v>778</v>
      </c>
      <c r="B248" s="337" t="s">
        <v>255</v>
      </c>
      <c r="C248" s="338">
        <v>-6695.37</v>
      </c>
      <c r="D248" s="338">
        <v>-12241.03</v>
      </c>
      <c r="E248" s="338">
        <v>-6695.37</v>
      </c>
      <c r="F248" s="338">
        <v>-67.63</v>
      </c>
      <c r="G248" s="338">
        <v>-152167.5</v>
      </c>
      <c r="H248" s="338">
        <v>-307360.81</v>
      </c>
      <c r="I248" s="338">
        <v>734074.98658735526</v>
      </c>
      <c r="J248" s="244">
        <v>223339.17060215434</v>
      </c>
      <c r="K248" s="244">
        <v>-611848.3072912218</v>
      </c>
      <c r="L248" s="244">
        <v>234656.17659065663</v>
      </c>
      <c r="M248" s="335">
        <f>SUM('Muut lis_väh'!$C248:$L248)</f>
        <v>94994.31648894446</v>
      </c>
      <c r="N248" s="298">
        <v>6763</v>
      </c>
    </row>
    <row r="249" spans="1:14" x14ac:dyDescent="0.25">
      <c r="A249" s="336">
        <v>781</v>
      </c>
      <c r="B249" s="337" t="s">
        <v>256</v>
      </c>
      <c r="C249" s="338">
        <v>-3468.96</v>
      </c>
      <c r="D249" s="338">
        <v>-6342.24</v>
      </c>
      <c r="E249" s="338">
        <v>-3468.96</v>
      </c>
      <c r="F249" s="338">
        <v>-35.04</v>
      </c>
      <c r="G249" s="338">
        <v>-78840</v>
      </c>
      <c r="H249" s="338">
        <v>-108913.65</v>
      </c>
      <c r="I249" s="338">
        <v>1783490.0112421836</v>
      </c>
      <c r="J249" s="244">
        <v>1595198.4690263134</v>
      </c>
      <c r="K249" s="244">
        <v>-317006.72316256707</v>
      </c>
      <c r="L249" s="244">
        <v>121578.47741736815</v>
      </c>
      <c r="M249" s="335">
        <f>SUM('Muut lis_väh'!$C249:$L249)</f>
        <v>2982191.3845232981</v>
      </c>
      <c r="N249" s="298">
        <v>3504</v>
      </c>
    </row>
    <row r="250" spans="1:14" x14ac:dyDescent="0.25">
      <c r="A250" s="336">
        <v>783</v>
      </c>
      <c r="B250" s="337" t="s">
        <v>257</v>
      </c>
      <c r="C250" s="338">
        <v>-6354.8099999999995</v>
      </c>
      <c r="D250" s="338">
        <v>-11618.390000000001</v>
      </c>
      <c r="E250" s="338">
        <v>-6354.8099999999995</v>
      </c>
      <c r="F250" s="338">
        <v>-64.19</v>
      </c>
      <c r="G250" s="338">
        <v>-144427.5</v>
      </c>
      <c r="H250" s="338">
        <v>-154080.995</v>
      </c>
      <c r="I250" s="338">
        <v>-116359.82610327042</v>
      </c>
      <c r="J250" s="244">
        <v>-25278.264911026919</v>
      </c>
      <c r="K250" s="244">
        <v>-580726.64268850407</v>
      </c>
      <c r="L250" s="244">
        <v>222720.38999488761</v>
      </c>
      <c r="M250" s="335">
        <f>SUM('Muut lis_väh'!$C250:$L250)</f>
        <v>-822545.03870791383</v>
      </c>
      <c r="N250" s="298">
        <v>6419</v>
      </c>
    </row>
    <row r="251" spans="1:14" s="22" customFormat="1" x14ac:dyDescent="0.25">
      <c r="A251" s="333">
        <v>785</v>
      </c>
      <c r="B251" s="337" t="s">
        <v>258</v>
      </c>
      <c r="C251" s="338">
        <v>-2599.7399999999998</v>
      </c>
      <c r="D251" s="338">
        <v>-4753.0600000000004</v>
      </c>
      <c r="E251" s="338">
        <v>-2599.7399999999998</v>
      </c>
      <c r="F251" s="338">
        <v>-26.26</v>
      </c>
      <c r="G251" s="338">
        <v>-59085</v>
      </c>
      <c r="H251" s="338">
        <v>-82680.08</v>
      </c>
      <c r="I251" s="338">
        <v>1389340.7288360947</v>
      </c>
      <c r="J251" s="338">
        <v>998070.29587218177</v>
      </c>
      <c r="K251" s="338">
        <v>-237574.10246144442</v>
      </c>
      <c r="L251" s="338">
        <v>91114.463954911174</v>
      </c>
      <c r="M251" s="335">
        <f>SUM('Muut lis_väh'!$C251:$L251)</f>
        <v>2089207.5062017429</v>
      </c>
      <c r="N251" s="298">
        <v>2626</v>
      </c>
    </row>
    <row r="252" spans="1:14" x14ac:dyDescent="0.25">
      <c r="A252" s="336">
        <v>790</v>
      </c>
      <c r="B252" s="337" t="s">
        <v>259</v>
      </c>
      <c r="C252" s="338">
        <v>-23496.66</v>
      </c>
      <c r="D252" s="338">
        <v>-42958.54</v>
      </c>
      <c r="E252" s="338">
        <v>-23496.66</v>
      </c>
      <c r="F252" s="338">
        <v>-237.34</v>
      </c>
      <c r="G252" s="338">
        <v>-534015</v>
      </c>
      <c r="H252" s="338">
        <v>-1071920.923</v>
      </c>
      <c r="I252" s="338">
        <v>2350840.587166911</v>
      </c>
      <c r="J252" s="244">
        <v>849275.9848068452</v>
      </c>
      <c r="K252" s="244">
        <v>-2147213.9176770453</v>
      </c>
      <c r="L252" s="244">
        <v>823499.88099994743</v>
      </c>
      <c r="M252" s="335">
        <f>SUM('Muut lis_väh'!$C252:$L252)</f>
        <v>180277.41229665838</v>
      </c>
      <c r="N252" s="298">
        <v>23734</v>
      </c>
    </row>
    <row r="253" spans="1:14" x14ac:dyDescent="0.25">
      <c r="A253" s="336">
        <v>791</v>
      </c>
      <c r="B253" s="337" t="s">
        <v>260</v>
      </c>
      <c r="C253" s="338">
        <v>-4978.71</v>
      </c>
      <c r="D253" s="338">
        <v>-9102.49</v>
      </c>
      <c r="E253" s="338">
        <v>-4978.71</v>
      </c>
      <c r="F253" s="338">
        <v>-50.29</v>
      </c>
      <c r="G253" s="338">
        <v>-113152.5</v>
      </c>
      <c r="H253" s="338">
        <v>-79238.634999999995</v>
      </c>
      <c r="I253" s="338">
        <v>553916.90257181996</v>
      </c>
      <c r="J253" s="244">
        <v>-24703.629769455609</v>
      </c>
      <c r="K253" s="244">
        <v>-454973.40490426653</v>
      </c>
      <c r="L253" s="244">
        <v>174491.48485500697</v>
      </c>
      <c r="M253" s="335">
        <f>SUM('Muut lis_väh'!$C253:$L253)</f>
        <v>37230.017753104796</v>
      </c>
      <c r="N253" s="298">
        <v>5029</v>
      </c>
    </row>
    <row r="254" spans="1:14" x14ac:dyDescent="0.25">
      <c r="A254" s="336">
        <v>831</v>
      </c>
      <c r="B254" s="337" t="s">
        <v>261</v>
      </c>
      <c r="C254" s="338">
        <v>-4513.41</v>
      </c>
      <c r="D254" s="338">
        <v>-8251.7900000000009</v>
      </c>
      <c r="E254" s="338">
        <v>-4513.41</v>
      </c>
      <c r="F254" s="338">
        <v>-45.59</v>
      </c>
      <c r="G254" s="338">
        <v>-102577.5</v>
      </c>
      <c r="H254" s="338">
        <v>-113876.245</v>
      </c>
      <c r="I254" s="338">
        <v>146229.83535057845</v>
      </c>
      <c r="J254" s="244">
        <v>220701.3986286635</v>
      </c>
      <c r="K254" s="244">
        <v>-412452.52594125096</v>
      </c>
      <c r="L254" s="244">
        <v>158183.86944799699</v>
      </c>
      <c r="M254" s="335">
        <f>SUM('Muut lis_väh'!$C254:$L254)</f>
        <v>-121115.367514012</v>
      </c>
      <c r="N254" s="298">
        <v>4559</v>
      </c>
    </row>
    <row r="255" spans="1:14" x14ac:dyDescent="0.25">
      <c r="A255" s="336">
        <v>832</v>
      </c>
      <c r="B255" s="337" t="s">
        <v>262</v>
      </c>
      <c r="C255" s="338">
        <v>-3786.75</v>
      </c>
      <c r="D255" s="338">
        <v>-6923.25</v>
      </c>
      <c r="E255" s="338">
        <v>-3786.75</v>
      </c>
      <c r="F255" s="338">
        <v>-38.25</v>
      </c>
      <c r="G255" s="338">
        <v>-86062.5</v>
      </c>
      <c r="H255" s="338">
        <v>-85354.22</v>
      </c>
      <c r="I255" s="338">
        <v>1613351.2719726204</v>
      </c>
      <c r="J255" s="244">
        <v>992036.78746154194</v>
      </c>
      <c r="K255" s="244">
        <v>-346047.57879475434</v>
      </c>
      <c r="L255" s="244">
        <v>132716.23176981541</v>
      </c>
      <c r="M255" s="335">
        <f>SUM('Muut lis_väh'!$C255:$L255)</f>
        <v>2206104.9924092232</v>
      </c>
      <c r="N255" s="298">
        <v>3825</v>
      </c>
    </row>
    <row r="256" spans="1:14" x14ac:dyDescent="0.25">
      <c r="A256" s="336">
        <v>833</v>
      </c>
      <c r="B256" s="337" t="s">
        <v>263</v>
      </c>
      <c r="C256" s="338">
        <v>-1674.09</v>
      </c>
      <c r="D256" s="338">
        <v>-3060.71</v>
      </c>
      <c r="E256" s="338">
        <v>-1674.09</v>
      </c>
      <c r="F256" s="338">
        <v>-16.91</v>
      </c>
      <c r="G256" s="338">
        <v>-38047.5</v>
      </c>
      <c r="H256" s="338">
        <v>-38789.51</v>
      </c>
      <c r="I256" s="338">
        <v>445836.51748107228</v>
      </c>
      <c r="J256" s="244">
        <v>567660.44715549506</v>
      </c>
      <c r="K256" s="244">
        <v>-152984.69431161557</v>
      </c>
      <c r="L256" s="244">
        <v>58672.718411178525</v>
      </c>
      <c r="M256" s="335">
        <f>SUM('Muut lis_väh'!$C256:$L256)</f>
        <v>835922.17873613036</v>
      </c>
      <c r="N256" s="298">
        <v>1691</v>
      </c>
    </row>
    <row r="257" spans="1:14" x14ac:dyDescent="0.25">
      <c r="A257" s="336">
        <v>834</v>
      </c>
      <c r="B257" s="337" t="s">
        <v>264</v>
      </c>
      <c r="C257" s="338">
        <v>-5820.21</v>
      </c>
      <c r="D257" s="338">
        <v>-10640.99</v>
      </c>
      <c r="E257" s="338">
        <v>-5820.21</v>
      </c>
      <c r="F257" s="338">
        <v>-58.79</v>
      </c>
      <c r="G257" s="338">
        <v>-132277.5</v>
      </c>
      <c r="H257" s="338">
        <v>-152451.88500000001</v>
      </c>
      <c r="I257" s="338">
        <v>1624338.8403982143</v>
      </c>
      <c r="J257" s="244">
        <v>937233.52468924189</v>
      </c>
      <c r="K257" s="244">
        <v>-531872.8668586564</v>
      </c>
      <c r="L257" s="244">
        <v>203983.98080385485</v>
      </c>
      <c r="M257" s="335">
        <f>SUM('Muut lis_väh'!$C257:$L257)</f>
        <v>1926613.8940326544</v>
      </c>
      <c r="N257" s="298">
        <v>5879</v>
      </c>
    </row>
    <row r="258" spans="1:14" x14ac:dyDescent="0.25">
      <c r="A258" s="336">
        <v>837</v>
      </c>
      <c r="B258" s="337" t="s">
        <v>265</v>
      </c>
      <c r="C258" s="338">
        <v>-246518.91</v>
      </c>
      <c r="D258" s="338">
        <v>-450706.29000000004</v>
      </c>
      <c r="E258" s="338">
        <v>-246518.91</v>
      </c>
      <c r="F258" s="338">
        <v>-2490.09</v>
      </c>
      <c r="G258" s="338">
        <v>-5602702.5</v>
      </c>
      <c r="H258" s="338">
        <v>-23073490.6305</v>
      </c>
      <c r="I258" s="338">
        <v>-34970250.491503917</v>
      </c>
      <c r="J258" s="244">
        <v>-2561673.0241984576</v>
      </c>
      <c r="K258" s="244">
        <v>-22527833.084471367</v>
      </c>
      <c r="L258" s="244">
        <v>8639878.7337960694</v>
      </c>
      <c r="M258" s="335">
        <f>SUM('Muut lis_väh'!$C258:$L258)</f>
        <v>-81042305.196877673</v>
      </c>
      <c r="N258" s="298">
        <v>249009</v>
      </c>
    </row>
    <row r="259" spans="1:14" x14ac:dyDescent="0.25">
      <c r="A259" s="336">
        <v>844</v>
      </c>
      <c r="B259" s="337" t="s">
        <v>266</v>
      </c>
      <c r="C259" s="338">
        <v>-1426.59</v>
      </c>
      <c r="D259" s="338">
        <v>-2608.21</v>
      </c>
      <c r="E259" s="338">
        <v>-1426.59</v>
      </c>
      <c r="F259" s="338">
        <v>-14.41</v>
      </c>
      <c r="G259" s="338">
        <v>-32422.5</v>
      </c>
      <c r="H259" s="338">
        <v>-38141.425000000003</v>
      </c>
      <c r="I259" s="338">
        <v>155520.80933478233</v>
      </c>
      <c r="J259" s="244">
        <v>-22482.085641238325</v>
      </c>
      <c r="K259" s="244">
        <v>-130367.20550150091</v>
      </c>
      <c r="L259" s="244">
        <v>49998.454896811505</v>
      </c>
      <c r="M259" s="335">
        <f>SUM('Muut lis_väh'!$C259:$L259)</f>
        <v>-23369.751911145409</v>
      </c>
      <c r="N259" s="298">
        <v>1441</v>
      </c>
    </row>
    <row r="260" spans="1:14" x14ac:dyDescent="0.25">
      <c r="A260" s="336">
        <v>845</v>
      </c>
      <c r="B260" s="337" t="s">
        <v>267</v>
      </c>
      <c r="C260" s="338">
        <v>-2834.37</v>
      </c>
      <c r="D260" s="338">
        <v>-5182.03</v>
      </c>
      <c r="E260" s="338">
        <v>-2834.37</v>
      </c>
      <c r="F260" s="338">
        <v>-28.63</v>
      </c>
      <c r="G260" s="338">
        <v>-64417.5</v>
      </c>
      <c r="H260" s="338">
        <v>-60049.1</v>
      </c>
      <c r="I260" s="338">
        <v>211359.29737736387</v>
      </c>
      <c r="J260" s="244">
        <v>7700.3723754299472</v>
      </c>
      <c r="K260" s="244">
        <v>-259015.4818534331</v>
      </c>
      <c r="L260" s="244">
        <v>99337.665766531107</v>
      </c>
      <c r="M260" s="335">
        <f>SUM('Muut lis_väh'!$C260:$L260)</f>
        <v>-75964.146334108169</v>
      </c>
      <c r="N260" s="298">
        <v>2863</v>
      </c>
    </row>
    <row r="261" spans="1:14" x14ac:dyDescent="0.25">
      <c r="A261" s="336">
        <v>846</v>
      </c>
      <c r="B261" s="337" t="s">
        <v>268</v>
      </c>
      <c r="C261" s="338">
        <v>-4813.38</v>
      </c>
      <c r="D261" s="338">
        <v>-8800.2200000000012</v>
      </c>
      <c r="E261" s="338">
        <v>-4813.38</v>
      </c>
      <c r="F261" s="338">
        <v>-48.620000000000005</v>
      </c>
      <c r="G261" s="338">
        <v>-109395</v>
      </c>
      <c r="H261" s="338">
        <v>-105155.4</v>
      </c>
      <c r="I261" s="338">
        <v>1311189.9940146105</v>
      </c>
      <c r="J261" s="244">
        <v>337656.72067008395</v>
      </c>
      <c r="K261" s="244">
        <v>-439864.92237910995</v>
      </c>
      <c r="L261" s="244">
        <v>168697.07682740979</v>
      </c>
      <c r="M261" s="335">
        <f>SUM('Muut lis_väh'!$C261:$L261)</f>
        <v>1144652.8691329942</v>
      </c>
      <c r="N261" s="298">
        <v>4862</v>
      </c>
    </row>
    <row r="262" spans="1:14" x14ac:dyDescent="0.25">
      <c r="A262" s="336">
        <v>848</v>
      </c>
      <c r="B262" s="337" t="s">
        <v>269</v>
      </c>
      <c r="C262" s="338">
        <v>-4118.3999999999996</v>
      </c>
      <c r="D262" s="338">
        <v>-7529.6</v>
      </c>
      <c r="E262" s="338">
        <v>-4118.3999999999996</v>
      </c>
      <c r="F262" s="338">
        <v>-41.6</v>
      </c>
      <c r="G262" s="338">
        <v>-93600</v>
      </c>
      <c r="H262" s="338">
        <v>-110035.25</v>
      </c>
      <c r="I262" s="338">
        <v>37651.562379231356</v>
      </c>
      <c r="J262" s="244">
        <v>142865.37758447084</v>
      </c>
      <c r="K262" s="244">
        <v>-376355.01380030799</v>
      </c>
      <c r="L262" s="244">
        <v>144339.74487906721</v>
      </c>
      <c r="M262" s="335">
        <f>SUM('Muut lis_väh'!$C262:$L262)</f>
        <v>-270941.57895753859</v>
      </c>
      <c r="N262" s="298">
        <v>4160</v>
      </c>
    </row>
    <row r="263" spans="1:14" x14ac:dyDescent="0.25">
      <c r="A263" s="336">
        <v>849</v>
      </c>
      <c r="B263" s="337" t="s">
        <v>270</v>
      </c>
      <c r="C263" s="338">
        <v>-2873.97</v>
      </c>
      <c r="D263" s="338">
        <v>-5254.43</v>
      </c>
      <c r="E263" s="338">
        <v>-2873.97</v>
      </c>
      <c r="F263" s="338">
        <v>-29.03</v>
      </c>
      <c r="G263" s="338">
        <v>-65317.5</v>
      </c>
      <c r="H263" s="338">
        <v>-78475.054999999993</v>
      </c>
      <c r="I263" s="338">
        <v>699056.30052997847</v>
      </c>
      <c r="J263" s="244">
        <v>131131.26064495582</v>
      </c>
      <c r="K263" s="244">
        <v>-262634.28006305144</v>
      </c>
      <c r="L263" s="244">
        <v>100725.54792882984</v>
      </c>
      <c r="M263" s="335">
        <f>SUM('Muut lis_väh'!$C263:$L263)</f>
        <v>513454.87404071272</v>
      </c>
      <c r="N263" s="298">
        <v>2903</v>
      </c>
    </row>
    <row r="264" spans="1:14" x14ac:dyDescent="0.25">
      <c r="A264" s="336">
        <v>850</v>
      </c>
      <c r="B264" s="337" t="s">
        <v>271</v>
      </c>
      <c r="C264" s="338">
        <v>-2382.9299999999998</v>
      </c>
      <c r="D264" s="338">
        <v>-4356.67</v>
      </c>
      <c r="E264" s="338">
        <v>-2382.9299999999998</v>
      </c>
      <c r="F264" s="338">
        <v>-24.07</v>
      </c>
      <c r="G264" s="338">
        <v>-54157.5</v>
      </c>
      <c r="H264" s="338">
        <v>-49368.525000000001</v>
      </c>
      <c r="I264" s="338">
        <v>253877.37413404483</v>
      </c>
      <c r="J264" s="244">
        <v>227410.78904301883</v>
      </c>
      <c r="K264" s="244">
        <v>-217761.18226378397</v>
      </c>
      <c r="L264" s="244">
        <v>83515.809116325661</v>
      </c>
      <c r="M264" s="335">
        <f>SUM('Muut lis_väh'!$C264:$L264)</f>
        <v>234370.16502960538</v>
      </c>
      <c r="N264" s="298">
        <v>2407</v>
      </c>
    </row>
    <row r="265" spans="1:14" x14ac:dyDescent="0.25">
      <c r="A265" s="336">
        <v>851</v>
      </c>
      <c r="B265" s="337" t="s">
        <v>272</v>
      </c>
      <c r="C265" s="338">
        <v>-21014.73</v>
      </c>
      <c r="D265" s="338">
        <v>-38420.870000000003</v>
      </c>
      <c r="E265" s="338">
        <v>-21014.73</v>
      </c>
      <c r="F265" s="338">
        <v>-212.27</v>
      </c>
      <c r="G265" s="338">
        <v>-477607.5</v>
      </c>
      <c r="H265" s="338">
        <v>-849553.87450000003</v>
      </c>
      <c r="I265" s="338">
        <v>-3439851.7611409817</v>
      </c>
      <c r="J265" s="244">
        <v>-2354537.301723551</v>
      </c>
      <c r="K265" s="244">
        <v>-1920405.7398892157</v>
      </c>
      <c r="L265" s="244">
        <v>736514.36647787492</v>
      </c>
      <c r="M265" s="335">
        <f>SUM('Muut lis_väh'!$C265:$L265)</f>
        <v>-8386104.4107758738</v>
      </c>
      <c r="N265" s="298">
        <v>21227</v>
      </c>
    </row>
    <row r="266" spans="1:14" x14ac:dyDescent="0.25">
      <c r="A266" s="336">
        <v>853</v>
      </c>
      <c r="B266" s="337" t="s">
        <v>273</v>
      </c>
      <c r="C266" s="338">
        <v>-195921</v>
      </c>
      <c r="D266" s="338">
        <v>-358199</v>
      </c>
      <c r="E266" s="338">
        <v>-195921</v>
      </c>
      <c r="F266" s="338">
        <v>-1979</v>
      </c>
      <c r="G266" s="338">
        <v>-4452750</v>
      </c>
      <c r="H266" s="338">
        <v>-14246654.4089</v>
      </c>
      <c r="I266" s="338">
        <v>-21182231.453536332</v>
      </c>
      <c r="J266" s="244">
        <v>97304.743471607842</v>
      </c>
      <c r="K266" s="244">
        <v>-17904004.142086767</v>
      </c>
      <c r="L266" s="244">
        <v>6866546.9979729326</v>
      </c>
      <c r="M266" s="335">
        <f>SUM('Muut lis_väh'!$C266:$L266)</f>
        <v>-51573808.263078555</v>
      </c>
      <c r="N266" s="298">
        <v>197900</v>
      </c>
    </row>
    <row r="267" spans="1:14" x14ac:dyDescent="0.25">
      <c r="A267" s="336">
        <v>854</v>
      </c>
      <c r="B267" s="337" t="s">
        <v>274</v>
      </c>
      <c r="C267" s="338">
        <v>-3229.38</v>
      </c>
      <c r="D267" s="338">
        <v>-5904.22</v>
      </c>
      <c r="E267" s="338">
        <v>-3229.38</v>
      </c>
      <c r="F267" s="338">
        <v>-32.619999999999997</v>
      </c>
      <c r="G267" s="338">
        <v>-73395</v>
      </c>
      <c r="H267" s="338">
        <v>-65569.539999999994</v>
      </c>
      <c r="I267" s="338">
        <v>-258941.82132744562</v>
      </c>
      <c r="J267" s="244">
        <v>-286696.08641553944</v>
      </c>
      <c r="K267" s="244">
        <v>-295112.9939943761</v>
      </c>
      <c r="L267" s="244">
        <v>113181.79033546087</v>
      </c>
      <c r="M267" s="335">
        <f>SUM('Muut lis_väh'!$C267:$L267)</f>
        <v>-878929.2514019002</v>
      </c>
      <c r="N267" s="298">
        <v>3262</v>
      </c>
    </row>
    <row r="268" spans="1:14" x14ac:dyDescent="0.25">
      <c r="A268" s="336">
        <v>857</v>
      </c>
      <c r="B268" s="337" t="s">
        <v>275</v>
      </c>
      <c r="C268" s="338">
        <v>-2370.06</v>
      </c>
      <c r="D268" s="338">
        <v>-4333.1400000000003</v>
      </c>
      <c r="E268" s="338">
        <v>-2370.06</v>
      </c>
      <c r="F268" s="338">
        <v>-23.94</v>
      </c>
      <c r="G268" s="338">
        <v>-53865</v>
      </c>
      <c r="H268" s="338">
        <v>-93487.735000000001</v>
      </c>
      <c r="I268" s="338">
        <v>-1022661.4713674095</v>
      </c>
      <c r="J268" s="244">
        <v>-666436.06470098614</v>
      </c>
      <c r="K268" s="244">
        <v>-216585.072845658</v>
      </c>
      <c r="L268" s="244">
        <v>83064.747413578589</v>
      </c>
      <c r="M268" s="335">
        <f>SUM('Muut lis_väh'!$C268:$L268)</f>
        <v>-1979067.7965004751</v>
      </c>
      <c r="N268" s="298">
        <v>2394</v>
      </c>
    </row>
    <row r="269" spans="1:14" x14ac:dyDescent="0.25">
      <c r="A269" s="336">
        <v>858</v>
      </c>
      <c r="B269" s="337" t="s">
        <v>276</v>
      </c>
      <c r="C269" s="338">
        <v>-39980.159999999996</v>
      </c>
      <c r="D269" s="338">
        <v>-73095.040000000008</v>
      </c>
      <c r="E269" s="338">
        <v>-39980.159999999996</v>
      </c>
      <c r="F269" s="338">
        <v>-403.84000000000003</v>
      </c>
      <c r="G269" s="338">
        <v>-908640</v>
      </c>
      <c r="H269" s="338">
        <v>-1407513.5181</v>
      </c>
      <c r="I269" s="338">
        <v>6577390.6436152803</v>
      </c>
      <c r="J269" s="244">
        <v>2789946.0774370567</v>
      </c>
      <c r="K269" s="244">
        <v>-3653538.672430682</v>
      </c>
      <c r="L269" s="244">
        <v>1401205.8310567909</v>
      </c>
      <c r="M269" s="335">
        <f>SUM('Muut lis_väh'!$C269:$L269)</f>
        <v>4645391.1615784466</v>
      </c>
      <c r="N269" s="298">
        <v>40384</v>
      </c>
    </row>
    <row r="270" spans="1:14" x14ac:dyDescent="0.25">
      <c r="A270" s="336">
        <v>859</v>
      </c>
      <c r="B270" s="337" t="s">
        <v>277</v>
      </c>
      <c r="C270" s="338">
        <v>-6496.38</v>
      </c>
      <c r="D270" s="338">
        <v>-11877.220000000001</v>
      </c>
      <c r="E270" s="338">
        <v>-6496.38</v>
      </c>
      <c r="F270" s="338">
        <v>-65.62</v>
      </c>
      <c r="G270" s="338">
        <v>-147645</v>
      </c>
      <c r="H270" s="338">
        <v>-97017.09</v>
      </c>
      <c r="I270" s="338">
        <v>-1587516.0981961247</v>
      </c>
      <c r="J270" s="244">
        <v>-1742905.1000900699</v>
      </c>
      <c r="K270" s="244">
        <v>-593663.84628788964</v>
      </c>
      <c r="L270" s="244">
        <v>227682.06872510555</v>
      </c>
      <c r="M270" s="335">
        <f>SUM('Muut lis_väh'!$C270:$L270)</f>
        <v>-3966000.6658489788</v>
      </c>
      <c r="N270" s="298">
        <v>6562</v>
      </c>
    </row>
    <row r="271" spans="1:14" x14ac:dyDescent="0.25">
      <c r="A271" s="336">
        <v>886</v>
      </c>
      <c r="B271" s="337" t="s">
        <v>278</v>
      </c>
      <c r="C271" s="338">
        <v>-12473.01</v>
      </c>
      <c r="D271" s="338">
        <v>-22804.190000000002</v>
      </c>
      <c r="E271" s="338">
        <v>-12473.01</v>
      </c>
      <c r="F271" s="338">
        <v>-125.99000000000001</v>
      </c>
      <c r="G271" s="338">
        <v>-283477.5</v>
      </c>
      <c r="H271" s="338">
        <v>-433815.60249999998</v>
      </c>
      <c r="I271" s="338">
        <v>-568353.06672287127</v>
      </c>
      <c r="J271" s="244">
        <v>-713009.78457298933</v>
      </c>
      <c r="K271" s="244">
        <v>-1139830.9660745384</v>
      </c>
      <c r="L271" s="244">
        <v>437148.18407004036</v>
      </c>
      <c r="M271" s="335">
        <f>SUM('Muut lis_väh'!$C271:$L271)</f>
        <v>-2749214.9358003587</v>
      </c>
      <c r="N271" s="298">
        <v>12599</v>
      </c>
    </row>
    <row r="272" spans="1:14" x14ac:dyDescent="0.25">
      <c r="A272" s="336">
        <v>887</v>
      </c>
      <c r="B272" s="337" t="s">
        <v>279</v>
      </c>
      <c r="C272" s="338">
        <v>-4523.3100000000004</v>
      </c>
      <c r="D272" s="338">
        <v>-8269.89</v>
      </c>
      <c r="E272" s="338">
        <v>-4523.3100000000004</v>
      </c>
      <c r="F272" s="338">
        <v>-45.69</v>
      </c>
      <c r="G272" s="338">
        <v>-102802.5</v>
      </c>
      <c r="H272" s="338">
        <v>-222004.14499999999</v>
      </c>
      <c r="I272" s="338">
        <v>-585220.67052326992</v>
      </c>
      <c r="J272" s="244">
        <v>-260224.30220244415</v>
      </c>
      <c r="K272" s="244">
        <v>-413357.22549365554</v>
      </c>
      <c r="L272" s="244">
        <v>158530.83998857165</v>
      </c>
      <c r="M272" s="335">
        <f>SUM('Muut lis_väh'!$C272:$L272)</f>
        <v>-1442440.203230798</v>
      </c>
      <c r="N272" s="298">
        <v>4569</v>
      </c>
    </row>
    <row r="273" spans="1:14" x14ac:dyDescent="0.25">
      <c r="A273" s="336">
        <v>889</v>
      </c>
      <c r="B273" s="337" t="s">
        <v>280</v>
      </c>
      <c r="C273" s="338">
        <v>-2497.77</v>
      </c>
      <c r="D273" s="338">
        <v>-4566.63</v>
      </c>
      <c r="E273" s="338">
        <v>-2497.77</v>
      </c>
      <c r="F273" s="338">
        <v>-25.23</v>
      </c>
      <c r="G273" s="338">
        <v>-56767.5</v>
      </c>
      <c r="H273" s="338">
        <v>-44969.794999999998</v>
      </c>
      <c r="I273" s="338">
        <v>1056507.5616959352</v>
      </c>
      <c r="J273" s="244">
        <v>358173.31375832885</v>
      </c>
      <c r="K273" s="244">
        <v>-228255.69707167716</v>
      </c>
      <c r="L273" s="244">
        <v>87540.667386991961</v>
      </c>
      <c r="M273" s="335">
        <f>SUM('Muut lis_väh'!$C273:$L273)</f>
        <v>1162641.150769579</v>
      </c>
      <c r="N273" s="298">
        <v>2523</v>
      </c>
    </row>
    <row r="274" spans="1:14" x14ac:dyDescent="0.25">
      <c r="A274" s="336">
        <v>890</v>
      </c>
      <c r="B274" s="337" t="s">
        <v>281</v>
      </c>
      <c r="C274" s="338">
        <v>-1168.2</v>
      </c>
      <c r="D274" s="338">
        <v>-2135.8000000000002</v>
      </c>
      <c r="E274" s="338">
        <v>-1168.2</v>
      </c>
      <c r="F274" s="338">
        <v>-11.8</v>
      </c>
      <c r="G274" s="338">
        <v>-26550</v>
      </c>
      <c r="H274" s="338">
        <v>-22882.46</v>
      </c>
      <c r="I274" s="338">
        <v>-41058.545710822262</v>
      </c>
      <c r="J274" s="244">
        <v>447661.05772697419</v>
      </c>
      <c r="K274" s="244">
        <v>-106754.5471837412</v>
      </c>
      <c r="L274" s="244">
        <v>40942.523787812337</v>
      </c>
      <c r="M274" s="335">
        <f>SUM('Muut lis_väh'!$C274:$L274)</f>
        <v>286874.02862022311</v>
      </c>
      <c r="N274" s="298">
        <v>1180</v>
      </c>
    </row>
    <row r="275" spans="1:14" x14ac:dyDescent="0.25">
      <c r="A275" s="336">
        <v>892</v>
      </c>
      <c r="B275" s="337" t="s">
        <v>282</v>
      </c>
      <c r="C275" s="338">
        <v>-3556.08</v>
      </c>
      <c r="D275" s="338">
        <v>-6501.52</v>
      </c>
      <c r="E275" s="338">
        <v>-3556.08</v>
      </c>
      <c r="F275" s="338">
        <v>-35.92</v>
      </c>
      <c r="G275" s="338">
        <v>-80820</v>
      </c>
      <c r="H275" s="338">
        <v>-75739.235000000001</v>
      </c>
      <c r="I275" s="338">
        <v>507921.81105808105</v>
      </c>
      <c r="J275" s="244">
        <v>148623.99669289205</v>
      </c>
      <c r="K275" s="244">
        <v>-324968.07922372746</v>
      </c>
      <c r="L275" s="244">
        <v>124631.81817442534</v>
      </c>
      <c r="M275" s="335">
        <f>SUM('Muut lis_väh'!$C275:$L275)</f>
        <v>286000.71170167095</v>
      </c>
      <c r="N275" s="298">
        <v>3592</v>
      </c>
    </row>
    <row r="276" spans="1:14" x14ac:dyDescent="0.25">
      <c r="A276" s="336">
        <v>893</v>
      </c>
      <c r="B276" s="337" t="s">
        <v>283</v>
      </c>
      <c r="C276" s="338">
        <v>-7359.66</v>
      </c>
      <c r="D276" s="338">
        <v>-13455.54</v>
      </c>
      <c r="E276" s="338">
        <v>-7359.66</v>
      </c>
      <c r="F276" s="338">
        <v>-74.34</v>
      </c>
      <c r="G276" s="338">
        <v>-167265</v>
      </c>
      <c r="H276" s="338">
        <v>-143283.95000000001</v>
      </c>
      <c r="I276" s="338">
        <v>-486611.11480519688</v>
      </c>
      <c r="J276" s="244">
        <v>-16867.787506536832</v>
      </c>
      <c r="K276" s="244">
        <v>-672553.6472575696</v>
      </c>
      <c r="L276" s="244">
        <v>257937.8998632177</v>
      </c>
      <c r="M276" s="335">
        <f>SUM('Muut lis_väh'!$C276:$L276)</f>
        <v>-1256892.7997060856</v>
      </c>
      <c r="N276" s="298">
        <v>7434</v>
      </c>
    </row>
    <row r="277" spans="1:14" x14ac:dyDescent="0.25">
      <c r="A277" s="336">
        <v>895</v>
      </c>
      <c r="B277" s="337" t="s">
        <v>284</v>
      </c>
      <c r="C277" s="338">
        <v>-14941.08</v>
      </c>
      <c r="D277" s="338">
        <v>-27316.52</v>
      </c>
      <c r="E277" s="338">
        <v>-14941.08</v>
      </c>
      <c r="F277" s="338">
        <v>-150.92000000000002</v>
      </c>
      <c r="G277" s="338">
        <v>-339570</v>
      </c>
      <c r="H277" s="338">
        <v>-451063.15250000003</v>
      </c>
      <c r="I277" s="338">
        <v>676603.38332588936</v>
      </c>
      <c r="J277" s="244">
        <v>1142681.9362001948</v>
      </c>
      <c r="K277" s="244">
        <v>-1365372.5644890019</v>
      </c>
      <c r="L277" s="244">
        <v>523647.93983530824</v>
      </c>
      <c r="M277" s="335">
        <f>SUM('Muut lis_väh'!$C277:$L277)</f>
        <v>129577.94237239053</v>
      </c>
      <c r="N277" s="298">
        <v>15092</v>
      </c>
    </row>
    <row r="278" spans="1:14" x14ac:dyDescent="0.25">
      <c r="A278" s="336">
        <v>905</v>
      </c>
      <c r="B278" s="337" t="s">
        <v>285</v>
      </c>
      <c r="C278" s="338">
        <v>-67308.12</v>
      </c>
      <c r="D278" s="338">
        <v>-123058.28</v>
      </c>
      <c r="E278" s="338">
        <v>-67308.12</v>
      </c>
      <c r="F278" s="338">
        <v>-679.88</v>
      </c>
      <c r="G278" s="338">
        <v>-1529730</v>
      </c>
      <c r="H278" s="338">
        <v>-3731310.3083000001</v>
      </c>
      <c r="I278" s="338">
        <v>-14669844.570508882</v>
      </c>
      <c r="J278" s="244">
        <v>-6556092.3099627569</v>
      </c>
      <c r="K278" s="244">
        <v>-6150871.3168883026</v>
      </c>
      <c r="L278" s="244">
        <v>2358983.3112591398</v>
      </c>
      <c r="M278" s="335">
        <f>SUM('Muut lis_väh'!$C278:$L278)</f>
        <v>-30537219.594400804</v>
      </c>
      <c r="N278" s="298">
        <v>67988</v>
      </c>
    </row>
    <row r="279" spans="1:14" x14ac:dyDescent="0.25">
      <c r="A279" s="336">
        <v>908</v>
      </c>
      <c r="B279" s="337" t="s">
        <v>286</v>
      </c>
      <c r="C279" s="338">
        <v>-20495.97</v>
      </c>
      <c r="D279" s="338">
        <v>-37472.43</v>
      </c>
      <c r="E279" s="338">
        <v>-20495.97</v>
      </c>
      <c r="F279" s="338">
        <v>-207.03</v>
      </c>
      <c r="G279" s="338">
        <v>-465817.5</v>
      </c>
      <c r="H279" s="338">
        <v>-784725.86</v>
      </c>
      <c r="I279" s="338">
        <v>-2369717.6608439772</v>
      </c>
      <c r="J279" s="244">
        <v>-962141.46045069606</v>
      </c>
      <c r="K279" s="244">
        <v>-1872999.4833432154</v>
      </c>
      <c r="L279" s="244">
        <v>718333.11015176168</v>
      </c>
      <c r="M279" s="335">
        <f>SUM('Muut lis_väh'!$C279:$L279)</f>
        <v>-5815740.2544861268</v>
      </c>
      <c r="N279" s="298">
        <v>20703</v>
      </c>
    </row>
    <row r="280" spans="1:14" x14ac:dyDescent="0.25">
      <c r="A280" s="336">
        <v>915</v>
      </c>
      <c r="B280" s="337" t="s">
        <v>287</v>
      </c>
      <c r="C280" s="338">
        <v>-19561.41</v>
      </c>
      <c r="D280" s="338">
        <v>-35763.79</v>
      </c>
      <c r="E280" s="338">
        <v>-19561.41</v>
      </c>
      <c r="F280" s="338">
        <v>-197.59</v>
      </c>
      <c r="G280" s="338">
        <v>-444577.5</v>
      </c>
      <c r="H280" s="338">
        <v>-1277765.00125</v>
      </c>
      <c r="I280" s="338">
        <v>-286264.90121754823</v>
      </c>
      <c r="J280" s="244">
        <v>9715.2320679914064</v>
      </c>
      <c r="K280" s="244">
        <v>-1787595.8455962224</v>
      </c>
      <c r="L280" s="244">
        <v>685579.09112151177</v>
      </c>
      <c r="M280" s="335">
        <f>SUM('Muut lis_väh'!$C280:$L280)</f>
        <v>-3175993.1248742677</v>
      </c>
      <c r="N280" s="298">
        <v>19759</v>
      </c>
    </row>
    <row r="281" spans="1:14" x14ac:dyDescent="0.25">
      <c r="A281" s="336">
        <v>918</v>
      </c>
      <c r="B281" s="337" t="s">
        <v>288</v>
      </c>
      <c r="C281" s="338">
        <v>-2205.7199999999998</v>
      </c>
      <c r="D281" s="338">
        <v>-4032.6800000000003</v>
      </c>
      <c r="E281" s="338">
        <v>-2205.7199999999998</v>
      </c>
      <c r="F281" s="338">
        <v>-22.28</v>
      </c>
      <c r="G281" s="338">
        <v>-50130</v>
      </c>
      <c r="H281" s="338">
        <v>-78324.899999999994</v>
      </c>
      <c r="I281" s="338">
        <v>-18090.117671402721</v>
      </c>
      <c r="J281" s="244">
        <v>1095.4773544959185</v>
      </c>
      <c r="K281" s="244">
        <v>-201567.06027574185</v>
      </c>
      <c r="L281" s="244">
        <v>77305.036440038879</v>
      </c>
      <c r="M281" s="335">
        <f>SUM('Muut lis_väh'!$C281:$L281)</f>
        <v>-278177.96415260975</v>
      </c>
      <c r="N281" s="298">
        <v>2228</v>
      </c>
    </row>
    <row r="282" spans="1:14" x14ac:dyDescent="0.25">
      <c r="A282" s="336">
        <v>921</v>
      </c>
      <c r="B282" s="337" t="s">
        <v>289</v>
      </c>
      <c r="C282" s="338">
        <v>-1875.06</v>
      </c>
      <c r="D282" s="338">
        <v>-3428.1400000000003</v>
      </c>
      <c r="E282" s="338">
        <v>-1875.06</v>
      </c>
      <c r="F282" s="338">
        <v>-18.940000000000001</v>
      </c>
      <c r="G282" s="338">
        <v>-42615</v>
      </c>
      <c r="H282" s="338">
        <v>-58197</v>
      </c>
      <c r="I282" s="338">
        <v>716128.11511686561</v>
      </c>
      <c r="J282" s="244">
        <v>55830.445786434037</v>
      </c>
      <c r="K282" s="244">
        <v>-171350.09522542867</v>
      </c>
      <c r="L282" s="244">
        <v>65716.22038484455</v>
      </c>
      <c r="M282" s="335">
        <f>SUM('Muut lis_väh'!$C282:$L282)</f>
        <v>558315.48606271553</v>
      </c>
      <c r="N282" s="298">
        <v>1894</v>
      </c>
    </row>
    <row r="283" spans="1:14" x14ac:dyDescent="0.25">
      <c r="A283" s="336">
        <v>922</v>
      </c>
      <c r="B283" s="337" t="s">
        <v>290</v>
      </c>
      <c r="C283" s="338">
        <v>-4455.99</v>
      </c>
      <c r="D283" s="338">
        <v>-8146.81</v>
      </c>
      <c r="E283" s="338">
        <v>-4455.99</v>
      </c>
      <c r="F283" s="338">
        <v>-45.01</v>
      </c>
      <c r="G283" s="338">
        <v>-101272.5</v>
      </c>
      <c r="H283" s="338">
        <v>-90342.945000000007</v>
      </c>
      <c r="I283" s="338">
        <v>-130315.88416116494</v>
      </c>
      <c r="J283" s="244">
        <v>-161911.93218202316</v>
      </c>
      <c r="K283" s="244">
        <v>-407205.26853730436</v>
      </c>
      <c r="L283" s="244">
        <v>156171.44031266382</v>
      </c>
      <c r="M283" s="335">
        <f>SUM('Muut lis_väh'!$C283:$L283)</f>
        <v>-751980.88956782862</v>
      </c>
      <c r="N283" s="298">
        <v>4501</v>
      </c>
    </row>
    <row r="284" spans="1:14" x14ac:dyDescent="0.25">
      <c r="A284" s="336">
        <v>924</v>
      </c>
      <c r="B284" s="337" t="s">
        <v>291</v>
      </c>
      <c r="C284" s="338">
        <v>-2916.54</v>
      </c>
      <c r="D284" s="338">
        <v>-5332.26</v>
      </c>
      <c r="E284" s="338">
        <v>-2916.54</v>
      </c>
      <c r="F284" s="338">
        <v>-29.46</v>
      </c>
      <c r="G284" s="338">
        <v>-66285</v>
      </c>
      <c r="H284" s="338">
        <v>-46631.294999999998</v>
      </c>
      <c r="I284" s="338">
        <v>141827.6274366127</v>
      </c>
      <c r="J284" s="244">
        <v>-105679.80431318947</v>
      </c>
      <c r="K284" s="244">
        <v>-266524.48813839117</v>
      </c>
      <c r="L284" s="244">
        <v>102217.52125330096</v>
      </c>
      <c r="M284" s="335">
        <f>SUM('Muut lis_väh'!$C284:$L284)</f>
        <v>-252270.23876166699</v>
      </c>
      <c r="N284" s="298">
        <v>2946</v>
      </c>
    </row>
    <row r="285" spans="1:14" x14ac:dyDescent="0.25">
      <c r="A285" s="336">
        <v>925</v>
      </c>
      <c r="B285" s="337" t="s">
        <v>292</v>
      </c>
      <c r="C285" s="338">
        <v>-3392.73</v>
      </c>
      <c r="D285" s="338">
        <v>-6202.87</v>
      </c>
      <c r="E285" s="338">
        <v>-3392.73</v>
      </c>
      <c r="F285" s="338">
        <v>-34.270000000000003</v>
      </c>
      <c r="G285" s="338">
        <v>-77107.5</v>
      </c>
      <c r="H285" s="338">
        <v>-71140.759999999995</v>
      </c>
      <c r="I285" s="338">
        <v>1247514.9031218986</v>
      </c>
      <c r="J285" s="244">
        <v>879113.49961405934</v>
      </c>
      <c r="K285" s="244">
        <v>-310040.53660905181</v>
      </c>
      <c r="L285" s="244">
        <v>118906.80425494311</v>
      </c>
      <c r="M285" s="335">
        <f>SUM('Muut lis_väh'!$C285:$L285)</f>
        <v>1774223.8103818493</v>
      </c>
      <c r="N285" s="298">
        <v>3427</v>
      </c>
    </row>
    <row r="286" spans="1:14" x14ac:dyDescent="0.25">
      <c r="A286" s="336">
        <v>927</v>
      </c>
      <c r="B286" s="337" t="s">
        <v>293</v>
      </c>
      <c r="C286" s="338">
        <v>-28623.87</v>
      </c>
      <c r="D286" s="338">
        <v>-52332.53</v>
      </c>
      <c r="E286" s="338">
        <v>-28623.87</v>
      </c>
      <c r="F286" s="338">
        <v>-289.13</v>
      </c>
      <c r="G286" s="338">
        <v>-650542.5</v>
      </c>
      <c r="H286" s="338">
        <v>-1538548.4850000001</v>
      </c>
      <c r="I286" s="338">
        <v>1374124.0381491049</v>
      </c>
      <c r="J286" s="244">
        <v>1254669.5342000159</v>
      </c>
      <c r="K286" s="244">
        <v>-2615757.8158673807</v>
      </c>
      <c r="L286" s="244">
        <v>1003195.9239635746</v>
      </c>
      <c r="M286" s="335">
        <f>SUM('Muut lis_väh'!$C286:$L286)</f>
        <v>-1282728.7045546854</v>
      </c>
      <c r="N286" s="298">
        <v>28913</v>
      </c>
    </row>
    <row r="287" spans="1:14" x14ac:dyDescent="0.25">
      <c r="A287" s="336">
        <v>931</v>
      </c>
      <c r="B287" s="337" t="s">
        <v>294</v>
      </c>
      <c r="C287" s="338">
        <v>-5891.49</v>
      </c>
      <c r="D287" s="338">
        <v>-10771.31</v>
      </c>
      <c r="E287" s="338">
        <v>-5891.49</v>
      </c>
      <c r="F287" s="338">
        <v>-59.51</v>
      </c>
      <c r="G287" s="338">
        <v>-133897.5</v>
      </c>
      <c r="H287" s="338">
        <v>-252702.2</v>
      </c>
      <c r="I287" s="338">
        <v>2422506.1543391398</v>
      </c>
      <c r="J287" s="244">
        <v>1592718.5995857345</v>
      </c>
      <c r="K287" s="244">
        <v>-538386.70363596943</v>
      </c>
      <c r="L287" s="244">
        <v>206482.16869599253</v>
      </c>
      <c r="M287" s="335">
        <f>SUM('Muut lis_väh'!$C287:$L287)</f>
        <v>3274106.7189848977</v>
      </c>
      <c r="N287" s="298">
        <v>5951</v>
      </c>
    </row>
    <row r="288" spans="1:14" x14ac:dyDescent="0.25">
      <c r="A288" s="336">
        <v>934</v>
      </c>
      <c r="B288" s="337" t="s">
        <v>295</v>
      </c>
      <c r="C288" s="338">
        <v>-2644.29</v>
      </c>
      <c r="D288" s="338">
        <v>-4834.51</v>
      </c>
      <c r="E288" s="338">
        <v>-2644.29</v>
      </c>
      <c r="F288" s="338">
        <v>-26.71</v>
      </c>
      <c r="G288" s="338">
        <v>-60097.5</v>
      </c>
      <c r="H288" s="338">
        <v>-39519.964999999997</v>
      </c>
      <c r="I288" s="338">
        <v>387424.00475051533</v>
      </c>
      <c r="J288" s="244">
        <v>24590.387383175264</v>
      </c>
      <c r="K288" s="244">
        <v>-241645.25044726505</v>
      </c>
      <c r="L288" s="244">
        <v>92675.831387497237</v>
      </c>
      <c r="M288" s="335">
        <f>SUM('Muut lis_väh'!$C288:$L288)</f>
        <v>153277.70807392278</v>
      </c>
      <c r="N288" s="298">
        <v>2671</v>
      </c>
    </row>
    <row r="289" spans="1:14" x14ac:dyDescent="0.25">
      <c r="A289" s="336">
        <v>935</v>
      </c>
      <c r="B289" s="337" t="s">
        <v>296</v>
      </c>
      <c r="C289" s="338">
        <v>-2955.15</v>
      </c>
      <c r="D289" s="338">
        <v>-5402.85</v>
      </c>
      <c r="E289" s="338">
        <v>-2955.15</v>
      </c>
      <c r="F289" s="338">
        <v>-29.85</v>
      </c>
      <c r="G289" s="338">
        <v>-67162.5</v>
      </c>
      <c r="H289" s="338">
        <v>-97147.375</v>
      </c>
      <c r="I289" s="338">
        <v>50698.728728709175</v>
      </c>
      <c r="J289" s="244">
        <v>118685.57183240456</v>
      </c>
      <c r="K289" s="244">
        <v>-270052.81639276905</v>
      </c>
      <c r="L289" s="244">
        <v>103570.70636154222</v>
      </c>
      <c r="M289" s="335">
        <f>SUM('Muut lis_väh'!$C289:$L289)</f>
        <v>-172750.68447011308</v>
      </c>
      <c r="N289" s="298">
        <v>2985</v>
      </c>
    </row>
    <row r="290" spans="1:14" x14ac:dyDescent="0.25">
      <c r="A290" s="336">
        <v>936</v>
      </c>
      <c r="B290" s="337" t="s">
        <v>297</v>
      </c>
      <c r="C290" s="338">
        <v>-6331.05</v>
      </c>
      <c r="D290" s="338">
        <v>-11574.95</v>
      </c>
      <c r="E290" s="338">
        <v>-6331.05</v>
      </c>
      <c r="F290" s="338">
        <v>-63.95</v>
      </c>
      <c r="G290" s="338">
        <v>-143887.5</v>
      </c>
      <c r="H290" s="338">
        <v>-190619.92499999999</v>
      </c>
      <c r="I290" s="338">
        <v>1985608.0072656625</v>
      </c>
      <c r="J290" s="244">
        <v>882473.11242030957</v>
      </c>
      <c r="K290" s="244">
        <v>-578555.36376273306</v>
      </c>
      <c r="L290" s="244">
        <v>221887.66069750837</v>
      </c>
      <c r="M290" s="335">
        <f>SUM('Muut lis_väh'!$C290:$L290)</f>
        <v>2152604.9916207474</v>
      </c>
      <c r="N290" s="298">
        <v>6395</v>
      </c>
    </row>
    <row r="291" spans="1:14" x14ac:dyDescent="0.25">
      <c r="A291" s="336">
        <v>946</v>
      </c>
      <c r="B291" s="337" t="s">
        <v>298</v>
      </c>
      <c r="C291" s="338">
        <v>-6224.13</v>
      </c>
      <c r="D291" s="338">
        <v>-11379.470000000001</v>
      </c>
      <c r="E291" s="338">
        <v>-6224.13</v>
      </c>
      <c r="F291" s="338">
        <v>-62.870000000000005</v>
      </c>
      <c r="G291" s="338">
        <v>-141457.5</v>
      </c>
      <c r="H291" s="338">
        <v>-104443.5349</v>
      </c>
      <c r="I291" s="338">
        <v>-144248.02957425232</v>
      </c>
      <c r="J291" s="244">
        <v>78003.004429259308</v>
      </c>
      <c r="K291" s="244">
        <v>-568784.60859676346</v>
      </c>
      <c r="L291" s="244">
        <v>218140.37885930183</v>
      </c>
      <c r="M291" s="335">
        <f>SUM('Muut lis_väh'!$C291:$L291)</f>
        <v>-686680.8897824547</v>
      </c>
      <c r="N291" s="298">
        <v>6287</v>
      </c>
    </row>
    <row r="292" spans="1:14" x14ac:dyDescent="0.25">
      <c r="A292" s="336">
        <v>976</v>
      </c>
      <c r="B292" s="337" t="s">
        <v>299</v>
      </c>
      <c r="C292" s="338">
        <v>-3750.12</v>
      </c>
      <c r="D292" s="338">
        <v>-6856.2800000000007</v>
      </c>
      <c r="E292" s="338">
        <v>-3750.12</v>
      </c>
      <c r="F292" s="338">
        <v>-37.880000000000003</v>
      </c>
      <c r="G292" s="338">
        <v>-85230</v>
      </c>
      <c r="H292" s="338">
        <v>-91976.807449999993</v>
      </c>
      <c r="I292" s="338">
        <v>-128595.22302967391</v>
      </c>
      <c r="J292" s="244">
        <v>-135768.62984419087</v>
      </c>
      <c r="K292" s="244">
        <v>-342700.19045085734</v>
      </c>
      <c r="L292" s="244">
        <v>131432.4407696891</v>
      </c>
      <c r="M292" s="335">
        <f>SUM('Muut lis_väh'!$C292:$L292)</f>
        <v>-667232.81000503292</v>
      </c>
      <c r="N292" s="298">
        <v>3788</v>
      </c>
    </row>
    <row r="293" spans="1:14" x14ac:dyDescent="0.25">
      <c r="A293" s="336">
        <v>977</v>
      </c>
      <c r="B293" s="337" t="s">
        <v>300</v>
      </c>
      <c r="C293" s="338">
        <v>-15140.07</v>
      </c>
      <c r="D293" s="338">
        <v>-27680.33</v>
      </c>
      <c r="E293" s="338">
        <v>-15140.07</v>
      </c>
      <c r="F293" s="338">
        <v>-152.93</v>
      </c>
      <c r="G293" s="338">
        <v>-344092.5</v>
      </c>
      <c r="H293" s="338">
        <v>-507592.7</v>
      </c>
      <c r="I293" s="338">
        <v>-578591.02333659504</v>
      </c>
      <c r="J293" s="244">
        <v>-587395.94293237117</v>
      </c>
      <c r="K293" s="244">
        <v>-1383557.025492334</v>
      </c>
      <c r="L293" s="244">
        <v>530622.04770085937</v>
      </c>
      <c r="M293" s="335">
        <f>SUM('Muut lis_väh'!$C293:$L293)</f>
        <v>-2928720.5440604407</v>
      </c>
      <c r="N293" s="298">
        <v>15293</v>
      </c>
    </row>
    <row r="294" spans="1:14" x14ac:dyDescent="0.25">
      <c r="A294" s="336">
        <v>980</v>
      </c>
      <c r="B294" s="337" t="s">
        <v>301</v>
      </c>
      <c r="C294" s="338">
        <v>-33270.93</v>
      </c>
      <c r="D294" s="338">
        <v>-60828.67</v>
      </c>
      <c r="E294" s="338">
        <v>-33270.93</v>
      </c>
      <c r="F294" s="338">
        <v>-336.07</v>
      </c>
      <c r="G294" s="338">
        <v>-756157.5</v>
      </c>
      <c r="H294" s="338">
        <v>-1143222.4715</v>
      </c>
      <c r="I294" s="338">
        <v>329810.92405430385</v>
      </c>
      <c r="J294" s="244">
        <v>-319495.85829596844</v>
      </c>
      <c r="K294" s="244">
        <v>-3040423.7857660935</v>
      </c>
      <c r="L294" s="244">
        <v>1166063.8957093298</v>
      </c>
      <c r="M294" s="335">
        <f>SUM('Muut lis_väh'!$C294:$L294)</f>
        <v>-3891131.3957984284</v>
      </c>
      <c r="N294" s="298">
        <v>33607</v>
      </c>
    </row>
    <row r="295" spans="1:14" x14ac:dyDescent="0.25">
      <c r="A295" s="336">
        <v>981</v>
      </c>
      <c r="B295" s="337" t="s">
        <v>302</v>
      </c>
      <c r="C295" s="338">
        <v>-2214.63</v>
      </c>
      <c r="D295" s="338">
        <v>-4048.9700000000003</v>
      </c>
      <c r="E295" s="338">
        <v>-2214.63</v>
      </c>
      <c r="F295" s="338">
        <v>-22.37</v>
      </c>
      <c r="G295" s="338">
        <v>-50332.5</v>
      </c>
      <c r="H295" s="338">
        <v>-57082.58</v>
      </c>
      <c r="I295" s="338">
        <v>660369.77079480351</v>
      </c>
      <c r="J295" s="244">
        <v>325402.91019971267</v>
      </c>
      <c r="K295" s="244">
        <v>-202381.289872906</v>
      </c>
      <c r="L295" s="244">
        <v>77617.309926556089</v>
      </c>
      <c r="M295" s="335">
        <f>SUM('Muut lis_väh'!$C295:$L295)</f>
        <v>745093.02104816644</v>
      </c>
      <c r="N295" s="298">
        <v>2237</v>
      </c>
    </row>
    <row r="296" spans="1:14" x14ac:dyDescent="0.25">
      <c r="A296" s="336">
        <v>989</v>
      </c>
      <c r="B296" s="337" t="s">
        <v>303</v>
      </c>
      <c r="C296" s="338">
        <v>-5351.94</v>
      </c>
      <c r="D296" s="338">
        <v>-9784.86</v>
      </c>
      <c r="E296" s="338">
        <v>-5351.94</v>
      </c>
      <c r="F296" s="338">
        <v>-54.06</v>
      </c>
      <c r="G296" s="338">
        <v>-121635</v>
      </c>
      <c r="H296" s="338">
        <v>-166617.22750000001</v>
      </c>
      <c r="I296" s="338">
        <v>-956794.31203666155</v>
      </c>
      <c r="J296" s="244">
        <v>-522135.21424058086</v>
      </c>
      <c r="K296" s="244">
        <v>-489080.57802991942</v>
      </c>
      <c r="L296" s="244">
        <v>187572.27423467243</v>
      </c>
      <c r="M296" s="335">
        <f>SUM('Muut lis_väh'!$C296:$L296)</f>
        <v>-2089232.857572489</v>
      </c>
      <c r="N296" s="298">
        <v>5406</v>
      </c>
    </row>
    <row r="297" spans="1:14" x14ac:dyDescent="0.25">
      <c r="A297" s="339">
        <v>992</v>
      </c>
      <c r="B297" s="340" t="s">
        <v>304</v>
      </c>
      <c r="C297" s="341">
        <v>-17938.8</v>
      </c>
      <c r="D297" s="341">
        <v>-32797.200000000004</v>
      </c>
      <c r="E297" s="341">
        <v>-17938.8</v>
      </c>
      <c r="F297" s="341">
        <v>-181.20000000000002</v>
      </c>
      <c r="G297" s="341">
        <v>-407700</v>
      </c>
      <c r="H297" s="341">
        <v>-976721.1067</v>
      </c>
      <c r="I297" s="341">
        <v>-220009.76574919853</v>
      </c>
      <c r="J297" s="342">
        <v>622229.59870614985</v>
      </c>
      <c r="K297" s="342">
        <v>-1639315.5889571107</v>
      </c>
      <c r="L297" s="342">
        <v>628710.61952132161</v>
      </c>
      <c r="M297" s="343">
        <f>SUM('Muut lis_väh'!$C297:$L297)</f>
        <v>-2061662.2431788379</v>
      </c>
      <c r="N297" s="309">
        <v>18120</v>
      </c>
    </row>
    <row r="300" spans="1:14" x14ac:dyDescent="0.25">
      <c r="N300"/>
    </row>
    <row r="301" spans="1:14" x14ac:dyDescent="0.25">
      <c r="N301"/>
    </row>
    <row r="302" spans="1:14" x14ac:dyDescent="0.25">
      <c r="N302"/>
    </row>
    <row r="303" spans="1:14" x14ac:dyDescent="0.25">
      <c r="N303"/>
    </row>
    <row r="304" spans="1:14" x14ac:dyDescent="0.25">
      <c r="N304"/>
    </row>
  </sheetData>
  <autoFilter ref="A4:N4" xr:uid="{00000000-0001-0000-0500-000000000000}"/>
  <pageMargins left="0.31496062992125984" right="0.31496062992125984" top="0.55118110236220474" bottom="0.55118110236220474"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3C10A-BC9D-4BA3-BF46-E97A96BA9743}">
  <dimension ref="A1:M295"/>
  <sheetViews>
    <sheetView workbookViewId="0">
      <pane xSplit="2" ySplit="2" topLeftCell="C3" activePane="bottomRight" state="frozen"/>
      <selection pane="topRight" activeCell="C1" sqref="C1"/>
      <selection pane="bottomLeft" activeCell="A3" sqref="A3"/>
      <selection pane="bottomRight" activeCell="A2" sqref="A2:XFD2"/>
    </sheetView>
  </sheetViews>
  <sheetFormatPr defaultRowHeight="14.25" x14ac:dyDescent="0.2"/>
  <cols>
    <col min="2" max="2" width="12.25" customWidth="1"/>
    <col min="3" max="3" width="15.75" customWidth="1"/>
    <col min="4" max="4" width="18.25" customWidth="1"/>
    <col min="5" max="5" width="16.25" customWidth="1"/>
    <col min="6" max="6" width="18.75" bestFit="1" customWidth="1"/>
    <col min="7" max="7" width="12.625" bestFit="1" customWidth="1"/>
    <col min="8" max="8" width="20.125" bestFit="1" customWidth="1"/>
    <col min="9" max="9" width="15.125" bestFit="1" customWidth="1"/>
    <col min="10" max="10" width="19" bestFit="1" customWidth="1"/>
    <col min="11" max="11" width="20.625" bestFit="1" customWidth="1"/>
    <col min="12" max="12" width="17.875" bestFit="1" customWidth="1"/>
    <col min="13" max="13" width="21.5" customWidth="1"/>
  </cols>
  <sheetData>
    <row r="1" spans="1:13" s="93" customFormat="1" ht="85.5" x14ac:dyDescent="0.2">
      <c r="A1" s="89" t="s">
        <v>669</v>
      </c>
      <c r="B1" s="90" t="s">
        <v>3</v>
      </c>
      <c r="C1" s="357" t="s">
        <v>1089</v>
      </c>
      <c r="D1" s="404" t="s">
        <v>731</v>
      </c>
      <c r="E1" s="404" t="s">
        <v>1090</v>
      </c>
      <c r="F1" s="404" t="s">
        <v>1091</v>
      </c>
      <c r="G1" s="404" t="s">
        <v>738</v>
      </c>
      <c r="H1" s="404" t="s">
        <v>749</v>
      </c>
      <c r="I1" s="405" t="s">
        <v>729</v>
      </c>
      <c r="J1" s="405" t="s">
        <v>781</v>
      </c>
      <c r="K1" s="405" t="s">
        <v>1198</v>
      </c>
      <c r="L1" s="405" t="s">
        <v>1172</v>
      </c>
      <c r="M1" s="406" t="s">
        <v>750</v>
      </c>
    </row>
    <row r="2" spans="1:13" s="417" customFormat="1" ht="27" customHeight="1" x14ac:dyDescent="0.2">
      <c r="A2" s="495"/>
      <c r="B2" s="496" t="s">
        <v>371</v>
      </c>
      <c r="C2" s="497">
        <v>-0.99000000000000066</v>
      </c>
      <c r="D2" s="497">
        <v>-1.8099999999999987</v>
      </c>
      <c r="E2" s="497">
        <v>-0.99000000000000066</v>
      </c>
      <c r="F2" s="497">
        <v>-9.999999999999995E-3</v>
      </c>
      <c r="G2" s="497">
        <v>-22.5</v>
      </c>
      <c r="H2" s="497">
        <v>-59.838758205012994</v>
      </c>
      <c r="I2" s="497">
        <v>5.0602703458207139E-8</v>
      </c>
      <c r="J2" s="497">
        <v>-2.755959383362593E-15</v>
      </c>
      <c r="K2" s="497">
        <v>-90.469955240458589</v>
      </c>
      <c r="L2" s="497">
        <v>34.69705405746808</v>
      </c>
      <c r="M2" s="497">
        <v>-141.91165933740081</v>
      </c>
    </row>
    <row r="3" spans="1:13" x14ac:dyDescent="0.2">
      <c r="A3" s="336">
        <v>5</v>
      </c>
      <c r="B3" s="337" t="s">
        <v>12</v>
      </c>
      <c r="C3" s="338">
        <v>-0.99</v>
      </c>
      <c r="D3" s="338">
        <v>-1.81</v>
      </c>
      <c r="E3" s="338">
        <v>-0.99</v>
      </c>
      <c r="F3" s="338">
        <v>-0.01</v>
      </c>
      <c r="G3" s="338">
        <v>-22.5</v>
      </c>
      <c r="H3" s="338">
        <v>-32.618793422628769</v>
      </c>
      <c r="I3" s="338">
        <v>120.63491636546412</v>
      </c>
      <c r="J3" s="338">
        <v>0.49168642481863489</v>
      </c>
      <c r="K3" s="338">
        <v>-90.469955240458646</v>
      </c>
      <c r="L3" s="338">
        <v>34.69705405746808</v>
      </c>
      <c r="M3" s="338">
        <v>6.434908184663418</v>
      </c>
    </row>
    <row r="4" spans="1:13" x14ac:dyDescent="0.2">
      <c r="A4" s="336">
        <v>9</v>
      </c>
      <c r="B4" s="337" t="s">
        <v>13</v>
      </c>
      <c r="C4" s="338">
        <v>-0.9900000000000001</v>
      </c>
      <c r="D4" s="338">
        <v>-1.8099999999999998</v>
      </c>
      <c r="E4" s="338">
        <v>-0.9900000000000001</v>
      </c>
      <c r="F4" s="338">
        <v>-0.01</v>
      </c>
      <c r="G4" s="338">
        <v>-22.5</v>
      </c>
      <c r="H4" s="338">
        <v>-17.383336738863914</v>
      </c>
      <c r="I4" s="338">
        <v>207.38710075618931</v>
      </c>
      <c r="J4" s="338">
        <v>18.772017685695072</v>
      </c>
      <c r="K4" s="338">
        <v>-90.469955240458646</v>
      </c>
      <c r="L4" s="338">
        <v>34.69705405746808</v>
      </c>
      <c r="M4" s="338">
        <v>126.70288052002992</v>
      </c>
    </row>
    <row r="5" spans="1:13" x14ac:dyDescent="0.2">
      <c r="A5" s="336">
        <v>10</v>
      </c>
      <c r="B5" s="337" t="s">
        <v>14</v>
      </c>
      <c r="C5" s="338">
        <v>-0.99</v>
      </c>
      <c r="D5" s="338">
        <v>-1.8099999999999998</v>
      </c>
      <c r="E5" s="338">
        <v>-0.99</v>
      </c>
      <c r="F5" s="338">
        <v>-0.01</v>
      </c>
      <c r="G5" s="338">
        <v>-22.5</v>
      </c>
      <c r="H5" s="338">
        <v>-32.901447712123939</v>
      </c>
      <c r="I5" s="338">
        <v>-30.668290885580074</v>
      </c>
      <c r="J5" s="338">
        <v>-90.996225224816911</v>
      </c>
      <c r="K5" s="338">
        <v>-90.469955240458646</v>
      </c>
      <c r="L5" s="338">
        <v>34.69705405746808</v>
      </c>
      <c r="M5" s="338">
        <v>-236.63886500551146</v>
      </c>
    </row>
    <row r="6" spans="1:13" x14ac:dyDescent="0.2">
      <c r="A6" s="336">
        <v>16</v>
      </c>
      <c r="B6" s="337" t="s">
        <v>15</v>
      </c>
      <c r="C6" s="338">
        <v>-0.99</v>
      </c>
      <c r="D6" s="338">
        <v>-1.81</v>
      </c>
      <c r="E6" s="338">
        <v>-0.99</v>
      </c>
      <c r="F6" s="338">
        <v>-0.01</v>
      </c>
      <c r="G6" s="338">
        <v>-22.5</v>
      </c>
      <c r="H6" s="338">
        <v>-31.543788370351887</v>
      </c>
      <c r="I6" s="338">
        <v>273.58444860300301</v>
      </c>
      <c r="J6" s="338">
        <v>249.44485254716818</v>
      </c>
      <c r="K6" s="338">
        <v>-90.469955240458646</v>
      </c>
      <c r="L6" s="338">
        <v>34.69705405746808</v>
      </c>
      <c r="M6" s="338">
        <v>409.41261159682875</v>
      </c>
    </row>
    <row r="7" spans="1:13" x14ac:dyDescent="0.2">
      <c r="A7" s="336">
        <v>18</v>
      </c>
      <c r="B7" s="337" t="s">
        <v>16</v>
      </c>
      <c r="C7" s="338">
        <v>-0.99</v>
      </c>
      <c r="D7" s="338">
        <v>-1.81</v>
      </c>
      <c r="E7" s="338">
        <v>-0.99</v>
      </c>
      <c r="F7" s="338">
        <v>-0.01</v>
      </c>
      <c r="G7" s="338">
        <v>-22.5</v>
      </c>
      <c r="H7" s="338">
        <v>-17.535083980684441</v>
      </c>
      <c r="I7" s="338">
        <v>-95.789372995495128</v>
      </c>
      <c r="J7" s="338">
        <v>-58.263835595680398</v>
      </c>
      <c r="K7" s="338">
        <v>-90.469955240458646</v>
      </c>
      <c r="L7" s="338">
        <v>34.69705405746808</v>
      </c>
      <c r="M7" s="338">
        <v>-253.66119375485053</v>
      </c>
    </row>
    <row r="8" spans="1:13" x14ac:dyDescent="0.2">
      <c r="A8" s="336">
        <v>19</v>
      </c>
      <c r="B8" s="337" t="s">
        <v>17</v>
      </c>
      <c r="C8" s="338">
        <v>-0.99</v>
      </c>
      <c r="D8" s="338">
        <v>-1.81</v>
      </c>
      <c r="E8" s="338">
        <v>-0.99</v>
      </c>
      <c r="F8" s="338">
        <v>-0.01</v>
      </c>
      <c r="G8" s="338">
        <v>-22.5</v>
      </c>
      <c r="H8" s="338">
        <v>-27.711225725094575</v>
      </c>
      <c r="I8" s="338">
        <v>-91.721143914361065</v>
      </c>
      <c r="J8" s="338">
        <v>-127.13500205994295</v>
      </c>
      <c r="K8" s="338">
        <v>-90.469955240458646</v>
      </c>
      <c r="L8" s="338">
        <v>34.69705405746808</v>
      </c>
      <c r="M8" s="338">
        <v>-328.64027288238913</v>
      </c>
    </row>
    <row r="9" spans="1:13" x14ac:dyDescent="0.2">
      <c r="A9" s="336">
        <v>20</v>
      </c>
      <c r="B9" s="337" t="s">
        <v>18</v>
      </c>
      <c r="C9" s="338">
        <v>-0.99</v>
      </c>
      <c r="D9" s="338">
        <v>-1.81</v>
      </c>
      <c r="E9" s="338">
        <v>-0.99</v>
      </c>
      <c r="F9" s="338">
        <v>-0.01</v>
      </c>
      <c r="G9" s="338">
        <v>-22.5</v>
      </c>
      <c r="H9" s="338">
        <v>-49.129250288350633</v>
      </c>
      <c r="I9" s="338">
        <v>-169.20766050831398</v>
      </c>
      <c r="J9" s="338">
        <v>-142.43250582543345</v>
      </c>
      <c r="K9" s="338">
        <v>-90.469955240458646</v>
      </c>
      <c r="L9" s="338">
        <v>34.69705405746808</v>
      </c>
      <c r="M9" s="338">
        <v>-442.84231780508861</v>
      </c>
    </row>
    <row r="10" spans="1:13" x14ac:dyDescent="0.2">
      <c r="A10" s="336">
        <v>46</v>
      </c>
      <c r="B10" s="337" t="s">
        <v>19</v>
      </c>
      <c r="C10" s="338">
        <v>-0.99</v>
      </c>
      <c r="D10" s="338">
        <v>-1.81</v>
      </c>
      <c r="E10" s="338">
        <v>-0.99</v>
      </c>
      <c r="F10" s="338">
        <v>-0.01</v>
      </c>
      <c r="G10" s="338">
        <v>-22.5</v>
      </c>
      <c r="H10" s="338">
        <v>-38.921991051454135</v>
      </c>
      <c r="I10" s="338">
        <v>288.05410069581154</v>
      </c>
      <c r="J10" s="338">
        <v>217.0269481864394</v>
      </c>
      <c r="K10" s="338">
        <v>-90.469955240458646</v>
      </c>
      <c r="L10" s="338">
        <v>34.69705405746808</v>
      </c>
      <c r="M10" s="338">
        <v>384.08615664780626</v>
      </c>
    </row>
    <row r="11" spans="1:13" x14ac:dyDescent="0.2">
      <c r="A11" s="336">
        <v>47</v>
      </c>
      <c r="B11" s="337" t="s">
        <v>20</v>
      </c>
      <c r="C11" s="338">
        <v>-0.98999999999999988</v>
      </c>
      <c r="D11" s="338">
        <v>-1.8100000000000003</v>
      </c>
      <c r="E11" s="338">
        <v>-0.98999999999999988</v>
      </c>
      <c r="F11" s="338">
        <v>-0.01</v>
      </c>
      <c r="G11" s="338">
        <v>-22.5</v>
      </c>
      <c r="H11" s="338">
        <v>-23.378823854224187</v>
      </c>
      <c r="I11" s="338">
        <v>-70.762063846833996</v>
      </c>
      <c r="J11" s="338">
        <v>317.94425805850454</v>
      </c>
      <c r="K11" s="338">
        <v>-90.469955240458646</v>
      </c>
      <c r="L11" s="338">
        <v>34.69705405746808</v>
      </c>
      <c r="M11" s="338">
        <v>141.73046917445583</v>
      </c>
    </row>
    <row r="12" spans="1:13" x14ac:dyDescent="0.2">
      <c r="A12" s="336">
        <v>49</v>
      </c>
      <c r="B12" s="337" t="s">
        <v>21</v>
      </c>
      <c r="C12" s="338">
        <v>-0.99</v>
      </c>
      <c r="D12" s="338">
        <v>-1.8100000000000003</v>
      </c>
      <c r="E12" s="338">
        <v>-0.99</v>
      </c>
      <c r="F12" s="338">
        <v>-0.01</v>
      </c>
      <c r="G12" s="338">
        <v>-22.5</v>
      </c>
      <c r="H12" s="338">
        <v>-71.319936317373902</v>
      </c>
      <c r="I12" s="338">
        <v>381.15484263698011</v>
      </c>
      <c r="J12" s="338">
        <v>148.50231932202308</v>
      </c>
      <c r="K12" s="338">
        <v>-90.469955240458646</v>
      </c>
      <c r="L12" s="338">
        <v>34.69705405746808</v>
      </c>
      <c r="M12" s="338">
        <v>376.26432445863873</v>
      </c>
    </row>
    <row r="13" spans="1:13" x14ac:dyDescent="0.2">
      <c r="A13" s="336">
        <v>50</v>
      </c>
      <c r="B13" s="337" t="s">
        <v>22</v>
      </c>
      <c r="C13" s="338">
        <v>-0.99</v>
      </c>
      <c r="D13" s="338">
        <v>-1.81</v>
      </c>
      <c r="E13" s="338">
        <v>-0.99</v>
      </c>
      <c r="F13" s="338">
        <v>-0.01</v>
      </c>
      <c r="G13" s="338">
        <v>-22.5</v>
      </c>
      <c r="H13" s="338">
        <v>-20.599673199716211</v>
      </c>
      <c r="I13" s="338">
        <v>-80.114142251883322</v>
      </c>
      <c r="J13" s="338">
        <v>-42.689755615758109</v>
      </c>
      <c r="K13" s="338">
        <v>-90.469955240458646</v>
      </c>
      <c r="L13" s="338">
        <v>34.69705405746808</v>
      </c>
      <c r="M13" s="338">
        <v>-225.47647225034819</v>
      </c>
    </row>
    <row r="14" spans="1:13" s="22" customFormat="1" ht="15" x14ac:dyDescent="0.25">
      <c r="A14" s="336">
        <v>51</v>
      </c>
      <c r="B14" s="337" t="s">
        <v>23</v>
      </c>
      <c r="C14" s="338">
        <v>-0.99</v>
      </c>
      <c r="D14" s="338">
        <v>-1.81</v>
      </c>
      <c r="E14" s="338">
        <v>-0.99</v>
      </c>
      <c r="F14" s="338">
        <v>-0.01</v>
      </c>
      <c r="G14" s="338">
        <v>-22.5</v>
      </c>
      <c r="H14" s="338">
        <v>-17.518589729671046</v>
      </c>
      <c r="I14" s="338">
        <v>-444.63078820169591</v>
      </c>
      <c r="J14" s="338">
        <v>-484.15941798091973</v>
      </c>
      <c r="K14" s="338">
        <v>-90.469955240458646</v>
      </c>
      <c r="L14" s="338">
        <v>34.69705405746808</v>
      </c>
      <c r="M14" s="338">
        <v>-1028.3816970952771</v>
      </c>
    </row>
    <row r="15" spans="1:13" x14ac:dyDescent="0.2">
      <c r="A15" s="336">
        <v>52</v>
      </c>
      <c r="B15" s="337" t="s">
        <v>24</v>
      </c>
      <c r="C15" s="338">
        <v>-0.99</v>
      </c>
      <c r="D15" s="338">
        <v>-1.81</v>
      </c>
      <c r="E15" s="338">
        <v>-0.99</v>
      </c>
      <c r="F15" s="338">
        <v>-0.01</v>
      </c>
      <c r="G15" s="338">
        <v>-22.5</v>
      </c>
      <c r="H15" s="338">
        <v>-14.282574595055413</v>
      </c>
      <c r="I15" s="338">
        <v>185.67520020062648</v>
      </c>
      <c r="J15" s="338">
        <v>62.891469860169707</v>
      </c>
      <c r="K15" s="338">
        <v>-90.469955240458646</v>
      </c>
      <c r="L15" s="338">
        <v>34.69705405746808</v>
      </c>
      <c r="M15" s="338">
        <v>152.2111942827502</v>
      </c>
    </row>
    <row r="16" spans="1:13" x14ac:dyDescent="0.2">
      <c r="A16" s="336">
        <v>61</v>
      </c>
      <c r="B16" s="337" t="s">
        <v>25</v>
      </c>
      <c r="C16" s="338">
        <v>-0.99</v>
      </c>
      <c r="D16" s="338">
        <v>-1.81</v>
      </c>
      <c r="E16" s="338">
        <v>-0.99</v>
      </c>
      <c r="F16" s="338">
        <v>-0.01</v>
      </c>
      <c r="G16" s="338">
        <v>-22.5</v>
      </c>
      <c r="H16" s="338">
        <v>-69.743755695971814</v>
      </c>
      <c r="I16" s="338">
        <v>41.18324441384356</v>
      </c>
      <c r="J16" s="338">
        <v>75.245784965948815</v>
      </c>
      <c r="K16" s="338">
        <v>-90.469955240458646</v>
      </c>
      <c r="L16" s="338">
        <v>34.69705405746808</v>
      </c>
      <c r="M16" s="338">
        <v>-35.387627499170009</v>
      </c>
    </row>
    <row r="17" spans="1:13" x14ac:dyDescent="0.2">
      <c r="A17" s="336">
        <v>69</v>
      </c>
      <c r="B17" s="337" t="s">
        <v>26</v>
      </c>
      <c r="C17" s="338">
        <v>-0.99</v>
      </c>
      <c r="D17" s="338">
        <v>-1.8100000000000003</v>
      </c>
      <c r="E17" s="338">
        <v>-0.99</v>
      </c>
      <c r="F17" s="338">
        <v>-0.01</v>
      </c>
      <c r="G17" s="338">
        <v>-22.5</v>
      </c>
      <c r="H17" s="338">
        <v>-27.309959997009123</v>
      </c>
      <c r="I17" s="338">
        <v>-272.22679387743</v>
      </c>
      <c r="J17" s="338">
        <v>-278.55007589132543</v>
      </c>
      <c r="K17" s="338">
        <v>-90.469955240458646</v>
      </c>
      <c r="L17" s="338">
        <v>34.69705405746808</v>
      </c>
      <c r="M17" s="338">
        <v>-660.15973094875494</v>
      </c>
    </row>
    <row r="18" spans="1:13" x14ac:dyDescent="0.2">
      <c r="A18" s="336">
        <v>71</v>
      </c>
      <c r="B18" s="337" t="s">
        <v>27</v>
      </c>
      <c r="C18" s="338">
        <v>-0.99</v>
      </c>
      <c r="D18" s="338">
        <v>-1.81</v>
      </c>
      <c r="E18" s="338">
        <v>-0.99</v>
      </c>
      <c r="F18" s="338">
        <v>-0.01</v>
      </c>
      <c r="G18" s="338">
        <v>-22.5</v>
      </c>
      <c r="H18" s="338">
        <v>-26.40329919587316</v>
      </c>
      <c r="I18" s="338">
        <v>-46.672843817431186</v>
      </c>
      <c r="J18" s="338">
        <v>-118.59078321731995</v>
      </c>
      <c r="K18" s="338">
        <v>-90.469955240458631</v>
      </c>
      <c r="L18" s="338">
        <v>34.69705405746808</v>
      </c>
      <c r="M18" s="338">
        <v>-273.73982741361488</v>
      </c>
    </row>
    <row r="19" spans="1:13" x14ac:dyDescent="0.2">
      <c r="A19" s="336">
        <v>72</v>
      </c>
      <c r="B19" s="337" t="s">
        <v>28</v>
      </c>
      <c r="C19" s="338">
        <v>-0.99</v>
      </c>
      <c r="D19" s="338">
        <v>-1.81</v>
      </c>
      <c r="E19" s="338">
        <v>-0.99</v>
      </c>
      <c r="F19" s="338">
        <v>-0.01</v>
      </c>
      <c r="G19" s="338">
        <v>-22.5</v>
      </c>
      <c r="H19" s="338">
        <v>-18.571484375000001</v>
      </c>
      <c r="I19" s="338">
        <v>-178.93063862323652</v>
      </c>
      <c r="J19" s="338">
        <v>-74.475803323543644</v>
      </c>
      <c r="K19" s="338">
        <v>-90.469955240458646</v>
      </c>
      <c r="L19" s="338">
        <v>34.69705405746808</v>
      </c>
      <c r="M19" s="338">
        <v>-354.05082750477067</v>
      </c>
    </row>
    <row r="20" spans="1:13" x14ac:dyDescent="0.2">
      <c r="A20" s="336">
        <v>74</v>
      </c>
      <c r="B20" s="337" t="s">
        <v>29</v>
      </c>
      <c r="C20" s="338">
        <v>-0.99</v>
      </c>
      <c r="D20" s="338">
        <v>-1.81</v>
      </c>
      <c r="E20" s="338">
        <v>-0.99</v>
      </c>
      <c r="F20" s="338">
        <v>-0.01</v>
      </c>
      <c r="G20" s="338">
        <v>-22.5</v>
      </c>
      <c r="H20" s="338">
        <v>-21.623607414448671</v>
      </c>
      <c r="I20" s="338">
        <v>192.13460506891511</v>
      </c>
      <c r="J20" s="338">
        <v>56.473138180837232</v>
      </c>
      <c r="K20" s="338">
        <v>-90.469955240458646</v>
      </c>
      <c r="L20" s="338">
        <v>34.69705405746808</v>
      </c>
      <c r="M20" s="338">
        <v>144.91123465231311</v>
      </c>
    </row>
    <row r="21" spans="1:13" x14ac:dyDescent="0.2">
      <c r="A21" s="336">
        <v>75</v>
      </c>
      <c r="B21" s="337" t="s">
        <v>30</v>
      </c>
      <c r="C21" s="338">
        <v>-0.98999999999999988</v>
      </c>
      <c r="D21" s="338">
        <v>-1.81</v>
      </c>
      <c r="E21" s="338">
        <v>-0.98999999999999988</v>
      </c>
      <c r="F21" s="338">
        <v>-0.01</v>
      </c>
      <c r="G21" s="338">
        <v>-22.5</v>
      </c>
      <c r="H21" s="338">
        <v>-37.074342447184002</v>
      </c>
      <c r="I21" s="338">
        <v>-206.55935927271284</v>
      </c>
      <c r="J21" s="338">
        <v>-41.81533470912796</v>
      </c>
      <c r="K21" s="338">
        <v>-90.469955240458646</v>
      </c>
      <c r="L21" s="338">
        <v>34.69705405746808</v>
      </c>
      <c r="M21" s="338">
        <v>-367.52193761201534</v>
      </c>
    </row>
    <row r="22" spans="1:13" x14ac:dyDescent="0.2">
      <c r="A22" s="336">
        <v>77</v>
      </c>
      <c r="B22" s="337" t="s">
        <v>31</v>
      </c>
      <c r="C22" s="338">
        <v>-0.99</v>
      </c>
      <c r="D22" s="338">
        <v>-1.8099999999999998</v>
      </c>
      <c r="E22" s="338">
        <v>-0.99</v>
      </c>
      <c r="F22" s="338">
        <v>-0.01</v>
      </c>
      <c r="G22" s="338">
        <v>-22.5</v>
      </c>
      <c r="H22" s="338">
        <v>-35.723973049337104</v>
      </c>
      <c r="I22" s="338">
        <v>-89.657054998370725</v>
      </c>
      <c r="J22" s="338">
        <v>-48.453193832628841</v>
      </c>
      <c r="K22" s="338">
        <v>-90.469955240458646</v>
      </c>
      <c r="L22" s="338">
        <v>34.69705405746808</v>
      </c>
      <c r="M22" s="338">
        <v>-255.90712306332722</v>
      </c>
    </row>
    <row r="23" spans="1:13" x14ac:dyDescent="0.2">
      <c r="A23" s="336">
        <v>78</v>
      </c>
      <c r="B23" s="337" t="s">
        <v>32</v>
      </c>
      <c r="C23" s="338">
        <v>-0.99</v>
      </c>
      <c r="D23" s="338">
        <v>-1.81</v>
      </c>
      <c r="E23" s="338">
        <v>-0.99</v>
      </c>
      <c r="F23" s="338">
        <v>-0.01</v>
      </c>
      <c r="G23" s="338">
        <v>-22.5</v>
      </c>
      <c r="H23" s="338">
        <v>-44.66692990296221</v>
      </c>
      <c r="I23" s="338">
        <v>-289.96314367561388</v>
      </c>
      <c r="J23" s="338">
        <v>-95.522525901677128</v>
      </c>
      <c r="K23" s="338">
        <v>-90.469955240458646</v>
      </c>
      <c r="L23" s="338">
        <v>34.69705405746808</v>
      </c>
      <c r="M23" s="338">
        <v>-512.22550066324379</v>
      </c>
    </row>
    <row r="24" spans="1:13" x14ac:dyDescent="0.2">
      <c r="A24" s="336">
        <v>79</v>
      </c>
      <c r="B24" s="337" t="s">
        <v>33</v>
      </c>
      <c r="C24" s="338">
        <v>-0.99</v>
      </c>
      <c r="D24" s="338">
        <v>-1.81</v>
      </c>
      <c r="E24" s="338">
        <v>-0.99</v>
      </c>
      <c r="F24" s="338">
        <v>-0.01</v>
      </c>
      <c r="G24" s="338">
        <v>-22.5</v>
      </c>
      <c r="H24" s="338">
        <v>-47.181804383237079</v>
      </c>
      <c r="I24" s="338">
        <v>-156.17233145319744</v>
      </c>
      <c r="J24" s="338">
        <v>-130.77849896327427</v>
      </c>
      <c r="K24" s="338">
        <v>-90.469955240458646</v>
      </c>
      <c r="L24" s="338">
        <v>34.69705405746808</v>
      </c>
      <c r="M24" s="338">
        <v>-416.2055359826993</v>
      </c>
    </row>
    <row r="25" spans="1:13" x14ac:dyDescent="0.2">
      <c r="A25" s="336">
        <v>81</v>
      </c>
      <c r="B25" s="337" t="s">
        <v>34</v>
      </c>
      <c r="C25" s="338">
        <v>-0.98999999999999988</v>
      </c>
      <c r="D25" s="338">
        <v>-1.8100000000000003</v>
      </c>
      <c r="E25" s="338">
        <v>-0.98999999999999988</v>
      </c>
      <c r="F25" s="338">
        <v>-0.01</v>
      </c>
      <c r="G25" s="338">
        <v>-22.5</v>
      </c>
      <c r="H25" s="338">
        <v>-37.392107614607617</v>
      </c>
      <c r="I25" s="338">
        <v>-54.823385168721096</v>
      </c>
      <c r="J25" s="338">
        <v>29.435412192506259</v>
      </c>
      <c r="K25" s="338">
        <v>-90.469955240458646</v>
      </c>
      <c r="L25" s="338">
        <v>34.69705405746808</v>
      </c>
      <c r="M25" s="338">
        <v>-144.85298177381304</v>
      </c>
    </row>
    <row r="26" spans="1:13" x14ac:dyDescent="0.2">
      <c r="A26" s="336">
        <v>82</v>
      </c>
      <c r="B26" s="337" t="s">
        <v>35</v>
      </c>
      <c r="C26" s="338">
        <v>-0.99</v>
      </c>
      <c r="D26" s="338">
        <v>-1.81</v>
      </c>
      <c r="E26" s="338">
        <v>-0.99</v>
      </c>
      <c r="F26" s="338">
        <v>-0.01</v>
      </c>
      <c r="G26" s="338">
        <v>-22.5</v>
      </c>
      <c r="H26" s="338">
        <v>-20.695264451330271</v>
      </c>
      <c r="I26" s="338">
        <v>74.554685312273463</v>
      </c>
      <c r="J26" s="338">
        <v>16.220793333897301</v>
      </c>
      <c r="K26" s="338">
        <v>-90.469955240458646</v>
      </c>
      <c r="L26" s="338">
        <v>34.69705405746808</v>
      </c>
      <c r="M26" s="338">
        <v>-11.992686988150082</v>
      </c>
    </row>
    <row r="27" spans="1:13" x14ac:dyDescent="0.2">
      <c r="A27" s="336">
        <v>86</v>
      </c>
      <c r="B27" s="337" t="s">
        <v>36</v>
      </c>
      <c r="C27" s="338">
        <v>-0.99</v>
      </c>
      <c r="D27" s="338">
        <v>-1.81</v>
      </c>
      <c r="E27" s="338">
        <v>-0.99</v>
      </c>
      <c r="F27" s="338">
        <v>-0.01</v>
      </c>
      <c r="G27" s="338">
        <v>-22.5</v>
      </c>
      <c r="H27" s="338">
        <v>-26.921365956916947</v>
      </c>
      <c r="I27" s="338">
        <v>-50.22664850826326</v>
      </c>
      <c r="J27" s="338">
        <v>-48.755431266180359</v>
      </c>
      <c r="K27" s="338">
        <v>-90.469955240458646</v>
      </c>
      <c r="L27" s="338">
        <v>34.69705405746808</v>
      </c>
      <c r="M27" s="338">
        <v>-207.97634691435113</v>
      </c>
    </row>
    <row r="28" spans="1:13" x14ac:dyDescent="0.2">
      <c r="A28" s="336">
        <v>90</v>
      </c>
      <c r="B28" s="337" t="s">
        <v>37</v>
      </c>
      <c r="C28" s="338">
        <v>-0.99</v>
      </c>
      <c r="D28" s="338">
        <v>-1.81</v>
      </c>
      <c r="E28" s="338">
        <v>-0.99</v>
      </c>
      <c r="F28" s="338">
        <v>-0.01</v>
      </c>
      <c r="G28" s="338">
        <v>-22.5</v>
      </c>
      <c r="H28" s="338">
        <v>-37.477521071545247</v>
      </c>
      <c r="I28" s="338">
        <v>-158.79075922759608</v>
      </c>
      <c r="J28" s="338">
        <v>-336.17832167574574</v>
      </c>
      <c r="K28" s="338">
        <v>-90.469955240458646</v>
      </c>
      <c r="L28" s="338">
        <v>34.69705405746808</v>
      </c>
      <c r="M28" s="338">
        <v>-614.51950315787769</v>
      </c>
    </row>
    <row r="29" spans="1:13" x14ac:dyDescent="0.2">
      <c r="A29" s="336">
        <v>91</v>
      </c>
      <c r="B29" s="337" t="s">
        <v>38</v>
      </c>
      <c r="C29" s="338">
        <v>-0.99</v>
      </c>
      <c r="D29" s="338">
        <v>-1.8099999999999998</v>
      </c>
      <c r="E29" s="338">
        <v>-0.99</v>
      </c>
      <c r="F29" s="338">
        <v>-0.01</v>
      </c>
      <c r="G29" s="338">
        <v>-22.5</v>
      </c>
      <c r="H29" s="338">
        <v>-89.859908800080717</v>
      </c>
      <c r="I29" s="338">
        <v>82.811640310915976</v>
      </c>
      <c r="J29" s="338">
        <v>-42.341254153361653</v>
      </c>
      <c r="K29" s="338">
        <v>-90.469955240458646</v>
      </c>
      <c r="L29" s="338">
        <v>34.69705405746808</v>
      </c>
      <c r="M29" s="338">
        <v>-131.46242382551696</v>
      </c>
    </row>
    <row r="30" spans="1:13" x14ac:dyDescent="0.2">
      <c r="A30" s="336">
        <v>92</v>
      </c>
      <c r="B30" s="337" t="s">
        <v>39</v>
      </c>
      <c r="C30" s="338">
        <v>-0.99</v>
      </c>
      <c r="D30" s="338">
        <v>-1.81</v>
      </c>
      <c r="E30" s="338">
        <v>-0.99</v>
      </c>
      <c r="F30" s="338">
        <v>-0.01</v>
      </c>
      <c r="G30" s="338">
        <v>-22.5</v>
      </c>
      <c r="H30" s="338">
        <v>-108.02580169323653</v>
      </c>
      <c r="I30" s="338">
        <v>-109.11822202806023</v>
      </c>
      <c r="J30" s="338">
        <v>0.49168642481863489</v>
      </c>
      <c r="K30" s="338">
        <v>-90.469955240458646</v>
      </c>
      <c r="L30" s="338">
        <v>34.69705405746808</v>
      </c>
      <c r="M30" s="338">
        <v>-298.72523847946866</v>
      </c>
    </row>
    <row r="31" spans="1:13" x14ac:dyDescent="0.2">
      <c r="A31" s="336">
        <v>97</v>
      </c>
      <c r="B31" s="337" t="s">
        <v>40</v>
      </c>
      <c r="C31" s="338">
        <v>-0.9900000000000001</v>
      </c>
      <c r="D31" s="338">
        <v>-1.81</v>
      </c>
      <c r="E31" s="338">
        <v>-0.9900000000000001</v>
      </c>
      <c r="F31" s="338">
        <v>-0.01</v>
      </c>
      <c r="G31" s="338">
        <v>-22.5</v>
      </c>
      <c r="H31" s="338">
        <v>-43.68518890483022</v>
      </c>
      <c r="I31" s="338">
        <v>-194.04742168024976</v>
      </c>
      <c r="J31" s="338">
        <v>82.32558365678932</v>
      </c>
      <c r="K31" s="338">
        <v>-90.469955240458646</v>
      </c>
      <c r="L31" s="338">
        <v>34.69705405746808</v>
      </c>
      <c r="M31" s="338">
        <v>-237.47992811128125</v>
      </c>
    </row>
    <row r="32" spans="1:13" s="22" customFormat="1" ht="15" x14ac:dyDescent="0.25">
      <c r="A32" s="333">
        <v>98</v>
      </c>
      <c r="B32" s="337" t="s">
        <v>41</v>
      </c>
      <c r="C32" s="338">
        <v>-0.99</v>
      </c>
      <c r="D32" s="338">
        <v>-1.81</v>
      </c>
      <c r="E32" s="338">
        <v>-0.99</v>
      </c>
      <c r="F32" s="338">
        <v>-0.01</v>
      </c>
      <c r="G32" s="338">
        <v>-22.5</v>
      </c>
      <c r="H32" s="338">
        <v>-33.314228304929607</v>
      </c>
      <c r="I32" s="338">
        <v>195.80163379323534</v>
      </c>
      <c r="J32" s="338">
        <v>117.44495849880126</v>
      </c>
      <c r="K32" s="338">
        <v>-90.469955240458646</v>
      </c>
      <c r="L32" s="338">
        <v>34.69705405746808</v>
      </c>
      <c r="M32" s="338">
        <v>197.85946280411639</v>
      </c>
    </row>
    <row r="33" spans="1:13" x14ac:dyDescent="0.2">
      <c r="A33" s="336">
        <v>102</v>
      </c>
      <c r="B33" s="337" t="s">
        <v>42</v>
      </c>
      <c r="C33" s="338">
        <v>-0.98999999999999988</v>
      </c>
      <c r="D33" s="338">
        <v>-1.81</v>
      </c>
      <c r="E33" s="338">
        <v>-0.98999999999999988</v>
      </c>
      <c r="F33" s="338">
        <v>-0.01</v>
      </c>
      <c r="G33" s="338">
        <v>-22.5</v>
      </c>
      <c r="H33" s="338">
        <v>-29.734266290405333</v>
      </c>
      <c r="I33" s="338">
        <v>31.704250402310585</v>
      </c>
      <c r="J33" s="338">
        <v>0.49168642481863495</v>
      </c>
      <c r="K33" s="338">
        <v>-90.469955240458646</v>
      </c>
      <c r="L33" s="338">
        <v>34.69705405746808</v>
      </c>
      <c r="M33" s="338">
        <v>-79.611230646266705</v>
      </c>
    </row>
    <row r="34" spans="1:13" x14ac:dyDescent="0.2">
      <c r="A34" s="336">
        <v>103</v>
      </c>
      <c r="B34" s="337" t="s">
        <v>43</v>
      </c>
      <c r="C34" s="338">
        <v>-0.99</v>
      </c>
      <c r="D34" s="338">
        <v>-1.81</v>
      </c>
      <c r="E34" s="338">
        <v>-0.99</v>
      </c>
      <c r="F34" s="338">
        <v>-0.01</v>
      </c>
      <c r="G34" s="338">
        <v>-22.5</v>
      </c>
      <c r="H34" s="338">
        <v>-31.398509949097637</v>
      </c>
      <c r="I34" s="338">
        <v>65.621351571522993</v>
      </c>
      <c r="J34" s="338">
        <v>18.549909923366375</v>
      </c>
      <c r="K34" s="338">
        <v>-90.469955240458646</v>
      </c>
      <c r="L34" s="338">
        <v>34.69705405746808</v>
      </c>
      <c r="M34" s="338">
        <v>-29.300149637198835</v>
      </c>
    </row>
    <row r="35" spans="1:13" x14ac:dyDescent="0.2">
      <c r="A35" s="336">
        <v>105</v>
      </c>
      <c r="B35" s="337" t="s">
        <v>44</v>
      </c>
      <c r="C35" s="338">
        <v>-0.99</v>
      </c>
      <c r="D35" s="338">
        <v>-1.81</v>
      </c>
      <c r="E35" s="338">
        <v>-0.99</v>
      </c>
      <c r="F35" s="338">
        <v>-0.01</v>
      </c>
      <c r="G35" s="338">
        <v>-22.5</v>
      </c>
      <c r="H35" s="338">
        <v>-23.898433619866285</v>
      </c>
      <c r="I35" s="338">
        <v>198.73956626131664</v>
      </c>
      <c r="J35" s="338">
        <v>174.26936651177977</v>
      </c>
      <c r="K35" s="338">
        <v>-90.469955240458646</v>
      </c>
      <c r="L35" s="338">
        <v>34.69705405746808</v>
      </c>
      <c r="M35" s="338">
        <v>267.03759797023957</v>
      </c>
    </row>
    <row r="36" spans="1:13" x14ac:dyDescent="0.2">
      <c r="A36" s="336">
        <v>106</v>
      </c>
      <c r="B36" s="337" t="s">
        <v>45</v>
      </c>
      <c r="C36" s="338">
        <v>-0.99</v>
      </c>
      <c r="D36" s="338">
        <v>-1.81</v>
      </c>
      <c r="E36" s="338">
        <v>-0.99</v>
      </c>
      <c r="F36" s="338">
        <v>-0.01</v>
      </c>
      <c r="G36" s="338">
        <v>-22.5</v>
      </c>
      <c r="H36" s="338">
        <v>-69.210178635382618</v>
      </c>
      <c r="I36" s="338">
        <v>-28.902452627198489</v>
      </c>
      <c r="J36" s="338">
        <v>15.351768596337688</v>
      </c>
      <c r="K36" s="338">
        <v>-90.469955240458646</v>
      </c>
      <c r="L36" s="338">
        <v>34.69705405746808</v>
      </c>
      <c r="M36" s="338">
        <v>-164.833763849234</v>
      </c>
    </row>
    <row r="37" spans="1:13" x14ac:dyDescent="0.2">
      <c r="A37" s="336">
        <v>108</v>
      </c>
      <c r="B37" s="337" t="s">
        <v>46</v>
      </c>
      <c r="C37" s="338">
        <v>-0.99</v>
      </c>
      <c r="D37" s="338">
        <v>-1.8100000000000003</v>
      </c>
      <c r="E37" s="338">
        <v>-0.99</v>
      </c>
      <c r="F37" s="338">
        <v>-0.01</v>
      </c>
      <c r="G37" s="338">
        <v>-22.5</v>
      </c>
      <c r="H37" s="338">
        <v>-33.907126840206693</v>
      </c>
      <c r="I37" s="338">
        <v>85.144259175535808</v>
      </c>
      <c r="J37" s="338">
        <v>5.3836584922141633</v>
      </c>
      <c r="K37" s="338">
        <v>-90.469955240458646</v>
      </c>
      <c r="L37" s="338">
        <v>34.69705405746808</v>
      </c>
      <c r="M37" s="338">
        <v>-25.452110355447278</v>
      </c>
    </row>
    <row r="38" spans="1:13" x14ac:dyDescent="0.2">
      <c r="A38" s="336">
        <v>109</v>
      </c>
      <c r="B38" s="337" t="s">
        <v>47</v>
      </c>
      <c r="C38" s="338">
        <v>-0.98999999999999988</v>
      </c>
      <c r="D38" s="338">
        <v>-1.81</v>
      </c>
      <c r="E38" s="338">
        <v>-0.98999999999999988</v>
      </c>
      <c r="F38" s="338">
        <v>-0.01</v>
      </c>
      <c r="G38" s="338">
        <v>-22.5</v>
      </c>
      <c r="H38" s="338">
        <v>-67.764760350072748</v>
      </c>
      <c r="I38" s="338">
        <v>11.683036566100219</v>
      </c>
      <c r="J38" s="338">
        <v>32.121540113102775</v>
      </c>
      <c r="K38" s="338">
        <v>-90.469955240458646</v>
      </c>
      <c r="L38" s="338">
        <v>34.69705405746808</v>
      </c>
      <c r="M38" s="338">
        <v>-106.03308485386032</v>
      </c>
    </row>
    <row r="39" spans="1:13" x14ac:dyDescent="0.2">
      <c r="A39" s="336">
        <v>111</v>
      </c>
      <c r="B39" s="337" t="s">
        <v>48</v>
      </c>
      <c r="C39" s="338">
        <v>-0.98999999999999988</v>
      </c>
      <c r="D39" s="338">
        <v>-1.81</v>
      </c>
      <c r="E39" s="338">
        <v>-0.98999999999999988</v>
      </c>
      <c r="F39" s="338">
        <v>-0.01</v>
      </c>
      <c r="G39" s="338">
        <v>-22.5</v>
      </c>
      <c r="H39" s="338">
        <v>-54.937470134024593</v>
      </c>
      <c r="I39" s="338">
        <v>180.94416882046497</v>
      </c>
      <c r="J39" s="338">
        <v>195.33262520264856</v>
      </c>
      <c r="K39" s="338">
        <v>-90.469955240458646</v>
      </c>
      <c r="L39" s="338">
        <v>34.69705405746808</v>
      </c>
      <c r="M39" s="338">
        <v>239.26642270609838</v>
      </c>
    </row>
    <row r="40" spans="1:13" x14ac:dyDescent="0.2">
      <c r="A40" s="336">
        <v>139</v>
      </c>
      <c r="B40" s="337" t="s">
        <v>49</v>
      </c>
      <c r="C40" s="338">
        <v>-0.98999999999999988</v>
      </c>
      <c r="D40" s="338">
        <v>-1.81</v>
      </c>
      <c r="E40" s="338">
        <v>-0.98999999999999988</v>
      </c>
      <c r="F40" s="338">
        <v>-0.01</v>
      </c>
      <c r="G40" s="338">
        <v>-22.5</v>
      </c>
      <c r="H40" s="338">
        <v>-24.536091444230184</v>
      </c>
      <c r="I40" s="338">
        <v>-92.49937003801881</v>
      </c>
      <c r="J40" s="338">
        <v>-111.61008440446331</v>
      </c>
      <c r="K40" s="338">
        <v>-90.469955240458646</v>
      </c>
      <c r="L40" s="338">
        <v>34.69705405746808</v>
      </c>
      <c r="M40" s="338">
        <v>-310.7184470697029</v>
      </c>
    </row>
    <row r="41" spans="1:13" x14ac:dyDescent="0.2">
      <c r="A41" s="336">
        <v>140</v>
      </c>
      <c r="B41" s="337" t="s">
        <v>50</v>
      </c>
      <c r="C41" s="338">
        <v>-0.9900000000000001</v>
      </c>
      <c r="D41" s="338">
        <v>-1.8099999999999998</v>
      </c>
      <c r="E41" s="338">
        <v>-0.9900000000000001</v>
      </c>
      <c r="F41" s="338">
        <v>-0.01</v>
      </c>
      <c r="G41" s="338">
        <v>-22.5</v>
      </c>
      <c r="H41" s="338">
        <v>-53.747271938849089</v>
      </c>
      <c r="I41" s="338">
        <v>273.30728340065264</v>
      </c>
      <c r="J41" s="338">
        <v>142.28097193827196</v>
      </c>
      <c r="K41" s="338">
        <v>-90.469955240458646</v>
      </c>
      <c r="L41" s="338">
        <v>34.69705405746808</v>
      </c>
      <c r="M41" s="338">
        <v>279.76808221708495</v>
      </c>
    </row>
    <row r="42" spans="1:13" x14ac:dyDescent="0.2">
      <c r="A42" s="336">
        <v>142</v>
      </c>
      <c r="B42" s="337" t="s">
        <v>51</v>
      </c>
      <c r="C42" s="338">
        <v>-0.99</v>
      </c>
      <c r="D42" s="338">
        <v>-1.81</v>
      </c>
      <c r="E42" s="338">
        <v>-0.99</v>
      </c>
      <c r="F42" s="338">
        <v>-0.01</v>
      </c>
      <c r="G42" s="338">
        <v>-22.5</v>
      </c>
      <c r="H42" s="338">
        <v>-28.315600399754</v>
      </c>
      <c r="I42" s="338">
        <v>46.35443127160088</v>
      </c>
      <c r="J42" s="338">
        <v>40.754106579149898</v>
      </c>
      <c r="K42" s="338">
        <v>-90.469955240458646</v>
      </c>
      <c r="L42" s="338">
        <v>34.69705405746808</v>
      </c>
      <c r="M42" s="338">
        <v>-23.279963731993782</v>
      </c>
    </row>
    <row r="43" spans="1:13" x14ac:dyDescent="0.2">
      <c r="A43" s="336">
        <v>143</v>
      </c>
      <c r="B43" s="337" t="s">
        <v>52</v>
      </c>
      <c r="C43" s="338">
        <v>-0.99</v>
      </c>
      <c r="D43" s="338">
        <v>-1.81</v>
      </c>
      <c r="E43" s="338">
        <v>-0.99</v>
      </c>
      <c r="F43" s="338">
        <v>-0.01</v>
      </c>
      <c r="G43" s="338">
        <v>-22.5</v>
      </c>
      <c r="H43" s="338">
        <v>-47.627870370370374</v>
      </c>
      <c r="I43" s="338">
        <v>-83.797977032907312</v>
      </c>
      <c r="J43" s="338">
        <v>0.49168642481863489</v>
      </c>
      <c r="K43" s="338">
        <v>-90.469955240458646</v>
      </c>
      <c r="L43" s="338">
        <v>34.69705405746808</v>
      </c>
      <c r="M43" s="338">
        <v>-213.00706216144957</v>
      </c>
    </row>
    <row r="44" spans="1:13" x14ac:dyDescent="0.2">
      <c r="A44" s="336">
        <v>145</v>
      </c>
      <c r="B44" s="337" t="s">
        <v>53</v>
      </c>
      <c r="C44" s="338">
        <v>-0.99</v>
      </c>
      <c r="D44" s="338">
        <v>-1.81</v>
      </c>
      <c r="E44" s="338">
        <v>-0.99</v>
      </c>
      <c r="F44" s="338">
        <v>-0.01</v>
      </c>
      <c r="G44" s="338">
        <v>-22.5</v>
      </c>
      <c r="H44" s="338">
        <v>-27.329487024011641</v>
      </c>
      <c r="I44" s="338">
        <v>74.151466063486822</v>
      </c>
      <c r="J44" s="338">
        <v>-23.289775219198859</v>
      </c>
      <c r="K44" s="338">
        <v>-90.469955240458646</v>
      </c>
      <c r="L44" s="338">
        <v>34.69705405746808</v>
      </c>
      <c r="M44" s="338">
        <v>-58.540697362714248</v>
      </c>
    </row>
    <row r="45" spans="1:13" x14ac:dyDescent="0.2">
      <c r="A45" s="336">
        <v>146</v>
      </c>
      <c r="B45" s="337" t="s">
        <v>54</v>
      </c>
      <c r="C45" s="338">
        <v>-0.99</v>
      </c>
      <c r="D45" s="338">
        <v>-1.81</v>
      </c>
      <c r="E45" s="338">
        <v>-0.99</v>
      </c>
      <c r="F45" s="338">
        <v>-0.01</v>
      </c>
      <c r="G45" s="338">
        <v>-22.5</v>
      </c>
      <c r="H45" s="338">
        <v>-30.019933214603743</v>
      </c>
      <c r="I45" s="338">
        <v>67.622986119037435</v>
      </c>
      <c r="J45" s="338">
        <v>-1.0885851947238585</v>
      </c>
      <c r="K45" s="338">
        <v>-90.469955240458646</v>
      </c>
      <c r="L45" s="338">
        <v>34.69705405746808</v>
      </c>
      <c r="M45" s="338">
        <v>-45.558433473280736</v>
      </c>
    </row>
    <row r="46" spans="1:13" x14ac:dyDescent="0.2">
      <c r="A46" s="336">
        <v>148</v>
      </c>
      <c r="B46" s="337" t="s">
        <v>55</v>
      </c>
      <c r="C46" s="338">
        <v>-0.99</v>
      </c>
      <c r="D46" s="338">
        <v>-1.81</v>
      </c>
      <c r="E46" s="338">
        <v>-0.99</v>
      </c>
      <c r="F46" s="338">
        <v>-0.01</v>
      </c>
      <c r="G46" s="338">
        <v>-22.5</v>
      </c>
      <c r="H46" s="338">
        <v>-18.258102029232298</v>
      </c>
      <c r="I46" s="338">
        <v>114.01499765343684</v>
      </c>
      <c r="J46" s="338">
        <v>341.25031822999938</v>
      </c>
      <c r="K46" s="338">
        <v>-90.469955240458646</v>
      </c>
      <c r="L46" s="338">
        <v>34.69705405746808</v>
      </c>
      <c r="M46" s="338">
        <v>354.93431267121343</v>
      </c>
    </row>
    <row r="47" spans="1:13" x14ac:dyDescent="0.2">
      <c r="A47" s="336">
        <v>149</v>
      </c>
      <c r="B47" s="337" t="s">
        <v>56</v>
      </c>
      <c r="C47" s="338">
        <v>-0.99</v>
      </c>
      <c r="D47" s="338">
        <v>-1.81</v>
      </c>
      <c r="E47" s="338">
        <v>-0.99</v>
      </c>
      <c r="F47" s="338">
        <v>-0.01</v>
      </c>
      <c r="G47" s="338">
        <v>-22.5</v>
      </c>
      <c r="H47" s="338">
        <v>-16.546985976968799</v>
      </c>
      <c r="I47" s="338">
        <v>121.291718011847</v>
      </c>
      <c r="J47" s="338">
        <v>75.81221291547223</v>
      </c>
      <c r="K47" s="338">
        <v>-90.469955240458646</v>
      </c>
      <c r="L47" s="338">
        <v>34.69705405746808</v>
      </c>
      <c r="M47" s="338">
        <v>98.48404376735985</v>
      </c>
    </row>
    <row r="48" spans="1:13" x14ac:dyDescent="0.2">
      <c r="A48" s="336">
        <v>151</v>
      </c>
      <c r="B48" s="337" t="s">
        <v>57</v>
      </c>
      <c r="C48" s="338">
        <v>-0.99</v>
      </c>
      <c r="D48" s="338">
        <v>-1.8099999999999998</v>
      </c>
      <c r="E48" s="338">
        <v>-0.99</v>
      </c>
      <c r="F48" s="338">
        <v>-0.01</v>
      </c>
      <c r="G48" s="338">
        <v>-22.5</v>
      </c>
      <c r="H48" s="338">
        <v>-24.628320734341255</v>
      </c>
      <c r="I48" s="338">
        <v>-115.28324875066957</v>
      </c>
      <c r="J48" s="338">
        <v>-145.54689046905139</v>
      </c>
      <c r="K48" s="338">
        <v>-90.469955240458646</v>
      </c>
      <c r="L48" s="338">
        <v>34.69705405746808</v>
      </c>
      <c r="M48" s="338">
        <v>-367.53136113705273</v>
      </c>
    </row>
    <row r="49" spans="1:13" x14ac:dyDescent="0.2">
      <c r="A49" s="336">
        <v>152</v>
      </c>
      <c r="B49" s="337" t="s">
        <v>58</v>
      </c>
      <c r="C49" s="338">
        <v>-0.98999999999999988</v>
      </c>
      <c r="D49" s="338">
        <v>-1.81</v>
      </c>
      <c r="E49" s="338">
        <v>-0.98999999999999988</v>
      </c>
      <c r="F49" s="338">
        <v>-0.01</v>
      </c>
      <c r="G49" s="338">
        <v>-22.5</v>
      </c>
      <c r="H49" s="338">
        <v>-29.202414888788017</v>
      </c>
      <c r="I49" s="338">
        <v>51.002780488893229</v>
      </c>
      <c r="J49" s="338">
        <v>-39.868892653821312</v>
      </c>
      <c r="K49" s="338">
        <v>-90.469955240458646</v>
      </c>
      <c r="L49" s="338">
        <v>34.69705405746808</v>
      </c>
      <c r="M49" s="338">
        <v>-100.14142823670666</v>
      </c>
    </row>
    <row r="50" spans="1:13" x14ac:dyDescent="0.2">
      <c r="A50" s="336">
        <v>153</v>
      </c>
      <c r="B50" s="337" t="s">
        <v>59</v>
      </c>
      <c r="C50" s="338">
        <v>-0.98999999999999988</v>
      </c>
      <c r="D50" s="338">
        <v>-1.81</v>
      </c>
      <c r="E50" s="338">
        <v>-0.98999999999999988</v>
      </c>
      <c r="F50" s="338">
        <v>-0.01</v>
      </c>
      <c r="G50" s="338">
        <v>-22.5</v>
      </c>
      <c r="H50" s="338">
        <v>-63.115593145033323</v>
      </c>
      <c r="I50" s="338">
        <v>219.65291145783661</v>
      </c>
      <c r="J50" s="338">
        <v>165.67769940004467</v>
      </c>
      <c r="K50" s="338">
        <v>-90.469955240458646</v>
      </c>
      <c r="L50" s="338">
        <v>34.69705405746808</v>
      </c>
      <c r="M50" s="338">
        <v>240.14211652985742</v>
      </c>
    </row>
    <row r="51" spans="1:13" x14ac:dyDescent="0.2">
      <c r="A51" s="336">
        <v>165</v>
      </c>
      <c r="B51" s="337" t="s">
        <v>60</v>
      </c>
      <c r="C51" s="338">
        <v>-0.99</v>
      </c>
      <c r="D51" s="338">
        <v>-1.81</v>
      </c>
      <c r="E51" s="338">
        <v>-0.99</v>
      </c>
      <c r="F51" s="338">
        <v>-0.01</v>
      </c>
      <c r="G51" s="338">
        <v>-22.5</v>
      </c>
      <c r="H51" s="338">
        <v>-49.964334305896806</v>
      </c>
      <c r="I51" s="338">
        <v>42.661754359079652</v>
      </c>
      <c r="J51" s="338">
        <v>0.49168642481863489</v>
      </c>
      <c r="K51" s="338">
        <v>-90.469955240458646</v>
      </c>
      <c r="L51" s="338">
        <v>34.69705405746808</v>
      </c>
      <c r="M51" s="338">
        <v>-88.883794704989072</v>
      </c>
    </row>
    <row r="52" spans="1:13" x14ac:dyDescent="0.2">
      <c r="A52" s="336">
        <v>167</v>
      </c>
      <c r="B52" s="337" t="s">
        <v>61</v>
      </c>
      <c r="C52" s="338">
        <v>-0.99</v>
      </c>
      <c r="D52" s="338">
        <v>-1.81</v>
      </c>
      <c r="E52" s="338">
        <v>-0.99</v>
      </c>
      <c r="F52" s="338">
        <v>-0.01</v>
      </c>
      <c r="G52" s="338">
        <v>-22.5</v>
      </c>
      <c r="H52" s="338">
        <v>-65.033827371537669</v>
      </c>
      <c r="I52" s="338">
        <v>12.904561563116074</v>
      </c>
      <c r="J52" s="338">
        <v>19.10346658508298</v>
      </c>
      <c r="K52" s="338">
        <v>-90.469955240458646</v>
      </c>
      <c r="L52" s="338">
        <v>34.69705405746808</v>
      </c>
      <c r="M52" s="338">
        <v>-115.09870040632919</v>
      </c>
    </row>
    <row r="53" spans="1:13" x14ac:dyDescent="0.2">
      <c r="A53" s="336">
        <v>169</v>
      </c>
      <c r="B53" s="337" t="s">
        <v>62</v>
      </c>
      <c r="C53" s="338">
        <v>-0.9900000000000001</v>
      </c>
      <c r="D53" s="338">
        <v>-1.8099999999999998</v>
      </c>
      <c r="E53" s="338">
        <v>-0.9900000000000001</v>
      </c>
      <c r="F53" s="338">
        <v>-0.01</v>
      </c>
      <c r="G53" s="338">
        <v>-22.5</v>
      </c>
      <c r="H53" s="338">
        <v>-27.269788577154308</v>
      </c>
      <c r="I53" s="338">
        <v>69.690011903940544</v>
      </c>
      <c r="J53" s="338">
        <v>36.649757111527158</v>
      </c>
      <c r="K53" s="338">
        <v>-90.469955240458646</v>
      </c>
      <c r="L53" s="338">
        <v>34.69705405746808</v>
      </c>
      <c r="M53" s="338">
        <v>-3.0029207446771586</v>
      </c>
    </row>
    <row r="54" spans="1:13" x14ac:dyDescent="0.2">
      <c r="A54" s="336">
        <v>171</v>
      </c>
      <c r="B54" s="337" t="s">
        <v>63</v>
      </c>
      <c r="C54" s="338">
        <v>-0.9900000000000001</v>
      </c>
      <c r="D54" s="338">
        <v>-1.8099999999999998</v>
      </c>
      <c r="E54" s="338">
        <v>-0.9900000000000001</v>
      </c>
      <c r="F54" s="338">
        <v>-0.01</v>
      </c>
      <c r="G54" s="338">
        <v>-22.5</v>
      </c>
      <c r="H54" s="338">
        <v>-25.075255506607931</v>
      </c>
      <c r="I54" s="338">
        <v>-2.6774259789690835</v>
      </c>
      <c r="J54" s="338">
        <v>-30.465043423814596</v>
      </c>
      <c r="K54" s="338">
        <v>-90.469955240458646</v>
      </c>
      <c r="L54" s="338">
        <v>34.69705405746808</v>
      </c>
      <c r="M54" s="338">
        <v>-140.29062609238218</v>
      </c>
    </row>
    <row r="55" spans="1:13" x14ac:dyDescent="0.2">
      <c r="A55" s="336">
        <v>172</v>
      </c>
      <c r="B55" s="337" t="s">
        <v>64</v>
      </c>
      <c r="C55" s="338">
        <v>-0.99</v>
      </c>
      <c r="D55" s="338">
        <v>-1.81</v>
      </c>
      <c r="E55" s="338">
        <v>-0.99</v>
      </c>
      <c r="F55" s="338">
        <v>-0.01</v>
      </c>
      <c r="G55" s="338">
        <v>-22.5</v>
      </c>
      <c r="H55" s="338">
        <v>-30.617793095181014</v>
      </c>
      <c r="I55" s="338">
        <v>11.937484430895578</v>
      </c>
      <c r="J55" s="338">
        <v>-20.962132994032988</v>
      </c>
      <c r="K55" s="338">
        <v>-90.469955240458646</v>
      </c>
      <c r="L55" s="338">
        <v>34.69705405746808</v>
      </c>
      <c r="M55" s="338">
        <v>-121.715342841309</v>
      </c>
    </row>
    <row r="56" spans="1:13" x14ac:dyDescent="0.2">
      <c r="A56" s="336">
        <v>176</v>
      </c>
      <c r="B56" s="337" t="s">
        <v>65</v>
      </c>
      <c r="C56" s="338">
        <v>-0.98999999999999988</v>
      </c>
      <c r="D56" s="338">
        <v>-1.81</v>
      </c>
      <c r="E56" s="338">
        <v>-0.98999999999999988</v>
      </c>
      <c r="F56" s="338">
        <v>-0.01</v>
      </c>
      <c r="G56" s="338">
        <v>-22.5</v>
      </c>
      <c r="H56" s="338">
        <v>-40.481946231617648</v>
      </c>
      <c r="I56" s="338">
        <v>-278.4982895907516</v>
      </c>
      <c r="J56" s="338">
        <v>-199.12216202829208</v>
      </c>
      <c r="K56" s="338">
        <v>-90.469955240458646</v>
      </c>
      <c r="L56" s="338">
        <v>34.69705405746808</v>
      </c>
      <c r="M56" s="338">
        <v>-600.17529903365198</v>
      </c>
    </row>
    <row r="57" spans="1:13" x14ac:dyDescent="0.2">
      <c r="A57" s="336">
        <v>177</v>
      </c>
      <c r="B57" s="337" t="s">
        <v>66</v>
      </c>
      <c r="C57" s="338">
        <v>-0.99</v>
      </c>
      <c r="D57" s="338">
        <v>-1.81</v>
      </c>
      <c r="E57" s="338">
        <v>-0.99</v>
      </c>
      <c r="F57" s="338">
        <v>-0.01</v>
      </c>
      <c r="G57" s="338">
        <v>-22.5</v>
      </c>
      <c r="H57" s="338">
        <v>-33.90156391402715</v>
      </c>
      <c r="I57" s="338">
        <v>203.64099524718205</v>
      </c>
      <c r="J57" s="338">
        <v>187.24347600312217</v>
      </c>
      <c r="K57" s="338">
        <v>-90.469955240458646</v>
      </c>
      <c r="L57" s="338">
        <v>34.69705405746808</v>
      </c>
      <c r="M57" s="338">
        <v>274.91000615328647</v>
      </c>
    </row>
    <row r="58" spans="1:13" x14ac:dyDescent="0.2">
      <c r="A58" s="336">
        <v>178</v>
      </c>
      <c r="B58" s="337" t="s">
        <v>67</v>
      </c>
      <c r="C58" s="338">
        <v>-0.9900000000000001</v>
      </c>
      <c r="D58" s="338">
        <v>-1.8099999999999998</v>
      </c>
      <c r="E58" s="338">
        <v>-0.9900000000000001</v>
      </c>
      <c r="F58" s="338">
        <v>-0.01</v>
      </c>
      <c r="G58" s="338">
        <v>-22.5</v>
      </c>
      <c r="H58" s="338">
        <v>-21.729526781071243</v>
      </c>
      <c r="I58" s="338">
        <v>97.52493402293419</v>
      </c>
      <c r="J58" s="338">
        <v>12.687009662648602</v>
      </c>
      <c r="K58" s="338">
        <v>-90.469955240458646</v>
      </c>
      <c r="L58" s="338">
        <v>34.69705405746808</v>
      </c>
      <c r="M58" s="338">
        <v>6.4095157215209815</v>
      </c>
    </row>
    <row r="59" spans="1:13" x14ac:dyDescent="0.2">
      <c r="A59" s="336">
        <v>179</v>
      </c>
      <c r="B59" s="337" t="s">
        <v>68</v>
      </c>
      <c r="C59" s="338">
        <v>-0.99</v>
      </c>
      <c r="D59" s="338">
        <v>-1.8100000000000003</v>
      </c>
      <c r="E59" s="338">
        <v>-0.99</v>
      </c>
      <c r="F59" s="338">
        <v>-0.01</v>
      </c>
      <c r="G59" s="338">
        <v>-22.5</v>
      </c>
      <c r="H59" s="338">
        <v>-89.476267707198048</v>
      </c>
      <c r="I59" s="338">
        <v>-116.33548904025483</v>
      </c>
      <c r="J59" s="338">
        <v>-26.464191605629754</v>
      </c>
      <c r="K59" s="338">
        <v>-90.469955240458646</v>
      </c>
      <c r="L59" s="338">
        <v>34.69705405746808</v>
      </c>
      <c r="M59" s="338">
        <v>-314.3488495360732</v>
      </c>
    </row>
    <row r="60" spans="1:13" x14ac:dyDescent="0.2">
      <c r="A60" s="336">
        <v>181</v>
      </c>
      <c r="B60" s="337" t="s">
        <v>69</v>
      </c>
      <c r="C60" s="338">
        <v>-0.99</v>
      </c>
      <c r="D60" s="338">
        <v>-1.81</v>
      </c>
      <c r="E60" s="338">
        <v>-0.99</v>
      </c>
      <c r="F60" s="338">
        <v>-1.0000000000000002E-2</v>
      </c>
      <c r="G60" s="338">
        <v>-22.5</v>
      </c>
      <c r="H60" s="338">
        <v>-17.78690136660725</v>
      </c>
      <c r="I60" s="338">
        <v>234.30162337837129</v>
      </c>
      <c r="J60" s="338">
        <v>145.81673801550323</v>
      </c>
      <c r="K60" s="338">
        <v>-90.469955240458646</v>
      </c>
      <c r="L60" s="338">
        <v>34.69705405746808</v>
      </c>
      <c r="M60" s="338">
        <v>280.25855884427671</v>
      </c>
    </row>
    <row r="61" spans="1:13" x14ac:dyDescent="0.2">
      <c r="A61" s="336">
        <v>182</v>
      </c>
      <c r="B61" s="337" t="s">
        <v>70</v>
      </c>
      <c r="C61" s="338">
        <v>-0.99</v>
      </c>
      <c r="D61" s="338">
        <v>-1.81</v>
      </c>
      <c r="E61" s="338">
        <v>-0.99</v>
      </c>
      <c r="F61" s="338">
        <v>-0.01</v>
      </c>
      <c r="G61" s="338">
        <v>-22.5</v>
      </c>
      <c r="H61" s="338">
        <v>-50.29841280301855</v>
      </c>
      <c r="I61" s="338">
        <v>-87.948358117488709</v>
      </c>
      <c r="J61" s="338">
        <v>-0.55025252600630747</v>
      </c>
      <c r="K61" s="338">
        <v>-90.469955240458646</v>
      </c>
      <c r="L61" s="338">
        <v>34.69705405746808</v>
      </c>
      <c r="M61" s="338">
        <v>-220.86992462950417</v>
      </c>
    </row>
    <row r="62" spans="1:13" x14ac:dyDescent="0.2">
      <c r="A62" s="336">
        <v>186</v>
      </c>
      <c r="B62" s="337" t="s">
        <v>71</v>
      </c>
      <c r="C62" s="338">
        <v>-0.99</v>
      </c>
      <c r="D62" s="338">
        <v>-1.81</v>
      </c>
      <c r="E62" s="338">
        <v>-0.99</v>
      </c>
      <c r="F62" s="338">
        <v>-0.01</v>
      </c>
      <c r="G62" s="338">
        <v>-22.5</v>
      </c>
      <c r="H62" s="338">
        <v>-91.397852685733071</v>
      </c>
      <c r="I62" s="338">
        <v>-120.83456548911447</v>
      </c>
      <c r="J62" s="338">
        <v>-39.759594234883721</v>
      </c>
      <c r="K62" s="338">
        <v>-90.469955240458646</v>
      </c>
      <c r="L62" s="338">
        <v>34.69705405746808</v>
      </c>
      <c r="M62" s="338">
        <v>-334.06491359272184</v>
      </c>
    </row>
    <row r="63" spans="1:13" x14ac:dyDescent="0.2">
      <c r="A63" s="336">
        <v>202</v>
      </c>
      <c r="B63" s="337" t="s">
        <v>72</v>
      </c>
      <c r="C63" s="338">
        <v>-0.98999999999999988</v>
      </c>
      <c r="D63" s="338">
        <v>-1.81</v>
      </c>
      <c r="E63" s="338">
        <v>-0.98999999999999988</v>
      </c>
      <c r="F63" s="338">
        <v>-0.01</v>
      </c>
      <c r="G63" s="338">
        <v>-22.5</v>
      </c>
      <c r="H63" s="338">
        <v>-32.731024534144169</v>
      </c>
      <c r="I63" s="338">
        <v>156.40236847082548</v>
      </c>
      <c r="J63" s="338">
        <v>69.279784827958864</v>
      </c>
      <c r="K63" s="338">
        <v>-90.469955240458646</v>
      </c>
      <c r="L63" s="338">
        <v>34.69705405746808</v>
      </c>
      <c r="M63" s="338">
        <v>110.87822758164961</v>
      </c>
    </row>
    <row r="64" spans="1:13" x14ac:dyDescent="0.2">
      <c r="A64" s="336">
        <v>204</v>
      </c>
      <c r="B64" s="337" t="s">
        <v>73</v>
      </c>
      <c r="C64" s="338">
        <v>-0.9900000000000001</v>
      </c>
      <c r="D64" s="338">
        <v>-1.81</v>
      </c>
      <c r="E64" s="338">
        <v>-0.9900000000000001</v>
      </c>
      <c r="F64" s="338">
        <v>-0.01</v>
      </c>
      <c r="G64" s="338">
        <v>-22.5</v>
      </c>
      <c r="H64" s="338">
        <v>-46.563434362216434</v>
      </c>
      <c r="I64" s="338">
        <v>-290.95966396466491</v>
      </c>
      <c r="J64" s="338">
        <v>-335.99700458620674</v>
      </c>
      <c r="K64" s="338">
        <v>-90.469955240458646</v>
      </c>
      <c r="L64" s="338">
        <v>34.69705405746808</v>
      </c>
      <c r="M64" s="338">
        <v>-755.59300409607863</v>
      </c>
    </row>
    <row r="65" spans="1:13" x14ac:dyDescent="0.2">
      <c r="A65" s="336">
        <v>205</v>
      </c>
      <c r="B65" s="337" t="s">
        <v>74</v>
      </c>
      <c r="C65" s="338">
        <v>-0.99</v>
      </c>
      <c r="D65" s="338">
        <v>-1.8100000000000003</v>
      </c>
      <c r="E65" s="338">
        <v>-0.99</v>
      </c>
      <c r="F65" s="338">
        <v>-0.01</v>
      </c>
      <c r="G65" s="338">
        <v>-22.5</v>
      </c>
      <c r="H65" s="338">
        <v>-54.274463981871783</v>
      </c>
      <c r="I65" s="338">
        <v>-151.82135730801923</v>
      </c>
      <c r="J65" s="338">
        <v>-82.916298792377575</v>
      </c>
      <c r="K65" s="338">
        <v>-90.469955240458646</v>
      </c>
      <c r="L65" s="338">
        <v>34.69705405746808</v>
      </c>
      <c r="M65" s="338">
        <v>-371.08502126525912</v>
      </c>
    </row>
    <row r="66" spans="1:13" x14ac:dyDescent="0.2">
      <c r="A66" s="336">
        <v>208</v>
      </c>
      <c r="B66" s="337" t="s">
        <v>75</v>
      </c>
      <c r="C66" s="338">
        <v>-0.99</v>
      </c>
      <c r="D66" s="338">
        <v>-1.8100000000000003</v>
      </c>
      <c r="E66" s="338">
        <v>-0.99</v>
      </c>
      <c r="F66" s="338">
        <v>-0.01</v>
      </c>
      <c r="G66" s="338">
        <v>-22.5</v>
      </c>
      <c r="H66" s="338">
        <v>-22.224071544385893</v>
      </c>
      <c r="I66" s="338">
        <v>88.292109697755521</v>
      </c>
      <c r="J66" s="338">
        <v>11.674904292568453</v>
      </c>
      <c r="K66" s="338">
        <v>-90.469955240458646</v>
      </c>
      <c r="L66" s="338">
        <v>34.69705405746808</v>
      </c>
      <c r="M66" s="338">
        <v>-4.3299587370524888</v>
      </c>
    </row>
    <row r="67" spans="1:13" x14ac:dyDescent="0.2">
      <c r="A67" s="336">
        <v>211</v>
      </c>
      <c r="B67" s="337" t="s">
        <v>76</v>
      </c>
      <c r="C67" s="338">
        <v>-0.99</v>
      </c>
      <c r="D67" s="338">
        <v>-1.81</v>
      </c>
      <c r="E67" s="338">
        <v>-0.99</v>
      </c>
      <c r="F67" s="338">
        <v>-0.01</v>
      </c>
      <c r="G67" s="338">
        <v>-22.5</v>
      </c>
      <c r="H67" s="338">
        <v>-33.891582799842226</v>
      </c>
      <c r="I67" s="338">
        <v>6.777829704485332</v>
      </c>
      <c r="J67" s="338">
        <v>0.49168642481863489</v>
      </c>
      <c r="K67" s="338">
        <v>-90.469955240458646</v>
      </c>
      <c r="L67" s="338">
        <v>34.69705405746808</v>
      </c>
      <c r="M67" s="338">
        <v>-108.69496785352882</v>
      </c>
    </row>
    <row r="68" spans="1:13" x14ac:dyDescent="0.2">
      <c r="A68" s="336">
        <v>213</v>
      </c>
      <c r="B68" s="337" t="s">
        <v>77</v>
      </c>
      <c r="C68" s="338">
        <v>-0.99</v>
      </c>
      <c r="D68" s="338">
        <v>-1.81</v>
      </c>
      <c r="E68" s="338">
        <v>-0.99</v>
      </c>
      <c r="F68" s="338">
        <v>-0.01</v>
      </c>
      <c r="G68" s="338">
        <v>-22.5</v>
      </c>
      <c r="H68" s="338">
        <v>-38.594427629026001</v>
      </c>
      <c r="I68" s="338">
        <v>-91.221471279767144</v>
      </c>
      <c r="J68" s="338">
        <v>-19.460332164589023</v>
      </c>
      <c r="K68" s="338">
        <v>-90.469955240458646</v>
      </c>
      <c r="L68" s="338">
        <v>34.69705405746808</v>
      </c>
      <c r="M68" s="338">
        <v>-231.34913225637277</v>
      </c>
    </row>
    <row r="69" spans="1:13" x14ac:dyDescent="0.2">
      <c r="A69" s="336">
        <v>214</v>
      </c>
      <c r="B69" s="208" t="s">
        <v>78</v>
      </c>
      <c r="C69" s="338">
        <v>-0.99</v>
      </c>
      <c r="D69" s="338">
        <v>-1.81</v>
      </c>
      <c r="E69" s="338">
        <v>-0.99</v>
      </c>
      <c r="F69" s="338">
        <v>-0.01</v>
      </c>
      <c r="G69" s="338">
        <v>-22.5</v>
      </c>
      <c r="H69" s="338">
        <v>-25.354602091315456</v>
      </c>
      <c r="I69" s="338">
        <v>-28.842037828812614</v>
      </c>
      <c r="J69" s="338">
        <v>15.737476515020017</v>
      </c>
      <c r="K69" s="338">
        <v>-90.469955240458646</v>
      </c>
      <c r="L69" s="338">
        <v>34.69705405746808</v>
      </c>
      <c r="M69" s="338">
        <v>-120.53206458809862</v>
      </c>
    </row>
    <row r="70" spans="1:13" x14ac:dyDescent="0.2">
      <c r="A70" s="336">
        <v>216</v>
      </c>
      <c r="B70" s="337" t="s">
        <v>79</v>
      </c>
      <c r="C70" s="338">
        <v>-0.99</v>
      </c>
      <c r="D70" s="338">
        <v>-1.8099999999999998</v>
      </c>
      <c r="E70" s="338">
        <v>-0.99</v>
      </c>
      <c r="F70" s="338">
        <v>-0.01</v>
      </c>
      <c r="G70" s="338">
        <v>-22.5</v>
      </c>
      <c r="H70" s="338">
        <v>-24.626501182033095</v>
      </c>
      <c r="I70" s="338">
        <v>65.159948475679457</v>
      </c>
      <c r="J70" s="338">
        <v>-9.4621291672397554</v>
      </c>
      <c r="K70" s="338">
        <v>-90.469955240458646</v>
      </c>
      <c r="L70" s="338">
        <v>34.69705405746808</v>
      </c>
      <c r="M70" s="338">
        <v>-51.001583056583954</v>
      </c>
    </row>
    <row r="71" spans="1:13" x14ac:dyDescent="0.2">
      <c r="A71" s="336">
        <v>217</v>
      </c>
      <c r="B71" s="337" t="s">
        <v>80</v>
      </c>
      <c r="C71" s="338">
        <v>-0.98999999999999988</v>
      </c>
      <c r="D71" s="338">
        <v>-1.81</v>
      </c>
      <c r="E71" s="338">
        <v>-0.98999999999999988</v>
      </c>
      <c r="F71" s="338">
        <v>-0.01</v>
      </c>
      <c r="G71" s="338">
        <v>-22.5</v>
      </c>
      <c r="H71" s="338">
        <v>-22.716583520179373</v>
      </c>
      <c r="I71" s="338">
        <v>-135.40378873027575</v>
      </c>
      <c r="J71" s="338">
        <v>-153.85090121130386</v>
      </c>
      <c r="K71" s="338">
        <v>-90.469955240458646</v>
      </c>
      <c r="L71" s="338">
        <v>34.69705405746808</v>
      </c>
      <c r="M71" s="338">
        <v>-394.04417464474949</v>
      </c>
    </row>
    <row r="72" spans="1:13" x14ac:dyDescent="0.2">
      <c r="A72" s="336">
        <v>218</v>
      </c>
      <c r="B72" s="337" t="s">
        <v>81</v>
      </c>
      <c r="C72" s="338">
        <v>-0.99</v>
      </c>
      <c r="D72" s="338">
        <v>-1.81</v>
      </c>
      <c r="E72" s="338">
        <v>-0.99</v>
      </c>
      <c r="F72" s="338">
        <v>-0.01</v>
      </c>
      <c r="G72" s="338">
        <v>-22.5</v>
      </c>
      <c r="H72" s="338">
        <v>-19.635179166666667</v>
      </c>
      <c r="I72" s="338">
        <v>276.20793823955637</v>
      </c>
      <c r="J72" s="338">
        <v>131.27834667189779</v>
      </c>
      <c r="K72" s="338">
        <v>-90.469955240458646</v>
      </c>
      <c r="L72" s="338">
        <v>34.69705405746808</v>
      </c>
      <c r="M72" s="338">
        <v>305.778204561797</v>
      </c>
    </row>
    <row r="73" spans="1:13" x14ac:dyDescent="0.2">
      <c r="A73" s="336">
        <v>224</v>
      </c>
      <c r="B73" s="337" t="s">
        <v>82</v>
      </c>
      <c r="C73" s="338">
        <v>-0.98999999999999988</v>
      </c>
      <c r="D73" s="338">
        <v>-1.81</v>
      </c>
      <c r="E73" s="338">
        <v>-0.98999999999999988</v>
      </c>
      <c r="F73" s="338">
        <v>-0.01</v>
      </c>
      <c r="G73" s="338">
        <v>-22.5</v>
      </c>
      <c r="H73" s="338">
        <v>-58.042417180053469</v>
      </c>
      <c r="I73" s="338">
        <v>-24.216187646545411</v>
      </c>
      <c r="J73" s="338">
        <v>-20.876354893238091</v>
      </c>
      <c r="K73" s="338">
        <v>-90.469955240458646</v>
      </c>
      <c r="L73" s="338">
        <v>34.69705405746808</v>
      </c>
      <c r="M73" s="338">
        <v>-185.20786090282752</v>
      </c>
    </row>
    <row r="74" spans="1:13" x14ac:dyDescent="0.2">
      <c r="A74" s="336">
        <v>226</v>
      </c>
      <c r="B74" s="337" t="s">
        <v>83</v>
      </c>
      <c r="C74" s="338">
        <v>-0.99</v>
      </c>
      <c r="D74" s="338">
        <v>-1.81</v>
      </c>
      <c r="E74" s="338">
        <v>-0.99</v>
      </c>
      <c r="F74" s="338">
        <v>-0.01</v>
      </c>
      <c r="G74" s="338">
        <v>-22.5</v>
      </c>
      <c r="H74" s="338">
        <v>-24.419380627557981</v>
      </c>
      <c r="I74" s="338">
        <v>106.74626075172741</v>
      </c>
      <c r="J74" s="338">
        <v>55.266483352816941</v>
      </c>
      <c r="K74" s="338">
        <v>-90.469955240458646</v>
      </c>
      <c r="L74" s="338">
        <v>34.69705405746808</v>
      </c>
      <c r="M74" s="338">
        <v>55.520462293995799</v>
      </c>
    </row>
    <row r="75" spans="1:13" x14ac:dyDescent="0.2">
      <c r="A75" s="336">
        <v>230</v>
      </c>
      <c r="B75" s="337" t="s">
        <v>84</v>
      </c>
      <c r="C75" s="338">
        <v>-0.99</v>
      </c>
      <c r="D75" s="338">
        <v>-1.81</v>
      </c>
      <c r="E75" s="338">
        <v>-0.99</v>
      </c>
      <c r="F75" s="338">
        <v>-0.01</v>
      </c>
      <c r="G75" s="338">
        <v>-22.5</v>
      </c>
      <c r="H75" s="338">
        <v>-13.004444196428572</v>
      </c>
      <c r="I75" s="338">
        <v>12.236757016521967</v>
      </c>
      <c r="J75" s="338">
        <v>0.18322328607383642</v>
      </c>
      <c r="K75" s="338">
        <v>-90.469955240458646</v>
      </c>
      <c r="L75" s="338">
        <v>34.69705405746808</v>
      </c>
      <c r="M75" s="338">
        <v>-82.657365076823325</v>
      </c>
    </row>
    <row r="76" spans="1:13" x14ac:dyDescent="0.2">
      <c r="A76" s="336">
        <v>231</v>
      </c>
      <c r="B76" s="337" t="s">
        <v>85</v>
      </c>
      <c r="C76" s="338">
        <v>-0.99</v>
      </c>
      <c r="D76" s="338">
        <v>-1.81</v>
      </c>
      <c r="E76" s="338">
        <v>-0.99</v>
      </c>
      <c r="F76" s="338">
        <v>-0.01</v>
      </c>
      <c r="G76" s="338">
        <v>-22.5</v>
      </c>
      <c r="H76" s="338">
        <v>-23.214335191082803</v>
      </c>
      <c r="I76" s="338">
        <v>-683.54432595615867</v>
      </c>
      <c r="J76" s="338">
        <v>-412.20826368955437</v>
      </c>
      <c r="K76" s="338">
        <v>-90.469955240458646</v>
      </c>
      <c r="L76" s="338">
        <v>34.69705405746808</v>
      </c>
      <c r="M76" s="338">
        <v>-1201.0398260197865</v>
      </c>
    </row>
    <row r="77" spans="1:13" x14ac:dyDescent="0.2">
      <c r="A77" s="336">
        <v>232</v>
      </c>
      <c r="B77" s="337" t="s">
        <v>86</v>
      </c>
      <c r="C77" s="338">
        <v>-0.99</v>
      </c>
      <c r="D77" s="338">
        <v>-1.81</v>
      </c>
      <c r="E77" s="338">
        <v>-0.99</v>
      </c>
      <c r="F77" s="338">
        <v>-0.01</v>
      </c>
      <c r="G77" s="338">
        <v>-22.5</v>
      </c>
      <c r="H77" s="338">
        <v>-39.963791764705881</v>
      </c>
      <c r="I77" s="338">
        <v>-1.9300395640944552</v>
      </c>
      <c r="J77" s="338">
        <v>-13.355142268636119</v>
      </c>
      <c r="K77" s="338">
        <v>-90.469955240458646</v>
      </c>
      <c r="L77" s="338">
        <v>34.69705405746808</v>
      </c>
      <c r="M77" s="338">
        <v>-137.32187478042704</v>
      </c>
    </row>
    <row r="78" spans="1:13" x14ac:dyDescent="0.2">
      <c r="A78" s="336">
        <v>233</v>
      </c>
      <c r="B78" s="337" t="s">
        <v>87</v>
      </c>
      <c r="C78" s="338">
        <v>-0.99</v>
      </c>
      <c r="D78" s="338">
        <v>-1.81</v>
      </c>
      <c r="E78" s="338">
        <v>-0.99</v>
      </c>
      <c r="F78" s="338">
        <v>-0.01</v>
      </c>
      <c r="G78" s="338">
        <v>-22.5</v>
      </c>
      <c r="H78" s="338">
        <v>-28.003928205213018</v>
      </c>
      <c r="I78" s="338">
        <v>139.76632463753066</v>
      </c>
      <c r="J78" s="338">
        <v>16.015250880054321</v>
      </c>
      <c r="K78" s="338">
        <v>-90.46995524045866</v>
      </c>
      <c r="L78" s="338">
        <v>34.69705405746808</v>
      </c>
      <c r="M78" s="338">
        <v>45.704746129381377</v>
      </c>
    </row>
    <row r="79" spans="1:13" x14ac:dyDescent="0.2">
      <c r="A79" s="336">
        <v>235</v>
      </c>
      <c r="B79" s="337" t="s">
        <v>88</v>
      </c>
      <c r="C79" s="338">
        <v>-0.99</v>
      </c>
      <c r="D79" s="338">
        <v>-1.81</v>
      </c>
      <c r="E79" s="338">
        <v>-0.99</v>
      </c>
      <c r="F79" s="338">
        <v>-0.01</v>
      </c>
      <c r="G79" s="338">
        <v>-22.5</v>
      </c>
      <c r="H79" s="338">
        <v>-36.161793562816023</v>
      </c>
      <c r="I79" s="338">
        <v>968.48890724143325</v>
      </c>
      <c r="J79" s="338">
        <v>293.87556659743672</v>
      </c>
      <c r="K79" s="338">
        <v>-90.469955240458646</v>
      </c>
      <c r="L79" s="338">
        <v>34.69705405746808</v>
      </c>
      <c r="M79" s="338">
        <v>1144.1297790930635</v>
      </c>
    </row>
    <row r="80" spans="1:13" x14ac:dyDescent="0.2">
      <c r="A80" s="336">
        <v>236</v>
      </c>
      <c r="B80" s="337" t="s">
        <v>89</v>
      </c>
      <c r="C80" s="338">
        <v>-0.98999999999999988</v>
      </c>
      <c r="D80" s="338">
        <v>-1.81</v>
      </c>
      <c r="E80" s="338">
        <v>-0.98999999999999988</v>
      </c>
      <c r="F80" s="338">
        <v>-0.01</v>
      </c>
      <c r="G80" s="338">
        <v>-22.5</v>
      </c>
      <c r="H80" s="338">
        <v>-15.170428775607432</v>
      </c>
      <c r="I80" s="338">
        <v>16.25050853004517</v>
      </c>
      <c r="J80" s="338">
        <v>-62.576084172897986</v>
      </c>
      <c r="K80" s="338">
        <v>-90.469955240458646</v>
      </c>
      <c r="L80" s="338">
        <v>34.69705405746808</v>
      </c>
      <c r="M80" s="338">
        <v>-143.56890560145084</v>
      </c>
    </row>
    <row r="81" spans="1:13" x14ac:dyDescent="0.2">
      <c r="A81" s="336">
        <v>239</v>
      </c>
      <c r="B81" s="337" t="s">
        <v>90</v>
      </c>
      <c r="C81" s="338">
        <v>-0.99</v>
      </c>
      <c r="D81" s="338">
        <v>-1.81</v>
      </c>
      <c r="E81" s="338">
        <v>-0.99</v>
      </c>
      <c r="F81" s="338">
        <v>-0.01</v>
      </c>
      <c r="G81" s="338">
        <v>-22.5</v>
      </c>
      <c r="H81" s="338">
        <v>-29.596641202562839</v>
      </c>
      <c r="I81" s="338">
        <v>135.59374383631297</v>
      </c>
      <c r="J81" s="338">
        <v>-104.78608548429621</v>
      </c>
      <c r="K81" s="338">
        <v>-90.469955240458646</v>
      </c>
      <c r="L81" s="338">
        <v>34.69705405746808</v>
      </c>
      <c r="M81" s="338">
        <v>-80.861884033536654</v>
      </c>
    </row>
    <row r="82" spans="1:13" x14ac:dyDescent="0.2">
      <c r="A82" s="336">
        <v>240</v>
      </c>
      <c r="B82" s="337" t="s">
        <v>91</v>
      </c>
      <c r="C82" s="338">
        <v>-0.98999999999999988</v>
      </c>
      <c r="D82" s="338">
        <v>-1.81</v>
      </c>
      <c r="E82" s="338">
        <v>-0.98999999999999988</v>
      </c>
      <c r="F82" s="338">
        <v>-0.01</v>
      </c>
      <c r="G82" s="338">
        <v>-22.5</v>
      </c>
      <c r="H82" s="338">
        <v>-71.112793307349094</v>
      </c>
      <c r="I82" s="338">
        <v>-406.25578121348428</v>
      </c>
      <c r="J82" s="338">
        <v>-242.83474317853549</v>
      </c>
      <c r="K82" s="338">
        <v>-90.469955240458646</v>
      </c>
      <c r="L82" s="338">
        <v>34.69705405746808</v>
      </c>
      <c r="M82" s="338">
        <v>-802.27621888235944</v>
      </c>
    </row>
    <row r="83" spans="1:13" x14ac:dyDescent="0.2">
      <c r="A83" s="336">
        <v>241</v>
      </c>
      <c r="B83" s="337" t="s">
        <v>92</v>
      </c>
      <c r="C83" s="338">
        <v>-0.99</v>
      </c>
      <c r="D83" s="338">
        <v>-1.81</v>
      </c>
      <c r="E83" s="338">
        <v>-0.99</v>
      </c>
      <c r="F83" s="338">
        <v>-0.01</v>
      </c>
      <c r="G83" s="338">
        <v>-22.5</v>
      </c>
      <c r="H83" s="338">
        <v>-18.691279114657057</v>
      </c>
      <c r="I83" s="338">
        <v>-223.26011651988901</v>
      </c>
      <c r="J83" s="338">
        <v>-143.70472093068085</v>
      </c>
      <c r="K83" s="338">
        <v>-90.469955240458646</v>
      </c>
      <c r="L83" s="338">
        <v>34.69705405746808</v>
      </c>
      <c r="M83" s="338">
        <v>-467.72901774821747</v>
      </c>
    </row>
    <row r="84" spans="1:13" x14ac:dyDescent="0.2">
      <c r="A84" s="336">
        <v>244</v>
      </c>
      <c r="B84" s="337" t="s">
        <v>93</v>
      </c>
      <c r="C84" s="338">
        <v>-0.99</v>
      </c>
      <c r="D84" s="338">
        <v>-1.81</v>
      </c>
      <c r="E84" s="338">
        <v>-0.99</v>
      </c>
      <c r="F84" s="338">
        <v>-0.01</v>
      </c>
      <c r="G84" s="338">
        <v>-22.5</v>
      </c>
      <c r="H84" s="338">
        <v>-19.758008290155441</v>
      </c>
      <c r="I84" s="338">
        <v>29.164076708562352</v>
      </c>
      <c r="J84" s="338">
        <v>-21.968743112915437</v>
      </c>
      <c r="K84" s="338">
        <v>-90.469955240458646</v>
      </c>
      <c r="L84" s="338">
        <v>34.69705405746808</v>
      </c>
      <c r="M84" s="338">
        <v>-94.635575877499093</v>
      </c>
    </row>
    <row r="85" spans="1:13" x14ac:dyDescent="0.2">
      <c r="A85" s="336">
        <v>245</v>
      </c>
      <c r="B85" s="337" t="s">
        <v>94</v>
      </c>
      <c r="C85" s="338">
        <v>-0.99</v>
      </c>
      <c r="D85" s="338">
        <v>-1.8099999999999998</v>
      </c>
      <c r="E85" s="338">
        <v>-0.99</v>
      </c>
      <c r="F85" s="338">
        <v>-0.01</v>
      </c>
      <c r="G85" s="338">
        <v>-22.5</v>
      </c>
      <c r="H85" s="338">
        <v>-104.55772160526595</v>
      </c>
      <c r="I85" s="338">
        <v>-61.821932285212533</v>
      </c>
      <c r="J85" s="338">
        <v>0.49168642481863489</v>
      </c>
      <c r="K85" s="338">
        <v>-90.469955240458646</v>
      </c>
      <c r="L85" s="338">
        <v>34.69705405746808</v>
      </c>
      <c r="M85" s="338">
        <v>-247.96086864865043</v>
      </c>
    </row>
    <row r="86" spans="1:13" x14ac:dyDescent="0.2">
      <c r="A86" s="336">
        <v>249</v>
      </c>
      <c r="B86" s="337" t="s">
        <v>95</v>
      </c>
      <c r="C86" s="338">
        <v>-0.99</v>
      </c>
      <c r="D86" s="338">
        <v>-1.81</v>
      </c>
      <c r="E86" s="338">
        <v>-0.99</v>
      </c>
      <c r="F86" s="338">
        <v>-0.01</v>
      </c>
      <c r="G86" s="338">
        <v>-22.5</v>
      </c>
      <c r="H86" s="338">
        <v>-44.121949189189195</v>
      </c>
      <c r="I86" s="338">
        <v>34.639865779729433</v>
      </c>
      <c r="J86" s="338">
        <v>72.685915858831621</v>
      </c>
      <c r="K86" s="338">
        <v>-90.469955240458646</v>
      </c>
      <c r="L86" s="338">
        <v>34.69705405746808</v>
      </c>
      <c r="M86" s="338">
        <v>-18.869068733618697</v>
      </c>
    </row>
    <row r="87" spans="1:13" x14ac:dyDescent="0.2">
      <c r="A87" s="336">
        <v>250</v>
      </c>
      <c r="B87" s="337" t="s">
        <v>96</v>
      </c>
      <c r="C87" s="338">
        <v>-0.99</v>
      </c>
      <c r="D87" s="338">
        <v>-1.81</v>
      </c>
      <c r="E87" s="338">
        <v>-0.99</v>
      </c>
      <c r="F87" s="338">
        <v>-0.01</v>
      </c>
      <c r="G87" s="338">
        <v>-22.5</v>
      </c>
      <c r="H87" s="338">
        <v>-30.138212874082441</v>
      </c>
      <c r="I87" s="338">
        <v>40.706382972978858</v>
      </c>
      <c r="J87" s="338">
        <v>0.49168642481863489</v>
      </c>
      <c r="K87" s="338">
        <v>-90.469955240458646</v>
      </c>
      <c r="L87" s="338">
        <v>34.69705405746808</v>
      </c>
      <c r="M87" s="338">
        <v>-71.013044659275508</v>
      </c>
    </row>
    <row r="88" spans="1:13" x14ac:dyDescent="0.2">
      <c r="A88" s="336">
        <v>256</v>
      </c>
      <c r="B88" s="337" t="s">
        <v>97</v>
      </c>
      <c r="C88" s="338">
        <v>-0.99</v>
      </c>
      <c r="D88" s="338">
        <v>-1.81</v>
      </c>
      <c r="E88" s="338">
        <v>-0.99</v>
      </c>
      <c r="F88" s="338">
        <v>-0.01</v>
      </c>
      <c r="G88" s="338">
        <v>-22.5</v>
      </c>
      <c r="H88" s="338">
        <v>-7.5713223938223937</v>
      </c>
      <c r="I88" s="338">
        <v>-233.4386565108405</v>
      </c>
      <c r="J88" s="338">
        <v>-279.89010802958478</v>
      </c>
      <c r="K88" s="338">
        <v>-90.469955240458646</v>
      </c>
      <c r="L88" s="338">
        <v>34.69705405746808</v>
      </c>
      <c r="M88" s="338">
        <v>-602.97298811723817</v>
      </c>
    </row>
    <row r="89" spans="1:13" x14ac:dyDescent="0.2">
      <c r="A89" s="336">
        <v>257</v>
      </c>
      <c r="B89" s="337" t="s">
        <v>98</v>
      </c>
      <c r="C89" s="338">
        <v>-0.99</v>
      </c>
      <c r="D89" s="338">
        <v>-1.8100000000000003</v>
      </c>
      <c r="E89" s="338">
        <v>-0.99</v>
      </c>
      <c r="F89" s="338">
        <v>-0.01</v>
      </c>
      <c r="G89" s="338">
        <v>-22.5</v>
      </c>
      <c r="H89" s="338">
        <v>-55.907570077599338</v>
      </c>
      <c r="I89" s="338">
        <v>165.15252359303909</v>
      </c>
      <c r="J89" s="338">
        <v>99.411635228212347</v>
      </c>
      <c r="K89" s="338">
        <v>-90.469955240458646</v>
      </c>
      <c r="L89" s="338">
        <v>34.69705405746808</v>
      </c>
      <c r="M89" s="338">
        <v>126.58368756066153</v>
      </c>
    </row>
    <row r="90" spans="1:13" x14ac:dyDescent="0.2">
      <c r="A90" s="336">
        <v>260</v>
      </c>
      <c r="B90" s="337" t="s">
        <v>99</v>
      </c>
      <c r="C90" s="338">
        <v>-0.99</v>
      </c>
      <c r="D90" s="338">
        <v>-1.8099999999999998</v>
      </c>
      <c r="E90" s="338">
        <v>-0.99</v>
      </c>
      <c r="F90" s="338">
        <v>-0.01</v>
      </c>
      <c r="G90" s="338">
        <v>-22.5</v>
      </c>
      <c r="H90" s="338">
        <v>-29.117774236660843</v>
      </c>
      <c r="I90" s="338">
        <v>289.8589550342507</v>
      </c>
      <c r="J90" s="338">
        <v>169.70649129939872</v>
      </c>
      <c r="K90" s="338">
        <v>-90.469955240458646</v>
      </c>
      <c r="L90" s="338">
        <v>34.69705405746808</v>
      </c>
      <c r="M90" s="338">
        <v>348.37477091399802</v>
      </c>
    </row>
    <row r="91" spans="1:13" x14ac:dyDescent="0.2">
      <c r="A91" s="336">
        <v>261</v>
      </c>
      <c r="B91" s="337" t="s">
        <v>100</v>
      </c>
      <c r="C91" s="338">
        <v>-0.99</v>
      </c>
      <c r="D91" s="338">
        <v>-1.8100000000000003</v>
      </c>
      <c r="E91" s="338">
        <v>-0.99</v>
      </c>
      <c r="F91" s="338">
        <v>-0.01</v>
      </c>
      <c r="G91" s="338">
        <v>-22.5</v>
      </c>
      <c r="H91" s="338">
        <v>-12.719107578725328</v>
      </c>
      <c r="I91" s="338">
        <v>91.855585709626865</v>
      </c>
      <c r="J91" s="338">
        <v>277.82520027295362</v>
      </c>
      <c r="K91" s="338">
        <v>-90.469955240458646</v>
      </c>
      <c r="L91" s="338">
        <v>34.69705405746808</v>
      </c>
      <c r="M91" s="338">
        <v>274.8887772208646</v>
      </c>
    </row>
    <row r="92" spans="1:13" x14ac:dyDescent="0.2">
      <c r="A92" s="336">
        <v>263</v>
      </c>
      <c r="B92" s="337" t="s">
        <v>101</v>
      </c>
      <c r="C92" s="338">
        <v>-0.99</v>
      </c>
      <c r="D92" s="338">
        <v>-1.81</v>
      </c>
      <c r="E92" s="338">
        <v>-0.99</v>
      </c>
      <c r="F92" s="338">
        <v>-0.01</v>
      </c>
      <c r="G92" s="338">
        <v>-22.5</v>
      </c>
      <c r="H92" s="338">
        <v>-36.294748584967749</v>
      </c>
      <c r="I92" s="338">
        <v>144.68905883296156</v>
      </c>
      <c r="J92" s="338">
        <v>64.261779101385045</v>
      </c>
      <c r="K92" s="338">
        <v>-90.469955240458646</v>
      </c>
      <c r="L92" s="338">
        <v>34.69705405746808</v>
      </c>
      <c r="M92" s="338">
        <v>90.583188166388283</v>
      </c>
    </row>
    <row r="93" spans="1:13" x14ac:dyDescent="0.2">
      <c r="A93" s="336">
        <v>265</v>
      </c>
      <c r="B93" s="337" t="s">
        <v>102</v>
      </c>
      <c r="C93" s="338">
        <v>-0.98999999999999988</v>
      </c>
      <c r="D93" s="338">
        <v>-1.81</v>
      </c>
      <c r="E93" s="338">
        <v>-0.98999999999999988</v>
      </c>
      <c r="F93" s="338">
        <v>-0.01</v>
      </c>
      <c r="G93" s="338">
        <v>-22.5</v>
      </c>
      <c r="H93" s="338">
        <v>-31.280352443609022</v>
      </c>
      <c r="I93" s="338">
        <v>381.10936976866083</v>
      </c>
      <c r="J93" s="338">
        <v>159.70694484295149</v>
      </c>
      <c r="K93" s="338">
        <v>-90.469955240458646</v>
      </c>
      <c r="L93" s="338">
        <v>34.69705405746808</v>
      </c>
      <c r="M93" s="338">
        <v>427.46306098501276</v>
      </c>
    </row>
    <row r="94" spans="1:13" x14ac:dyDescent="0.2">
      <c r="A94" s="336">
        <v>271</v>
      </c>
      <c r="B94" s="337" t="s">
        <v>103</v>
      </c>
      <c r="C94" s="338">
        <v>-0.99</v>
      </c>
      <c r="D94" s="338">
        <v>-1.81</v>
      </c>
      <c r="E94" s="338">
        <v>-0.99</v>
      </c>
      <c r="F94" s="338">
        <v>-0.01</v>
      </c>
      <c r="G94" s="338">
        <v>-22.5</v>
      </c>
      <c r="H94" s="338">
        <v>-37.669351731131393</v>
      </c>
      <c r="I94" s="338">
        <v>-100.88627806971436</v>
      </c>
      <c r="J94" s="338">
        <v>-54.414345290875666</v>
      </c>
      <c r="K94" s="338">
        <v>-90.469955240458646</v>
      </c>
      <c r="L94" s="338">
        <v>34.69705405746808</v>
      </c>
      <c r="M94" s="338">
        <v>-275.042876274712</v>
      </c>
    </row>
    <row r="95" spans="1:13" x14ac:dyDescent="0.2">
      <c r="A95" s="336">
        <v>272</v>
      </c>
      <c r="B95" s="337" t="s">
        <v>104</v>
      </c>
      <c r="C95" s="338">
        <v>-0.9900000000000001</v>
      </c>
      <c r="D95" s="338">
        <v>-1.81</v>
      </c>
      <c r="E95" s="338">
        <v>-0.9900000000000001</v>
      </c>
      <c r="F95" s="338">
        <v>-0.01</v>
      </c>
      <c r="G95" s="338">
        <v>-22.5</v>
      </c>
      <c r="H95" s="338">
        <v>-35.743026257134524</v>
      </c>
      <c r="I95" s="338">
        <v>-202.85444414353142</v>
      </c>
      <c r="J95" s="338">
        <v>-93.699630368348735</v>
      </c>
      <c r="K95" s="338">
        <v>-90.469955240458646</v>
      </c>
      <c r="L95" s="338">
        <v>34.69705405746808</v>
      </c>
      <c r="M95" s="338">
        <v>-414.37000195200528</v>
      </c>
    </row>
    <row r="96" spans="1:13" x14ac:dyDescent="0.2">
      <c r="A96" s="336">
        <v>273</v>
      </c>
      <c r="B96" s="337" t="s">
        <v>105</v>
      </c>
      <c r="C96" s="338">
        <v>-0.99</v>
      </c>
      <c r="D96" s="338">
        <v>-1.81</v>
      </c>
      <c r="E96" s="338">
        <v>-0.99</v>
      </c>
      <c r="F96" s="338">
        <v>-0.01</v>
      </c>
      <c r="G96" s="338">
        <v>-22.5</v>
      </c>
      <c r="H96" s="338">
        <v>-12.193698549637409</v>
      </c>
      <c r="I96" s="338">
        <v>-177.38995383169689</v>
      </c>
      <c r="J96" s="338">
        <v>238.36455238516993</v>
      </c>
      <c r="K96" s="338">
        <v>-90.469955240458646</v>
      </c>
      <c r="L96" s="338">
        <v>34.69705405746808</v>
      </c>
      <c r="M96" s="338">
        <v>-33.292001179154944</v>
      </c>
    </row>
    <row r="97" spans="1:13" x14ac:dyDescent="0.2">
      <c r="A97" s="336">
        <v>275</v>
      </c>
      <c r="B97" s="337" t="s">
        <v>106</v>
      </c>
      <c r="C97" s="338">
        <v>-0.99</v>
      </c>
      <c r="D97" s="338">
        <v>-1.81</v>
      </c>
      <c r="E97" s="338">
        <v>-0.99</v>
      </c>
      <c r="F97" s="338">
        <v>-0.01</v>
      </c>
      <c r="G97" s="338">
        <v>-22.5</v>
      </c>
      <c r="H97" s="338">
        <v>-33.989016263387541</v>
      </c>
      <c r="I97" s="338">
        <v>72.049440773261963</v>
      </c>
      <c r="J97" s="338">
        <v>93.099636880154875</v>
      </c>
      <c r="K97" s="338">
        <v>-90.469955240458646</v>
      </c>
      <c r="L97" s="338">
        <v>34.69705405746808</v>
      </c>
      <c r="M97" s="338">
        <v>49.087160207038721</v>
      </c>
    </row>
    <row r="98" spans="1:13" x14ac:dyDescent="0.2">
      <c r="A98" s="336">
        <v>276</v>
      </c>
      <c r="B98" s="337" t="s">
        <v>107</v>
      </c>
      <c r="C98" s="338">
        <v>-0.99</v>
      </c>
      <c r="D98" s="338">
        <v>-1.81</v>
      </c>
      <c r="E98" s="338">
        <v>-0.99</v>
      </c>
      <c r="F98" s="338">
        <v>-0.01</v>
      </c>
      <c r="G98" s="338">
        <v>-22.5</v>
      </c>
      <c r="H98" s="338">
        <v>-31.061664742363266</v>
      </c>
      <c r="I98" s="338">
        <v>78.43453186014051</v>
      </c>
      <c r="J98" s="338">
        <v>0.49168642481863489</v>
      </c>
      <c r="K98" s="338">
        <v>-90.469955240458646</v>
      </c>
      <c r="L98" s="338">
        <v>34.69705405746808</v>
      </c>
      <c r="M98" s="338">
        <v>-34.208347640394678</v>
      </c>
    </row>
    <row r="99" spans="1:13" x14ac:dyDescent="0.2">
      <c r="A99" s="336">
        <v>280</v>
      </c>
      <c r="B99" s="337" t="s">
        <v>108</v>
      </c>
      <c r="C99" s="338">
        <v>-0.99</v>
      </c>
      <c r="D99" s="338">
        <v>-1.81</v>
      </c>
      <c r="E99" s="338">
        <v>-0.99</v>
      </c>
      <c r="F99" s="338">
        <v>-0.01</v>
      </c>
      <c r="G99" s="338">
        <v>-22.5</v>
      </c>
      <c r="H99" s="338">
        <v>-16.486000494071146</v>
      </c>
      <c r="I99" s="338">
        <v>51.756148547779006</v>
      </c>
      <c r="J99" s="338">
        <v>144.91823646505136</v>
      </c>
      <c r="K99" s="338">
        <v>-90.469955240458646</v>
      </c>
      <c r="L99" s="338">
        <v>34.69705405746808</v>
      </c>
      <c r="M99" s="338">
        <v>98.115483335768673</v>
      </c>
    </row>
    <row r="100" spans="1:13" x14ac:dyDescent="0.2">
      <c r="A100" s="336">
        <v>284</v>
      </c>
      <c r="B100" s="337" t="s">
        <v>109</v>
      </c>
      <c r="C100" s="338">
        <v>-0.99</v>
      </c>
      <c r="D100" s="338">
        <v>-1.81</v>
      </c>
      <c r="E100" s="338">
        <v>-0.99</v>
      </c>
      <c r="F100" s="338">
        <v>-0.01</v>
      </c>
      <c r="G100" s="338">
        <v>-22.5</v>
      </c>
      <c r="H100" s="338">
        <v>-15.503540637629099</v>
      </c>
      <c r="I100" s="338">
        <v>222.56669122209709</v>
      </c>
      <c r="J100" s="338">
        <v>196.23056559055246</v>
      </c>
      <c r="K100" s="338">
        <v>-90.469955240458646</v>
      </c>
      <c r="L100" s="338">
        <v>34.69705405746808</v>
      </c>
      <c r="M100" s="338">
        <v>321.22081499202994</v>
      </c>
    </row>
    <row r="101" spans="1:13" x14ac:dyDescent="0.2">
      <c r="A101" s="336">
        <v>285</v>
      </c>
      <c r="B101" s="337" t="s">
        <v>110</v>
      </c>
      <c r="C101" s="338">
        <v>-0.99</v>
      </c>
      <c r="D101" s="338">
        <v>-1.81</v>
      </c>
      <c r="E101" s="338">
        <v>-0.99</v>
      </c>
      <c r="F101" s="338">
        <v>-0.01</v>
      </c>
      <c r="G101" s="338">
        <v>-22.5</v>
      </c>
      <c r="H101" s="338">
        <v>-82.659050627259617</v>
      </c>
      <c r="I101" s="338">
        <v>-185.34773909433756</v>
      </c>
      <c r="J101" s="338">
        <v>-47.098575968063777</v>
      </c>
      <c r="K101" s="338">
        <v>-90.469955240458646</v>
      </c>
      <c r="L101" s="338">
        <v>34.69705405746808</v>
      </c>
      <c r="M101" s="338">
        <v>-397.17826687265148</v>
      </c>
    </row>
    <row r="102" spans="1:13" x14ac:dyDescent="0.2">
      <c r="A102" s="336">
        <v>286</v>
      </c>
      <c r="B102" s="337" t="s">
        <v>111</v>
      </c>
      <c r="C102" s="338">
        <v>-0.9900000000000001</v>
      </c>
      <c r="D102" s="338">
        <v>-1.8099999999999998</v>
      </c>
      <c r="E102" s="338">
        <v>-0.9900000000000001</v>
      </c>
      <c r="F102" s="338">
        <v>-0.01</v>
      </c>
      <c r="G102" s="338">
        <v>-22.5</v>
      </c>
      <c r="H102" s="338">
        <v>-48.79596513867731</v>
      </c>
      <c r="I102" s="338">
        <v>-189.67110142780797</v>
      </c>
      <c r="J102" s="338">
        <v>-84.639078379305701</v>
      </c>
      <c r="K102" s="338">
        <v>-90.469955240458646</v>
      </c>
      <c r="L102" s="338">
        <v>34.69705405746808</v>
      </c>
      <c r="M102" s="338">
        <v>-405.17904612878152</v>
      </c>
    </row>
    <row r="103" spans="1:13" x14ac:dyDescent="0.2">
      <c r="A103" s="336">
        <v>287</v>
      </c>
      <c r="B103" s="337" t="s">
        <v>112</v>
      </c>
      <c r="C103" s="338">
        <v>-0.99</v>
      </c>
      <c r="D103" s="338">
        <v>-1.81</v>
      </c>
      <c r="E103" s="338">
        <v>-0.99</v>
      </c>
      <c r="F103" s="338">
        <v>-0.01</v>
      </c>
      <c r="G103" s="338">
        <v>-22.5</v>
      </c>
      <c r="H103" s="338">
        <v>-14.322124319128484</v>
      </c>
      <c r="I103" s="338">
        <v>215.22932409753665</v>
      </c>
      <c r="J103" s="338">
        <v>124.48633401656078</v>
      </c>
      <c r="K103" s="338">
        <v>-90.46995524045866</v>
      </c>
      <c r="L103" s="338">
        <v>34.69705405746808</v>
      </c>
      <c r="M103" s="338">
        <v>243.32063261197834</v>
      </c>
    </row>
    <row r="104" spans="1:13" x14ac:dyDescent="0.2">
      <c r="A104" s="336">
        <v>288</v>
      </c>
      <c r="B104" s="337" t="s">
        <v>113</v>
      </c>
      <c r="C104" s="338">
        <v>-0.99</v>
      </c>
      <c r="D104" s="338">
        <v>-1.8100000000000003</v>
      </c>
      <c r="E104" s="338">
        <v>-0.99</v>
      </c>
      <c r="F104" s="338">
        <v>-0.01</v>
      </c>
      <c r="G104" s="338">
        <v>-22.5</v>
      </c>
      <c r="H104" s="338">
        <v>-10.884786885245902</v>
      </c>
      <c r="I104" s="338">
        <v>0.3663999934060802</v>
      </c>
      <c r="J104" s="338">
        <v>-35.613736919853061</v>
      </c>
      <c r="K104" s="338">
        <v>-90.469955240458646</v>
      </c>
      <c r="L104" s="338">
        <v>34.69705405746808</v>
      </c>
      <c r="M104" s="338">
        <v>-128.20502499468344</v>
      </c>
    </row>
    <row r="105" spans="1:13" x14ac:dyDescent="0.2">
      <c r="A105" s="336">
        <v>290</v>
      </c>
      <c r="B105" s="337" t="s">
        <v>114</v>
      </c>
      <c r="C105" s="338">
        <v>-0.99</v>
      </c>
      <c r="D105" s="338">
        <v>-1.81</v>
      </c>
      <c r="E105" s="338">
        <v>-0.99</v>
      </c>
      <c r="F105" s="338">
        <v>-0.01</v>
      </c>
      <c r="G105" s="338">
        <v>-22.5</v>
      </c>
      <c r="H105" s="338">
        <v>-27.275702127659574</v>
      </c>
      <c r="I105" s="338">
        <v>51.195541812964542</v>
      </c>
      <c r="J105" s="338">
        <v>91.804744349785665</v>
      </c>
      <c r="K105" s="338">
        <v>-90.469955240458646</v>
      </c>
      <c r="L105" s="338">
        <v>34.69705405746808</v>
      </c>
      <c r="M105" s="338">
        <v>33.651682852100066</v>
      </c>
    </row>
    <row r="106" spans="1:13" x14ac:dyDescent="0.2">
      <c r="A106" s="336">
        <v>291</v>
      </c>
      <c r="B106" s="337" t="s">
        <v>115</v>
      </c>
      <c r="C106" s="338">
        <v>-0.99</v>
      </c>
      <c r="D106" s="338">
        <v>-1.81</v>
      </c>
      <c r="E106" s="338">
        <v>-0.99</v>
      </c>
      <c r="F106" s="338">
        <v>-0.01</v>
      </c>
      <c r="G106" s="338">
        <v>-22.5</v>
      </c>
      <c r="H106" s="338">
        <v>-22.856314299197734</v>
      </c>
      <c r="I106" s="338">
        <v>497.55126899771466</v>
      </c>
      <c r="J106" s="338">
        <v>436.27794984926072</v>
      </c>
      <c r="K106" s="338">
        <v>-90.469955240458646</v>
      </c>
      <c r="L106" s="338">
        <v>34.69705405746808</v>
      </c>
      <c r="M106" s="338">
        <v>828.90000336478704</v>
      </c>
    </row>
    <row r="107" spans="1:13" x14ac:dyDescent="0.2">
      <c r="A107" s="336">
        <v>297</v>
      </c>
      <c r="B107" s="337" t="s">
        <v>116</v>
      </c>
      <c r="C107" s="338">
        <v>-0.99</v>
      </c>
      <c r="D107" s="338">
        <v>-1.81</v>
      </c>
      <c r="E107" s="338">
        <v>-0.99</v>
      </c>
      <c r="F107" s="338">
        <v>-0.01</v>
      </c>
      <c r="G107" s="338">
        <v>-22.5</v>
      </c>
      <c r="H107" s="338">
        <v>-78.589498652870461</v>
      </c>
      <c r="I107" s="338">
        <v>-107.06002457617875</v>
      </c>
      <c r="J107" s="338">
        <v>-36.502493606833433</v>
      </c>
      <c r="K107" s="338">
        <v>-90.469955240458646</v>
      </c>
      <c r="L107" s="338">
        <v>34.69705405746808</v>
      </c>
      <c r="M107" s="338">
        <v>-304.22491801887321</v>
      </c>
    </row>
    <row r="108" spans="1:13" ht="15" x14ac:dyDescent="0.25">
      <c r="A108" s="333">
        <v>300</v>
      </c>
      <c r="B108" s="337" t="s">
        <v>117</v>
      </c>
      <c r="C108" s="338">
        <v>-0.99</v>
      </c>
      <c r="D108" s="338">
        <v>-1.81</v>
      </c>
      <c r="E108" s="338">
        <v>-0.99</v>
      </c>
      <c r="F108" s="338">
        <v>-9.9999999999999985E-3</v>
      </c>
      <c r="G108" s="338">
        <v>-22.5</v>
      </c>
      <c r="H108" s="338">
        <v>-15.076332557462905</v>
      </c>
      <c r="I108" s="338">
        <v>409.85028886944167</v>
      </c>
      <c r="J108" s="338">
        <v>209.01475308109082</v>
      </c>
      <c r="K108" s="338">
        <v>-90.469955240458646</v>
      </c>
      <c r="L108" s="338">
        <v>34.69705405746808</v>
      </c>
      <c r="M108" s="338">
        <v>521.71580821007899</v>
      </c>
    </row>
    <row r="109" spans="1:13" x14ac:dyDescent="0.2">
      <c r="A109" s="336">
        <v>301</v>
      </c>
      <c r="B109" s="337" t="s">
        <v>118</v>
      </c>
      <c r="C109" s="338">
        <v>-0.98999999999999988</v>
      </c>
      <c r="D109" s="338">
        <v>-1.81</v>
      </c>
      <c r="E109" s="338">
        <v>-0.98999999999999988</v>
      </c>
      <c r="F109" s="338">
        <v>-0.01</v>
      </c>
      <c r="G109" s="338">
        <v>-22.5</v>
      </c>
      <c r="H109" s="338">
        <v>-27.663897184514834</v>
      </c>
      <c r="I109" s="338">
        <v>-86.081711869509306</v>
      </c>
      <c r="J109" s="338">
        <v>-102.51444483133774</v>
      </c>
      <c r="K109" s="338">
        <v>-90.469955240458646</v>
      </c>
      <c r="L109" s="338">
        <v>34.69705405746808</v>
      </c>
      <c r="M109" s="338">
        <v>-298.33295506835248</v>
      </c>
    </row>
    <row r="110" spans="1:13" s="22" customFormat="1" ht="15" x14ac:dyDescent="0.25">
      <c r="A110" s="333">
        <v>304</v>
      </c>
      <c r="B110" s="337" t="s">
        <v>119</v>
      </c>
      <c r="C110" s="338">
        <v>-0.99</v>
      </c>
      <c r="D110" s="338">
        <v>-1.81</v>
      </c>
      <c r="E110" s="338">
        <v>-0.99</v>
      </c>
      <c r="F110" s="338">
        <v>-0.01</v>
      </c>
      <c r="G110" s="338">
        <v>-22.5</v>
      </c>
      <c r="H110" s="338">
        <v>-17.909710526315788</v>
      </c>
      <c r="I110" s="338">
        <v>-282.03157478211972</v>
      </c>
      <c r="J110" s="338">
        <v>-15.038855284007116</v>
      </c>
      <c r="K110" s="338">
        <v>-90.469955240458646</v>
      </c>
      <c r="L110" s="338">
        <v>34.69705405746808</v>
      </c>
      <c r="M110" s="338">
        <v>-397.0530417754332</v>
      </c>
    </row>
    <row r="111" spans="1:13" x14ac:dyDescent="0.2">
      <c r="A111" s="336">
        <v>305</v>
      </c>
      <c r="B111" s="337" t="s">
        <v>120</v>
      </c>
      <c r="C111" s="338">
        <v>-0.99</v>
      </c>
      <c r="D111" s="338">
        <v>-1.81</v>
      </c>
      <c r="E111" s="338">
        <v>-0.99</v>
      </c>
      <c r="F111" s="338">
        <v>-0.01</v>
      </c>
      <c r="G111" s="338">
        <v>-22.5</v>
      </c>
      <c r="H111" s="338">
        <v>-23.55241284827677</v>
      </c>
      <c r="I111" s="338">
        <v>46.572454326567886</v>
      </c>
      <c r="J111" s="338">
        <v>84.157739264929077</v>
      </c>
      <c r="K111" s="338">
        <v>-90.469955240458646</v>
      </c>
      <c r="L111" s="338">
        <v>34.69705405746808</v>
      </c>
      <c r="M111" s="338">
        <v>25.104879560229627</v>
      </c>
    </row>
    <row r="112" spans="1:13" x14ac:dyDescent="0.2">
      <c r="A112" s="336">
        <v>309</v>
      </c>
      <c r="B112" s="337" t="s">
        <v>121</v>
      </c>
      <c r="C112" s="338">
        <v>-0.99</v>
      </c>
      <c r="D112" s="338">
        <v>-1.81</v>
      </c>
      <c r="E112" s="338">
        <v>-0.99</v>
      </c>
      <c r="F112" s="338">
        <v>-1.0000000000000002E-2</v>
      </c>
      <c r="G112" s="338">
        <v>-22.5</v>
      </c>
      <c r="H112" s="338">
        <v>-77.733314604305406</v>
      </c>
      <c r="I112" s="338">
        <v>-205.46560020751551</v>
      </c>
      <c r="J112" s="338">
        <v>-151.82950278855759</v>
      </c>
      <c r="K112" s="338">
        <v>-90.469955240458646</v>
      </c>
      <c r="L112" s="338">
        <v>34.69705405746808</v>
      </c>
      <c r="M112" s="338">
        <v>-517.10131878336904</v>
      </c>
    </row>
    <row r="113" spans="1:13" x14ac:dyDescent="0.2">
      <c r="A113" s="336">
        <v>312</v>
      </c>
      <c r="B113" s="337" t="s">
        <v>122</v>
      </c>
      <c r="C113" s="338">
        <v>-0.99</v>
      </c>
      <c r="D113" s="338">
        <v>-1.8100000000000003</v>
      </c>
      <c r="E113" s="338">
        <v>-0.99</v>
      </c>
      <c r="F113" s="338">
        <v>-0.01</v>
      </c>
      <c r="G113" s="338">
        <v>-22.5</v>
      </c>
      <c r="H113" s="338">
        <v>-22.199423076923075</v>
      </c>
      <c r="I113" s="338">
        <v>-77.525790625188236</v>
      </c>
      <c r="J113" s="338">
        <v>-106.41421300477201</v>
      </c>
      <c r="K113" s="338">
        <v>-90.469955240458646</v>
      </c>
      <c r="L113" s="338">
        <v>34.69705405746808</v>
      </c>
      <c r="M113" s="338">
        <v>-288.21232788987385</v>
      </c>
    </row>
    <row r="114" spans="1:13" x14ac:dyDescent="0.2">
      <c r="A114" s="336">
        <v>316</v>
      </c>
      <c r="B114" s="337" t="s">
        <v>123</v>
      </c>
      <c r="C114" s="338">
        <v>-0.98999999999999988</v>
      </c>
      <c r="D114" s="338">
        <v>-1.81</v>
      </c>
      <c r="E114" s="338">
        <v>-0.98999999999999988</v>
      </c>
      <c r="F114" s="338">
        <v>-0.01</v>
      </c>
      <c r="G114" s="338">
        <v>-22.5</v>
      </c>
      <c r="H114" s="338">
        <v>-72.750755121486421</v>
      </c>
      <c r="I114" s="338">
        <v>-50.935466109170527</v>
      </c>
      <c r="J114" s="338">
        <v>-41.951637239254403</v>
      </c>
      <c r="K114" s="338">
        <v>-90.469955240458646</v>
      </c>
      <c r="L114" s="338">
        <v>34.69705405746808</v>
      </c>
      <c r="M114" s="338">
        <v>-247.71075965290191</v>
      </c>
    </row>
    <row r="115" spans="1:13" x14ac:dyDescent="0.2">
      <c r="A115" s="336">
        <v>317</v>
      </c>
      <c r="B115" s="337" t="s">
        <v>124</v>
      </c>
      <c r="C115" s="338">
        <v>-0.98999999999999988</v>
      </c>
      <c r="D115" s="338">
        <v>-1.8100000000000003</v>
      </c>
      <c r="E115" s="338">
        <v>-0.98999999999999988</v>
      </c>
      <c r="F115" s="338">
        <v>-0.01</v>
      </c>
      <c r="G115" s="338">
        <v>-22.5</v>
      </c>
      <c r="H115" s="338">
        <v>-26.497358528698463</v>
      </c>
      <c r="I115" s="338">
        <v>243.80237579517191</v>
      </c>
      <c r="J115" s="338">
        <v>91.41572744702718</v>
      </c>
      <c r="K115" s="338">
        <v>-90.469955240458646</v>
      </c>
      <c r="L115" s="338">
        <v>34.69705405746808</v>
      </c>
      <c r="M115" s="338">
        <v>226.6478435305101</v>
      </c>
    </row>
    <row r="116" spans="1:13" x14ac:dyDescent="0.2">
      <c r="A116" s="336">
        <v>320</v>
      </c>
      <c r="B116" s="337" t="s">
        <v>125</v>
      </c>
      <c r="C116" s="338">
        <v>-0.99</v>
      </c>
      <c r="D116" s="338">
        <v>-1.81</v>
      </c>
      <c r="E116" s="338">
        <v>-0.99</v>
      </c>
      <c r="F116" s="338">
        <v>-1.0000000000000002E-2</v>
      </c>
      <c r="G116" s="338">
        <v>-22.5</v>
      </c>
      <c r="H116" s="338">
        <v>-29.154984991423671</v>
      </c>
      <c r="I116" s="338">
        <v>61.031174836800943</v>
      </c>
      <c r="J116" s="338">
        <v>103.59193260357274</v>
      </c>
      <c r="K116" s="338">
        <v>-90.469955240458646</v>
      </c>
      <c r="L116" s="338">
        <v>34.69705405746808</v>
      </c>
      <c r="M116" s="338">
        <v>53.395221265959471</v>
      </c>
    </row>
    <row r="117" spans="1:13" x14ac:dyDescent="0.2">
      <c r="A117" s="336">
        <v>322</v>
      </c>
      <c r="B117" s="337" t="s">
        <v>126</v>
      </c>
      <c r="C117" s="338">
        <v>-0.99</v>
      </c>
      <c r="D117" s="338">
        <v>-1.81</v>
      </c>
      <c r="E117" s="338">
        <v>-0.99</v>
      </c>
      <c r="F117" s="338">
        <v>-9.9999999999999985E-3</v>
      </c>
      <c r="G117" s="338">
        <v>-22.5</v>
      </c>
      <c r="H117" s="338">
        <v>-25.72267674454115</v>
      </c>
      <c r="I117" s="338">
        <v>172.81546274774581</v>
      </c>
      <c r="J117" s="338">
        <v>157.31780808968705</v>
      </c>
      <c r="K117" s="338">
        <v>-90.469955240458646</v>
      </c>
      <c r="L117" s="338">
        <v>34.69705405746808</v>
      </c>
      <c r="M117" s="338">
        <v>222.33769290990119</v>
      </c>
    </row>
    <row r="118" spans="1:13" x14ac:dyDescent="0.2">
      <c r="A118" s="336">
        <v>398</v>
      </c>
      <c r="B118" s="337" t="s">
        <v>127</v>
      </c>
      <c r="C118" s="338">
        <v>-0.99</v>
      </c>
      <c r="D118" s="338">
        <v>-1.81</v>
      </c>
      <c r="E118" s="338">
        <v>-0.99</v>
      </c>
      <c r="F118" s="338">
        <v>-0.01</v>
      </c>
      <c r="G118" s="338">
        <v>-22.5</v>
      </c>
      <c r="H118" s="338">
        <v>-95.723249084668197</v>
      </c>
      <c r="I118" s="338">
        <v>79.164267323860031</v>
      </c>
      <c r="J118" s="338">
        <v>118.52289995005451</v>
      </c>
      <c r="K118" s="338">
        <v>-90.469955240458646</v>
      </c>
      <c r="L118" s="338">
        <v>34.69705405746808</v>
      </c>
      <c r="M118" s="338">
        <v>19.89101700625578</v>
      </c>
    </row>
    <row r="119" spans="1:13" s="22" customFormat="1" ht="15" x14ac:dyDescent="0.25">
      <c r="A119" s="333">
        <v>399</v>
      </c>
      <c r="B119" s="337" t="s">
        <v>128</v>
      </c>
      <c r="C119" s="338">
        <v>-0.99</v>
      </c>
      <c r="D119" s="338">
        <v>-1.81</v>
      </c>
      <c r="E119" s="338">
        <v>-0.99</v>
      </c>
      <c r="F119" s="338">
        <v>-0.01</v>
      </c>
      <c r="G119" s="338">
        <v>-22.5</v>
      </c>
      <c r="H119" s="338">
        <v>-21.924231162850198</v>
      </c>
      <c r="I119" s="338">
        <v>-194.84418133909273</v>
      </c>
      <c r="J119" s="338">
        <v>-215.05794723420013</v>
      </c>
      <c r="K119" s="338">
        <v>-90.469955240458646</v>
      </c>
      <c r="L119" s="338">
        <v>34.69705405746808</v>
      </c>
      <c r="M119" s="338">
        <v>-513.89926091913367</v>
      </c>
    </row>
    <row r="120" spans="1:13" x14ac:dyDescent="0.2">
      <c r="A120" s="336">
        <v>400</v>
      </c>
      <c r="B120" s="337" t="s">
        <v>129</v>
      </c>
      <c r="C120" s="338">
        <v>-0.99</v>
      </c>
      <c r="D120" s="338">
        <v>-1.81</v>
      </c>
      <c r="E120" s="338">
        <v>-0.99</v>
      </c>
      <c r="F120" s="338">
        <v>-0.01</v>
      </c>
      <c r="G120" s="338">
        <v>-22.5</v>
      </c>
      <c r="H120" s="338">
        <v>-20.70254542194597</v>
      </c>
      <c r="I120" s="338">
        <v>183.6870291817859</v>
      </c>
      <c r="J120" s="338">
        <v>130.14782445106479</v>
      </c>
      <c r="K120" s="338">
        <v>-90.469955240458646</v>
      </c>
      <c r="L120" s="338">
        <v>34.69705405746808</v>
      </c>
      <c r="M120" s="338">
        <v>211.05940702791418</v>
      </c>
    </row>
    <row r="121" spans="1:13" x14ac:dyDescent="0.2">
      <c r="A121" s="336">
        <v>402</v>
      </c>
      <c r="B121" s="337" t="s">
        <v>130</v>
      </c>
      <c r="C121" s="338">
        <v>-0.99</v>
      </c>
      <c r="D121" s="338">
        <v>-1.8099999999999998</v>
      </c>
      <c r="E121" s="338">
        <v>-0.99</v>
      </c>
      <c r="F121" s="338">
        <v>-0.01</v>
      </c>
      <c r="G121" s="338">
        <v>-22.5</v>
      </c>
      <c r="H121" s="338">
        <v>-40.105672601384768</v>
      </c>
      <c r="I121" s="338">
        <v>-205.60666708745487</v>
      </c>
      <c r="J121" s="338">
        <v>-173.84071871324289</v>
      </c>
      <c r="K121" s="338">
        <v>-90.469955240458646</v>
      </c>
      <c r="L121" s="338">
        <v>34.69705405746808</v>
      </c>
      <c r="M121" s="338">
        <v>-501.62595958507308</v>
      </c>
    </row>
    <row r="122" spans="1:13" x14ac:dyDescent="0.2">
      <c r="A122" s="336">
        <v>403</v>
      </c>
      <c r="B122" s="337" t="s">
        <v>131</v>
      </c>
      <c r="C122" s="338">
        <v>-0.9900000000000001</v>
      </c>
      <c r="D122" s="338">
        <v>-1.8099999999999998</v>
      </c>
      <c r="E122" s="338">
        <v>-0.9900000000000001</v>
      </c>
      <c r="F122" s="338">
        <v>-0.01</v>
      </c>
      <c r="G122" s="338">
        <v>-22.5</v>
      </c>
      <c r="H122" s="338">
        <v>-17.583838652482271</v>
      </c>
      <c r="I122" s="338">
        <v>97.693378493160523</v>
      </c>
      <c r="J122" s="338">
        <v>-1.7843928582752862</v>
      </c>
      <c r="K122" s="338">
        <v>-90.469955240458646</v>
      </c>
      <c r="L122" s="338">
        <v>34.69705405746808</v>
      </c>
      <c r="M122" s="338">
        <v>-3.7477542005875955</v>
      </c>
    </row>
    <row r="123" spans="1:13" x14ac:dyDescent="0.2">
      <c r="A123" s="336">
        <v>405</v>
      </c>
      <c r="B123" s="337" t="s">
        <v>132</v>
      </c>
      <c r="C123" s="338">
        <v>-0.99</v>
      </c>
      <c r="D123" s="338">
        <v>-1.81</v>
      </c>
      <c r="E123" s="338">
        <v>-0.99</v>
      </c>
      <c r="F123" s="338">
        <v>-0.01</v>
      </c>
      <c r="G123" s="338">
        <v>-22.5</v>
      </c>
      <c r="H123" s="338">
        <v>-62.622079717825187</v>
      </c>
      <c r="I123" s="338">
        <v>-26.441597376796587</v>
      </c>
      <c r="J123" s="338">
        <v>23.794470084883994</v>
      </c>
      <c r="K123" s="338">
        <v>-90.469955240458646</v>
      </c>
      <c r="L123" s="338">
        <v>34.69705405746808</v>
      </c>
      <c r="M123" s="338">
        <v>-147.34210819272835</v>
      </c>
    </row>
    <row r="124" spans="1:13" x14ac:dyDescent="0.2">
      <c r="A124" s="336">
        <v>407</v>
      </c>
      <c r="B124" s="337" t="s">
        <v>133</v>
      </c>
      <c r="C124" s="338">
        <v>-0.9900000000000001</v>
      </c>
      <c r="D124" s="338">
        <v>-1.81</v>
      </c>
      <c r="E124" s="338">
        <v>-0.9900000000000001</v>
      </c>
      <c r="F124" s="338">
        <v>-0.01</v>
      </c>
      <c r="G124" s="338">
        <v>-22.5</v>
      </c>
      <c r="H124" s="338">
        <v>-39.981725575853851</v>
      </c>
      <c r="I124" s="338">
        <v>86.905607931343326</v>
      </c>
      <c r="J124" s="338">
        <v>21.883001719593377</v>
      </c>
      <c r="K124" s="338">
        <v>-90.469955240458646</v>
      </c>
      <c r="L124" s="338">
        <v>34.69705405746808</v>
      </c>
      <c r="M124" s="338">
        <v>-13.266017107907722</v>
      </c>
    </row>
    <row r="125" spans="1:13" x14ac:dyDescent="0.2">
      <c r="A125" s="336">
        <v>408</v>
      </c>
      <c r="B125" s="337" t="s">
        <v>134</v>
      </c>
      <c r="C125" s="338">
        <v>-0.99</v>
      </c>
      <c r="D125" s="338">
        <v>-1.8100000000000003</v>
      </c>
      <c r="E125" s="338">
        <v>-0.99</v>
      </c>
      <c r="F125" s="338">
        <v>-0.01</v>
      </c>
      <c r="G125" s="338">
        <v>-22.5</v>
      </c>
      <c r="H125" s="338">
        <v>-35.31664586140861</v>
      </c>
      <c r="I125" s="338">
        <v>41.001641082912627</v>
      </c>
      <c r="J125" s="338">
        <v>-9.8781508394907611</v>
      </c>
      <c r="K125" s="338">
        <v>-90.469955240458646</v>
      </c>
      <c r="L125" s="338">
        <v>34.69705405746808</v>
      </c>
      <c r="M125" s="338">
        <v>-86.266056800977324</v>
      </c>
    </row>
    <row r="126" spans="1:13" x14ac:dyDescent="0.2">
      <c r="A126" s="336">
        <v>410</v>
      </c>
      <c r="B126" s="337" t="s">
        <v>135</v>
      </c>
      <c r="C126" s="338">
        <v>-0.99</v>
      </c>
      <c r="D126" s="338">
        <v>-1.81</v>
      </c>
      <c r="E126" s="338">
        <v>-0.99</v>
      </c>
      <c r="F126" s="338">
        <v>-0.01</v>
      </c>
      <c r="G126" s="338">
        <v>-22.5</v>
      </c>
      <c r="H126" s="338">
        <v>-36.175820838881492</v>
      </c>
      <c r="I126" s="338">
        <v>-198.16608676765452</v>
      </c>
      <c r="J126" s="338">
        <v>-150.57669279687804</v>
      </c>
      <c r="K126" s="338">
        <v>-90.469955240458646</v>
      </c>
      <c r="L126" s="338">
        <v>34.69705405746808</v>
      </c>
      <c r="M126" s="338">
        <v>-466.99150158640458</v>
      </c>
    </row>
    <row r="127" spans="1:13" x14ac:dyDescent="0.2">
      <c r="A127" s="336">
        <v>416</v>
      </c>
      <c r="B127" s="337" t="s">
        <v>136</v>
      </c>
      <c r="C127" s="338">
        <v>-0.99</v>
      </c>
      <c r="D127" s="338">
        <v>-1.81</v>
      </c>
      <c r="E127" s="338">
        <v>-0.99</v>
      </c>
      <c r="F127" s="338">
        <v>-0.01</v>
      </c>
      <c r="G127" s="338">
        <v>-22.5</v>
      </c>
      <c r="H127" s="338">
        <v>-32.364764379764381</v>
      </c>
      <c r="I127" s="338">
        <v>-148.58603999138154</v>
      </c>
      <c r="J127" s="338">
        <v>-102.02130645224049</v>
      </c>
      <c r="K127" s="338">
        <v>-90.469955240458646</v>
      </c>
      <c r="L127" s="338">
        <v>34.69705405746808</v>
      </c>
      <c r="M127" s="338">
        <v>-365.04501200637702</v>
      </c>
    </row>
    <row r="128" spans="1:13" x14ac:dyDescent="0.2">
      <c r="A128" s="336">
        <v>418</v>
      </c>
      <c r="B128" s="208" t="s">
        <v>137</v>
      </c>
      <c r="C128" s="338">
        <v>-0.99</v>
      </c>
      <c r="D128" s="338">
        <v>-1.81</v>
      </c>
      <c r="E128" s="338">
        <v>-0.99</v>
      </c>
      <c r="F128" s="338">
        <v>-0.01</v>
      </c>
      <c r="G128" s="338">
        <v>-22.5</v>
      </c>
      <c r="H128" s="338">
        <v>-37.253215825874697</v>
      </c>
      <c r="I128" s="338">
        <v>3.4449817218260765</v>
      </c>
      <c r="J128" s="338">
        <v>0.49168642481863489</v>
      </c>
      <c r="K128" s="338">
        <v>-90.469955240458646</v>
      </c>
      <c r="L128" s="338">
        <v>34.69705405746808</v>
      </c>
      <c r="M128" s="338">
        <v>-115.38944886222053</v>
      </c>
    </row>
    <row r="129" spans="1:13" x14ac:dyDescent="0.2">
      <c r="A129" s="336">
        <v>420</v>
      </c>
      <c r="B129" s="337" t="s">
        <v>138</v>
      </c>
      <c r="C129" s="338">
        <v>-0.99</v>
      </c>
      <c r="D129" s="338">
        <v>-1.8099999999999998</v>
      </c>
      <c r="E129" s="338">
        <v>-0.99</v>
      </c>
      <c r="F129" s="338">
        <v>-0.01</v>
      </c>
      <c r="G129" s="338">
        <v>-22.5</v>
      </c>
      <c r="H129" s="338">
        <v>-36.748059823471721</v>
      </c>
      <c r="I129" s="338">
        <v>90.341050386117587</v>
      </c>
      <c r="J129" s="338">
        <v>31.698177896416396</v>
      </c>
      <c r="K129" s="338">
        <v>-90.469955240458646</v>
      </c>
      <c r="L129" s="338">
        <v>34.69705405746808</v>
      </c>
      <c r="M129" s="338">
        <v>3.2182672760716811</v>
      </c>
    </row>
    <row r="130" spans="1:13" x14ac:dyDescent="0.2">
      <c r="A130" s="336">
        <v>421</v>
      </c>
      <c r="B130" s="337" t="s">
        <v>139</v>
      </c>
      <c r="C130" s="338">
        <v>-0.98999999999999988</v>
      </c>
      <c r="D130" s="338">
        <v>-1.81</v>
      </c>
      <c r="E130" s="338">
        <v>-0.98999999999999988</v>
      </c>
      <c r="F130" s="338">
        <v>-0.01</v>
      </c>
      <c r="G130" s="338">
        <v>-22.5</v>
      </c>
      <c r="H130" s="338">
        <v>-37.337071942446045</v>
      </c>
      <c r="I130" s="338">
        <v>488.86663546098282</v>
      </c>
      <c r="J130" s="338">
        <v>176.42031575385198</v>
      </c>
      <c r="K130" s="338">
        <v>-90.469955240458646</v>
      </c>
      <c r="L130" s="338">
        <v>34.69705405746808</v>
      </c>
      <c r="M130" s="338">
        <v>545.87697808939822</v>
      </c>
    </row>
    <row r="131" spans="1:13" x14ac:dyDescent="0.2">
      <c r="A131" s="336">
        <v>422</v>
      </c>
      <c r="B131" s="337" t="s">
        <v>140</v>
      </c>
      <c r="C131" s="338">
        <v>-0.9900000000000001</v>
      </c>
      <c r="D131" s="338">
        <v>-1.81</v>
      </c>
      <c r="E131" s="338">
        <v>-0.9900000000000001</v>
      </c>
      <c r="F131" s="338">
        <v>-0.01</v>
      </c>
      <c r="G131" s="338">
        <v>-22.5</v>
      </c>
      <c r="H131" s="338">
        <v>-43.204149392595447</v>
      </c>
      <c r="I131" s="338">
        <v>-29.457372948137639</v>
      </c>
      <c r="J131" s="338">
        <v>0.49168642481863489</v>
      </c>
      <c r="K131" s="338">
        <v>-90.469955240458646</v>
      </c>
      <c r="L131" s="338">
        <v>34.69705405746808</v>
      </c>
      <c r="M131" s="338">
        <v>-154.24273709890502</v>
      </c>
    </row>
    <row r="132" spans="1:13" x14ac:dyDescent="0.2">
      <c r="A132" s="336">
        <v>423</v>
      </c>
      <c r="B132" s="337" t="s">
        <v>141</v>
      </c>
      <c r="C132" s="338">
        <v>-0.99</v>
      </c>
      <c r="D132" s="338">
        <v>-1.81</v>
      </c>
      <c r="E132" s="338">
        <v>-0.99</v>
      </c>
      <c r="F132" s="338">
        <v>-0.01</v>
      </c>
      <c r="G132" s="338">
        <v>-22.5</v>
      </c>
      <c r="H132" s="338">
        <v>-20.609038151924672</v>
      </c>
      <c r="I132" s="338">
        <v>131.23238996587878</v>
      </c>
      <c r="J132" s="338">
        <v>32.263630217661195</v>
      </c>
      <c r="K132" s="338">
        <v>-90.469955240458646</v>
      </c>
      <c r="L132" s="338">
        <v>34.69705405746808</v>
      </c>
      <c r="M132" s="338">
        <v>60.814080848624741</v>
      </c>
    </row>
    <row r="133" spans="1:13" ht="15" x14ac:dyDescent="0.25">
      <c r="A133" s="333">
        <v>425</v>
      </c>
      <c r="B133" s="337" t="s">
        <v>142</v>
      </c>
      <c r="C133" s="338">
        <v>-0.99</v>
      </c>
      <c r="D133" s="338">
        <v>-1.81</v>
      </c>
      <c r="E133" s="338">
        <v>-0.99</v>
      </c>
      <c r="F133" s="338">
        <v>-0.01</v>
      </c>
      <c r="G133" s="338">
        <v>-22.5</v>
      </c>
      <c r="H133" s="338">
        <v>-15.781555371417431</v>
      </c>
      <c r="I133" s="338">
        <v>-64.054949402318513</v>
      </c>
      <c r="J133" s="338">
        <v>-141.36465837960841</v>
      </c>
      <c r="K133" s="338">
        <v>-90.469955240458646</v>
      </c>
      <c r="L133" s="338">
        <v>34.69705405746808</v>
      </c>
      <c r="M133" s="338">
        <v>-303.2740643363349</v>
      </c>
    </row>
    <row r="134" spans="1:13" x14ac:dyDescent="0.2">
      <c r="A134" s="336">
        <v>426</v>
      </c>
      <c r="B134" s="337" t="s">
        <v>143</v>
      </c>
      <c r="C134" s="338">
        <v>-0.98999999999999988</v>
      </c>
      <c r="D134" s="338">
        <v>-1.81</v>
      </c>
      <c r="E134" s="338">
        <v>-0.98999999999999988</v>
      </c>
      <c r="F134" s="338">
        <v>-0.01</v>
      </c>
      <c r="G134" s="338">
        <v>-22.5</v>
      </c>
      <c r="H134" s="338">
        <v>-37.122571267346601</v>
      </c>
      <c r="I134" s="338">
        <v>-141.39165390899416</v>
      </c>
      <c r="J134" s="338">
        <v>-93.392197744661914</v>
      </c>
      <c r="K134" s="338">
        <v>-90.469955240458646</v>
      </c>
      <c r="L134" s="338">
        <v>34.69705405746808</v>
      </c>
      <c r="M134" s="338">
        <v>-353.97932410399329</v>
      </c>
    </row>
    <row r="135" spans="1:13" x14ac:dyDescent="0.2">
      <c r="A135" s="336">
        <v>430</v>
      </c>
      <c r="B135" s="337" t="s">
        <v>144</v>
      </c>
      <c r="C135" s="338">
        <v>-0.99</v>
      </c>
      <c r="D135" s="338">
        <v>-1.81</v>
      </c>
      <c r="E135" s="338">
        <v>-0.99</v>
      </c>
      <c r="F135" s="338">
        <v>-0.01</v>
      </c>
      <c r="G135" s="338">
        <v>-22.5</v>
      </c>
      <c r="H135" s="338">
        <v>-35.13171087902807</v>
      </c>
      <c r="I135" s="338">
        <v>81.809976554546182</v>
      </c>
      <c r="J135" s="338">
        <v>28.459557396794629</v>
      </c>
      <c r="K135" s="338">
        <v>-90.469955240458646</v>
      </c>
      <c r="L135" s="338">
        <v>34.69705405746808</v>
      </c>
      <c r="M135" s="338">
        <v>-6.935078110677817</v>
      </c>
    </row>
    <row r="136" spans="1:13" x14ac:dyDescent="0.2">
      <c r="A136" s="336">
        <v>433</v>
      </c>
      <c r="B136" s="337" t="s">
        <v>145</v>
      </c>
      <c r="C136" s="338">
        <v>-0.99</v>
      </c>
      <c r="D136" s="338">
        <v>-1.81</v>
      </c>
      <c r="E136" s="338">
        <v>-0.99</v>
      </c>
      <c r="F136" s="338">
        <v>-9.9999999999999985E-3</v>
      </c>
      <c r="G136" s="338">
        <v>-22.5</v>
      </c>
      <c r="H136" s="338">
        <v>-33.174605755581361</v>
      </c>
      <c r="I136" s="338">
        <v>6.9996454034543127</v>
      </c>
      <c r="J136" s="338">
        <v>2.6592495136481951</v>
      </c>
      <c r="K136" s="338">
        <v>-90.469955240458646</v>
      </c>
      <c r="L136" s="338">
        <v>34.69705405746808</v>
      </c>
      <c r="M136" s="338">
        <v>-105.58861202146943</v>
      </c>
    </row>
    <row r="137" spans="1:13" x14ac:dyDescent="0.2">
      <c r="A137" s="336">
        <v>434</v>
      </c>
      <c r="B137" s="337" t="s">
        <v>146</v>
      </c>
      <c r="C137" s="338">
        <v>-0.99</v>
      </c>
      <c r="D137" s="338">
        <v>-1.81</v>
      </c>
      <c r="E137" s="338">
        <v>-0.99</v>
      </c>
      <c r="F137" s="338">
        <v>-0.01</v>
      </c>
      <c r="G137" s="338">
        <v>-22.5</v>
      </c>
      <c r="H137" s="338">
        <v>-39.520952258374521</v>
      </c>
      <c r="I137" s="338">
        <v>154.55994778082649</v>
      </c>
      <c r="J137" s="338">
        <v>79.461564322836125</v>
      </c>
      <c r="K137" s="338">
        <v>-90.469955240458646</v>
      </c>
      <c r="L137" s="338">
        <v>34.69705405746808</v>
      </c>
      <c r="M137" s="338">
        <v>112.4276586622975</v>
      </c>
    </row>
    <row r="138" spans="1:13" x14ac:dyDescent="0.2">
      <c r="A138" s="336">
        <v>435</v>
      </c>
      <c r="B138" s="337" t="s">
        <v>147</v>
      </c>
      <c r="C138" s="338">
        <v>-0.9900000000000001</v>
      </c>
      <c r="D138" s="338">
        <v>-1.81</v>
      </c>
      <c r="E138" s="338">
        <v>-0.9900000000000001</v>
      </c>
      <c r="F138" s="338">
        <v>-0.01</v>
      </c>
      <c r="G138" s="338">
        <v>-22.5</v>
      </c>
      <c r="H138" s="338">
        <v>-17.486690751445089</v>
      </c>
      <c r="I138" s="338">
        <v>558.40033211642174</v>
      </c>
      <c r="J138" s="338">
        <v>576.075027970674</v>
      </c>
      <c r="K138" s="338">
        <v>-90.469955240458646</v>
      </c>
      <c r="L138" s="338">
        <v>34.69705405746808</v>
      </c>
      <c r="M138" s="338">
        <v>1034.9157681526599</v>
      </c>
    </row>
    <row r="139" spans="1:13" x14ac:dyDescent="0.2">
      <c r="A139" s="336">
        <v>436</v>
      </c>
      <c r="B139" s="337" t="s">
        <v>148</v>
      </c>
      <c r="C139" s="338">
        <v>-0.99</v>
      </c>
      <c r="D139" s="338">
        <v>-1.81</v>
      </c>
      <c r="E139" s="338">
        <v>-0.99</v>
      </c>
      <c r="F139" s="338">
        <v>-0.01</v>
      </c>
      <c r="G139" s="338">
        <v>-22.5</v>
      </c>
      <c r="H139" s="338">
        <v>-16.513415492957744</v>
      </c>
      <c r="I139" s="338">
        <v>-47.338626059863969</v>
      </c>
      <c r="J139" s="338">
        <v>-99.618982090919175</v>
      </c>
      <c r="K139" s="338">
        <v>-90.469955240458646</v>
      </c>
      <c r="L139" s="338">
        <v>34.69705405746808</v>
      </c>
      <c r="M139" s="338">
        <v>-245.54392482673146</v>
      </c>
    </row>
    <row r="140" spans="1:13" x14ac:dyDescent="0.2">
      <c r="A140" s="336">
        <v>440</v>
      </c>
      <c r="B140" s="337" t="s">
        <v>149</v>
      </c>
      <c r="C140" s="338">
        <v>-0.9900000000000001</v>
      </c>
      <c r="D140" s="338">
        <v>-1.81</v>
      </c>
      <c r="E140" s="338">
        <v>-0.9900000000000001</v>
      </c>
      <c r="F140" s="338">
        <v>-0.01</v>
      </c>
      <c r="G140" s="338">
        <v>-22.5</v>
      </c>
      <c r="H140" s="338">
        <v>-5.8499406838799723</v>
      </c>
      <c r="I140" s="338">
        <v>-190.07906445882577</v>
      </c>
      <c r="J140" s="338">
        <v>-202.61054198863951</v>
      </c>
      <c r="K140" s="338">
        <v>-90.469955240458646</v>
      </c>
      <c r="L140" s="338">
        <v>34.69705405746808</v>
      </c>
      <c r="M140" s="338">
        <v>-480.61244831433584</v>
      </c>
    </row>
    <row r="141" spans="1:13" x14ac:dyDescent="0.2">
      <c r="A141" s="336">
        <v>441</v>
      </c>
      <c r="B141" s="337" t="s">
        <v>150</v>
      </c>
      <c r="C141" s="338">
        <v>-0.99</v>
      </c>
      <c r="D141" s="338">
        <v>-1.81</v>
      </c>
      <c r="E141" s="338">
        <v>-0.99</v>
      </c>
      <c r="F141" s="338">
        <v>-0.01</v>
      </c>
      <c r="G141" s="338">
        <v>-22.5</v>
      </c>
      <c r="H141" s="338">
        <v>-41.068142954082788</v>
      </c>
      <c r="I141" s="338">
        <v>-174.56068921983214</v>
      </c>
      <c r="J141" s="338">
        <v>-47.088500063667418</v>
      </c>
      <c r="K141" s="338">
        <v>-90.469955240458646</v>
      </c>
      <c r="L141" s="338">
        <v>34.69705405746808</v>
      </c>
      <c r="M141" s="338">
        <v>-344.79023342057292</v>
      </c>
    </row>
    <row r="142" spans="1:13" x14ac:dyDescent="0.2">
      <c r="A142" s="336">
        <v>444</v>
      </c>
      <c r="B142" s="337" t="s">
        <v>151</v>
      </c>
      <c r="C142" s="338">
        <v>-0.99</v>
      </c>
      <c r="D142" s="338">
        <v>-1.81</v>
      </c>
      <c r="E142" s="338">
        <v>-0.99</v>
      </c>
      <c r="F142" s="338">
        <v>-0.01</v>
      </c>
      <c r="G142" s="338">
        <v>-22.5</v>
      </c>
      <c r="H142" s="338">
        <v>-58.001671323481261</v>
      </c>
      <c r="I142" s="338">
        <v>53.96716944750996</v>
      </c>
      <c r="J142" s="338">
        <v>77.923451656729284</v>
      </c>
      <c r="K142" s="338">
        <v>-90.469955240458646</v>
      </c>
      <c r="L142" s="338">
        <v>34.69705405746808</v>
      </c>
      <c r="M142" s="338">
        <v>-8.183951402232589</v>
      </c>
    </row>
    <row r="143" spans="1:13" x14ac:dyDescent="0.2">
      <c r="A143" s="336">
        <v>445</v>
      </c>
      <c r="B143" s="337" t="s">
        <v>152</v>
      </c>
      <c r="C143" s="338">
        <v>-0.99</v>
      </c>
      <c r="D143" s="338">
        <v>-1.8099999999999998</v>
      </c>
      <c r="E143" s="338">
        <v>-0.99</v>
      </c>
      <c r="F143" s="338">
        <v>-0.01</v>
      </c>
      <c r="G143" s="338">
        <v>-22.5</v>
      </c>
      <c r="H143" s="338">
        <v>-22.115181108665197</v>
      </c>
      <c r="I143" s="338">
        <v>-300.29912541302139</v>
      </c>
      <c r="J143" s="338">
        <v>-53.002241116788433</v>
      </c>
      <c r="K143" s="338">
        <v>-90.469955240458646</v>
      </c>
      <c r="L143" s="338">
        <v>34.69705405746808</v>
      </c>
      <c r="M143" s="338">
        <v>-457.4894488214656</v>
      </c>
    </row>
    <row r="144" spans="1:13" x14ac:dyDescent="0.2">
      <c r="A144" s="336">
        <v>475</v>
      </c>
      <c r="B144" s="337" t="s">
        <v>153</v>
      </c>
      <c r="C144" s="338">
        <v>-0.99</v>
      </c>
      <c r="D144" s="338">
        <v>-1.81</v>
      </c>
      <c r="E144" s="338">
        <v>-0.99</v>
      </c>
      <c r="F144" s="338">
        <v>-0.01</v>
      </c>
      <c r="G144" s="338">
        <v>-22.5</v>
      </c>
      <c r="H144" s="338">
        <v>-9.7697508669465218</v>
      </c>
      <c r="I144" s="338">
        <v>-249.97852684792454</v>
      </c>
      <c r="J144" s="338">
        <v>-179.2861769220076</v>
      </c>
      <c r="K144" s="338">
        <v>-90.469955240458646</v>
      </c>
      <c r="L144" s="338">
        <v>34.69705405746808</v>
      </c>
      <c r="M144" s="338">
        <v>-521.10735581986921</v>
      </c>
    </row>
    <row r="145" spans="1:13" x14ac:dyDescent="0.2">
      <c r="A145" s="336">
        <v>480</v>
      </c>
      <c r="B145" s="337" t="s">
        <v>154</v>
      </c>
      <c r="C145" s="338">
        <v>-0.99</v>
      </c>
      <c r="D145" s="338">
        <v>-1.81</v>
      </c>
      <c r="E145" s="338">
        <v>-0.99</v>
      </c>
      <c r="F145" s="338">
        <v>-0.01</v>
      </c>
      <c r="G145" s="338">
        <v>-22.5</v>
      </c>
      <c r="H145" s="338">
        <v>-17.227259858442871</v>
      </c>
      <c r="I145" s="338">
        <v>56.406173440292505</v>
      </c>
      <c r="J145" s="338">
        <v>-1.8501334454312719</v>
      </c>
      <c r="K145" s="338">
        <v>-90.469955240458646</v>
      </c>
      <c r="L145" s="338">
        <v>34.69705405746808</v>
      </c>
      <c r="M145" s="338">
        <v>-44.744121046572204</v>
      </c>
    </row>
    <row r="146" spans="1:13" x14ac:dyDescent="0.2">
      <c r="A146" s="336">
        <v>481</v>
      </c>
      <c r="B146" s="337" t="s">
        <v>155</v>
      </c>
      <c r="C146" s="338">
        <v>-0.99</v>
      </c>
      <c r="D146" s="338">
        <v>-1.81</v>
      </c>
      <c r="E146" s="338">
        <v>-0.99</v>
      </c>
      <c r="F146" s="338">
        <v>-0.01</v>
      </c>
      <c r="G146" s="338">
        <v>-22.5</v>
      </c>
      <c r="H146" s="338">
        <v>-10.05328744036507</v>
      </c>
      <c r="I146" s="338">
        <v>33.953325918921649</v>
      </c>
      <c r="J146" s="338">
        <v>0.49168642481863495</v>
      </c>
      <c r="K146" s="338">
        <v>-90.469955240458646</v>
      </c>
      <c r="L146" s="338">
        <v>34.69705405746808</v>
      </c>
      <c r="M146" s="338">
        <v>-57.68117627961535</v>
      </c>
    </row>
    <row r="147" spans="1:13" x14ac:dyDescent="0.2">
      <c r="A147" s="336">
        <v>483</v>
      </c>
      <c r="B147" s="337" t="s">
        <v>156</v>
      </c>
      <c r="C147" s="338">
        <v>-0.98999999999999988</v>
      </c>
      <c r="D147" s="338">
        <v>-1.81</v>
      </c>
      <c r="E147" s="338">
        <v>-0.98999999999999988</v>
      </c>
      <c r="F147" s="338">
        <v>-0.01</v>
      </c>
      <c r="G147" s="338">
        <v>-22.5</v>
      </c>
      <c r="H147" s="338">
        <v>-34.660445173383316</v>
      </c>
      <c r="I147" s="338">
        <v>-198.84385691257759</v>
      </c>
      <c r="J147" s="338">
        <v>-258.23339892049478</v>
      </c>
      <c r="K147" s="338">
        <v>-90.469955240458646</v>
      </c>
      <c r="L147" s="338">
        <v>34.69705405746808</v>
      </c>
      <c r="M147" s="338">
        <v>-573.81060218944629</v>
      </c>
    </row>
    <row r="148" spans="1:13" x14ac:dyDescent="0.2">
      <c r="A148" s="336">
        <v>484</v>
      </c>
      <c r="B148" s="337" t="s">
        <v>157</v>
      </c>
      <c r="C148" s="338">
        <v>-0.99</v>
      </c>
      <c r="D148" s="338">
        <v>-1.81</v>
      </c>
      <c r="E148" s="338">
        <v>-0.99</v>
      </c>
      <c r="F148" s="338">
        <v>-0.01</v>
      </c>
      <c r="G148" s="338">
        <v>-22.5</v>
      </c>
      <c r="H148" s="338">
        <v>-13.8230839231547</v>
      </c>
      <c r="I148" s="338">
        <v>-125.15876838924387</v>
      </c>
      <c r="J148" s="338">
        <v>23.026431635047583</v>
      </c>
      <c r="K148" s="338">
        <v>-90.469955240458646</v>
      </c>
      <c r="L148" s="338">
        <v>34.69705405746808</v>
      </c>
      <c r="M148" s="338">
        <v>-198.02832186034152</v>
      </c>
    </row>
    <row r="149" spans="1:13" x14ac:dyDescent="0.2">
      <c r="A149" s="336">
        <v>489</v>
      </c>
      <c r="B149" s="337" t="s">
        <v>158</v>
      </c>
      <c r="C149" s="338">
        <v>-0.99</v>
      </c>
      <c r="D149" s="338">
        <v>-1.81</v>
      </c>
      <c r="E149" s="338">
        <v>-0.99</v>
      </c>
      <c r="F149" s="338">
        <v>-0.01</v>
      </c>
      <c r="G149" s="338">
        <v>-22.5</v>
      </c>
      <c r="H149" s="338">
        <v>-19.356091568955893</v>
      </c>
      <c r="I149" s="338">
        <v>353.56728673065714</v>
      </c>
      <c r="J149" s="338">
        <v>184.24467070506893</v>
      </c>
      <c r="K149" s="338">
        <v>-90.469955240458646</v>
      </c>
      <c r="L149" s="338">
        <v>34.69705405746808</v>
      </c>
      <c r="M149" s="338">
        <v>436.38296468377968</v>
      </c>
    </row>
    <row r="150" spans="1:13" x14ac:dyDescent="0.2">
      <c r="A150" s="336">
        <v>491</v>
      </c>
      <c r="B150" s="337" t="s">
        <v>159</v>
      </c>
      <c r="C150" s="338">
        <v>-0.99</v>
      </c>
      <c r="D150" s="338">
        <v>-1.81</v>
      </c>
      <c r="E150" s="338">
        <v>-0.99</v>
      </c>
      <c r="F150" s="338">
        <v>-9.9999999999999985E-3</v>
      </c>
      <c r="G150" s="338">
        <v>-22.5</v>
      </c>
      <c r="H150" s="338">
        <v>-54.276627222008464</v>
      </c>
      <c r="I150" s="338">
        <v>-233.35999053376929</v>
      </c>
      <c r="J150" s="338">
        <v>-96.83087290141718</v>
      </c>
      <c r="K150" s="338">
        <v>-90.469955240458646</v>
      </c>
      <c r="L150" s="338">
        <v>34.69705405746808</v>
      </c>
      <c r="M150" s="338">
        <v>-466.54039184018552</v>
      </c>
    </row>
    <row r="151" spans="1:13" x14ac:dyDescent="0.2">
      <c r="A151" s="336">
        <v>494</v>
      </c>
      <c r="B151" s="337" t="s">
        <v>160</v>
      </c>
      <c r="C151" s="338">
        <v>-0.99</v>
      </c>
      <c r="D151" s="338">
        <v>-1.81</v>
      </c>
      <c r="E151" s="338">
        <v>-0.99</v>
      </c>
      <c r="F151" s="338">
        <v>-0.01</v>
      </c>
      <c r="G151" s="338">
        <v>-22.5</v>
      </c>
      <c r="H151" s="338">
        <v>-30.459224836748483</v>
      </c>
      <c r="I151" s="338">
        <v>-189.62773713264866</v>
      </c>
      <c r="J151" s="338">
        <v>-218.48570338377078</v>
      </c>
      <c r="K151" s="338">
        <v>-90.469955240458646</v>
      </c>
      <c r="L151" s="338">
        <v>34.69705405746808</v>
      </c>
      <c r="M151" s="338">
        <v>-520.64556653615853</v>
      </c>
    </row>
    <row r="152" spans="1:13" x14ac:dyDescent="0.2">
      <c r="A152" s="336">
        <v>495</v>
      </c>
      <c r="B152" s="337" t="s">
        <v>161</v>
      </c>
      <c r="C152" s="338">
        <v>-0.99</v>
      </c>
      <c r="D152" s="338">
        <v>-1.8099999999999998</v>
      </c>
      <c r="E152" s="338">
        <v>-0.99</v>
      </c>
      <c r="F152" s="338">
        <v>-0.01</v>
      </c>
      <c r="G152" s="338">
        <v>-22.5</v>
      </c>
      <c r="H152" s="338">
        <v>-41.429038591740017</v>
      </c>
      <c r="I152" s="338">
        <v>-5.5545314080628403</v>
      </c>
      <c r="J152" s="338">
        <v>1.2844770156182896</v>
      </c>
      <c r="K152" s="338">
        <v>-90.469955240458646</v>
      </c>
      <c r="L152" s="338">
        <v>34.69705405746808</v>
      </c>
      <c r="M152" s="338">
        <v>-127.77199416717514</v>
      </c>
    </row>
    <row r="153" spans="1:13" x14ac:dyDescent="0.2">
      <c r="A153" s="336">
        <v>498</v>
      </c>
      <c r="B153" s="337" t="s">
        <v>162</v>
      </c>
      <c r="C153" s="338">
        <v>-0.99</v>
      </c>
      <c r="D153" s="338">
        <v>-1.8099999999999998</v>
      </c>
      <c r="E153" s="338">
        <v>-0.99</v>
      </c>
      <c r="F153" s="338">
        <v>-0.01</v>
      </c>
      <c r="G153" s="338">
        <v>-22.5</v>
      </c>
      <c r="H153" s="338">
        <v>-9.9510127137220508</v>
      </c>
      <c r="I153" s="338">
        <v>32.158957347657335</v>
      </c>
      <c r="J153" s="338">
        <v>254.84968703932387</v>
      </c>
      <c r="K153" s="338">
        <v>-90.469955240458646</v>
      </c>
      <c r="L153" s="338">
        <v>34.69705405746808</v>
      </c>
      <c r="M153" s="338">
        <v>194.98473049026859</v>
      </c>
    </row>
    <row r="154" spans="1:13" x14ac:dyDescent="0.2">
      <c r="A154" s="336">
        <v>499</v>
      </c>
      <c r="B154" s="337" t="s">
        <v>163</v>
      </c>
      <c r="C154" s="338">
        <v>-0.9900000000000001</v>
      </c>
      <c r="D154" s="338">
        <v>-1.81</v>
      </c>
      <c r="E154" s="338">
        <v>-0.9900000000000001</v>
      </c>
      <c r="F154" s="338">
        <v>-0.01</v>
      </c>
      <c r="G154" s="338">
        <v>-22.5</v>
      </c>
      <c r="H154" s="338">
        <v>-12.671647975790865</v>
      </c>
      <c r="I154" s="338">
        <v>65.156509691480579</v>
      </c>
      <c r="J154" s="338">
        <v>0.49168642481863489</v>
      </c>
      <c r="K154" s="338">
        <v>-90.469955240458646</v>
      </c>
      <c r="L154" s="338">
        <v>34.69705405746808</v>
      </c>
      <c r="M154" s="338">
        <v>-29.096353042482225</v>
      </c>
    </row>
    <row r="155" spans="1:13" x14ac:dyDescent="0.2">
      <c r="A155" s="336">
        <v>500</v>
      </c>
      <c r="B155" s="337" t="s">
        <v>164</v>
      </c>
      <c r="C155" s="338">
        <v>-0.99</v>
      </c>
      <c r="D155" s="338">
        <v>-1.81</v>
      </c>
      <c r="E155" s="338">
        <v>-0.99</v>
      </c>
      <c r="F155" s="338">
        <v>-0.01</v>
      </c>
      <c r="G155" s="338">
        <v>-22.5</v>
      </c>
      <c r="H155" s="338">
        <v>-19.152950123974822</v>
      </c>
      <c r="I155" s="338">
        <v>257.90872732175734</v>
      </c>
      <c r="J155" s="338">
        <v>122.5625062192718</v>
      </c>
      <c r="K155" s="338">
        <v>-90.469955240458646</v>
      </c>
      <c r="L155" s="338">
        <v>34.69705405746808</v>
      </c>
      <c r="M155" s="338">
        <v>279.24538223406375</v>
      </c>
    </row>
    <row r="156" spans="1:13" x14ac:dyDescent="0.2">
      <c r="A156" s="336">
        <v>503</v>
      </c>
      <c r="B156" s="337" t="s">
        <v>165</v>
      </c>
      <c r="C156" s="338">
        <v>-0.99</v>
      </c>
      <c r="D156" s="338">
        <v>-1.81</v>
      </c>
      <c r="E156" s="338">
        <v>-0.99</v>
      </c>
      <c r="F156" s="338">
        <v>-0.01</v>
      </c>
      <c r="G156" s="338">
        <v>-22.5</v>
      </c>
      <c r="H156" s="338">
        <v>-20.243609895211566</v>
      </c>
      <c r="I156" s="338">
        <v>-83.349590359162761</v>
      </c>
      <c r="J156" s="338">
        <v>-100.69440465120219</v>
      </c>
      <c r="K156" s="338">
        <v>-90.469955240458646</v>
      </c>
      <c r="L156" s="338">
        <v>34.69705405746808</v>
      </c>
      <c r="M156" s="338">
        <v>-286.36050608856709</v>
      </c>
    </row>
    <row r="157" spans="1:13" x14ac:dyDescent="0.2">
      <c r="A157" s="336">
        <v>504</v>
      </c>
      <c r="B157" s="337" t="s">
        <v>166</v>
      </c>
      <c r="C157" s="338">
        <v>-0.99</v>
      </c>
      <c r="D157" s="338">
        <v>-1.81</v>
      </c>
      <c r="E157" s="338">
        <v>-0.99</v>
      </c>
      <c r="F157" s="338">
        <v>-0.01</v>
      </c>
      <c r="G157" s="338">
        <v>-22.5</v>
      </c>
      <c r="H157" s="338">
        <v>-35.96306972789116</v>
      </c>
      <c r="I157" s="338">
        <v>-272.63687738160394</v>
      </c>
      <c r="J157" s="338">
        <v>-99.080394158286978</v>
      </c>
      <c r="K157" s="338">
        <v>-90.469955240458646</v>
      </c>
      <c r="L157" s="338">
        <v>34.69705405746808</v>
      </c>
      <c r="M157" s="338">
        <v>-489.75324245077258</v>
      </c>
    </row>
    <row r="158" spans="1:13" x14ac:dyDescent="0.2">
      <c r="A158" s="336">
        <v>505</v>
      </c>
      <c r="B158" s="337" t="s">
        <v>167</v>
      </c>
      <c r="C158" s="338">
        <v>-0.9900000000000001</v>
      </c>
      <c r="D158" s="338">
        <v>-1.81</v>
      </c>
      <c r="E158" s="338">
        <v>-0.9900000000000001</v>
      </c>
      <c r="F158" s="338">
        <v>-0.01</v>
      </c>
      <c r="G158" s="338">
        <v>-22.5</v>
      </c>
      <c r="H158" s="338">
        <v>-38.530607321155316</v>
      </c>
      <c r="I158" s="338">
        <v>-32.969274056821064</v>
      </c>
      <c r="J158" s="338">
        <v>-0.34230386911434973</v>
      </c>
      <c r="K158" s="338">
        <v>-90.469955240458646</v>
      </c>
      <c r="L158" s="338">
        <v>34.69705405746808</v>
      </c>
      <c r="M158" s="338">
        <v>-153.91508643008129</v>
      </c>
    </row>
    <row r="159" spans="1:13" x14ac:dyDescent="0.2">
      <c r="A159" s="336">
        <v>507</v>
      </c>
      <c r="B159" s="337" t="s">
        <v>168</v>
      </c>
      <c r="C159" s="338">
        <v>-0.99</v>
      </c>
      <c r="D159" s="338">
        <v>-1.81</v>
      </c>
      <c r="E159" s="338">
        <v>-0.99</v>
      </c>
      <c r="F159" s="338">
        <v>-0.01</v>
      </c>
      <c r="G159" s="338">
        <v>-22.5</v>
      </c>
      <c r="H159" s="338">
        <v>-37.869812185478075</v>
      </c>
      <c r="I159" s="338">
        <v>-139.98428481711116</v>
      </c>
      <c r="J159" s="338">
        <v>-13.691251309576149</v>
      </c>
      <c r="K159" s="338">
        <v>-90.469955240458646</v>
      </c>
      <c r="L159" s="338">
        <v>34.69705405746808</v>
      </c>
      <c r="M159" s="338">
        <v>-273.61824949515596</v>
      </c>
    </row>
    <row r="160" spans="1:13" x14ac:dyDescent="0.2">
      <c r="A160" s="336">
        <v>508</v>
      </c>
      <c r="B160" s="337" t="s">
        <v>169</v>
      </c>
      <c r="C160" s="338">
        <v>-0.99</v>
      </c>
      <c r="D160" s="338">
        <v>-1.8100000000000003</v>
      </c>
      <c r="E160" s="338">
        <v>-0.99</v>
      </c>
      <c r="F160" s="338">
        <v>-0.01</v>
      </c>
      <c r="G160" s="338">
        <v>-22.5</v>
      </c>
      <c r="H160" s="338">
        <v>-53.996815074786326</v>
      </c>
      <c r="I160" s="338">
        <v>-89.581748609813332</v>
      </c>
      <c r="J160" s="338">
        <v>-52.619904741654146</v>
      </c>
      <c r="K160" s="338">
        <v>-90.469955240458646</v>
      </c>
      <c r="L160" s="338">
        <v>34.69705405746808</v>
      </c>
      <c r="M160" s="338">
        <v>-278.2713696092444</v>
      </c>
    </row>
    <row r="161" spans="1:13" x14ac:dyDescent="0.2">
      <c r="A161" s="336">
        <v>529</v>
      </c>
      <c r="B161" s="337" t="s">
        <v>170</v>
      </c>
      <c r="C161" s="338">
        <v>-0.99</v>
      </c>
      <c r="D161" s="338">
        <v>-1.81</v>
      </c>
      <c r="E161" s="338">
        <v>-0.99</v>
      </c>
      <c r="F161" s="338">
        <v>-0.01</v>
      </c>
      <c r="G161" s="338">
        <v>-22.5</v>
      </c>
      <c r="H161" s="338">
        <v>-27.925554785894203</v>
      </c>
      <c r="I161" s="338">
        <v>217.94869798070889</v>
      </c>
      <c r="J161" s="338">
        <v>48.006504522972598</v>
      </c>
      <c r="K161" s="338">
        <v>-90.469955240458646</v>
      </c>
      <c r="L161" s="338">
        <v>34.69705405746808</v>
      </c>
      <c r="M161" s="338">
        <v>155.95674653479674</v>
      </c>
    </row>
    <row r="162" spans="1:13" x14ac:dyDescent="0.2">
      <c r="A162" s="336">
        <v>531</v>
      </c>
      <c r="B162" s="337" t="s">
        <v>171</v>
      </c>
      <c r="C162" s="338">
        <v>-0.99</v>
      </c>
      <c r="D162" s="338">
        <v>-1.81</v>
      </c>
      <c r="E162" s="338">
        <v>-0.99</v>
      </c>
      <c r="F162" s="338">
        <v>-0.01</v>
      </c>
      <c r="G162" s="338">
        <v>-22.5</v>
      </c>
      <c r="H162" s="338">
        <v>-28.348351242113562</v>
      </c>
      <c r="I162" s="338">
        <v>-221.61339378868797</v>
      </c>
      <c r="J162" s="338">
        <v>-197.20851471400712</v>
      </c>
      <c r="K162" s="338">
        <v>-90.469955240458646</v>
      </c>
      <c r="L162" s="338">
        <v>34.69705405746808</v>
      </c>
      <c r="M162" s="338">
        <v>-529.24316092779918</v>
      </c>
    </row>
    <row r="163" spans="1:13" x14ac:dyDescent="0.2">
      <c r="A163" s="336">
        <v>535</v>
      </c>
      <c r="B163" s="337" t="s">
        <v>172</v>
      </c>
      <c r="C163" s="338">
        <v>-0.99</v>
      </c>
      <c r="D163" s="338">
        <v>-1.81</v>
      </c>
      <c r="E163" s="338">
        <v>-0.99</v>
      </c>
      <c r="F163" s="338">
        <v>-0.01</v>
      </c>
      <c r="G163" s="338">
        <v>-22.5</v>
      </c>
      <c r="H163" s="338">
        <v>-22.564903061714176</v>
      </c>
      <c r="I163" s="338">
        <v>41.260407494178288</v>
      </c>
      <c r="J163" s="338">
        <v>-34.640412752035921</v>
      </c>
      <c r="K163" s="338">
        <v>-90.469955240458646</v>
      </c>
      <c r="L163" s="338">
        <v>34.69705405746808</v>
      </c>
      <c r="M163" s="338">
        <v>-98.017809502562372</v>
      </c>
    </row>
    <row r="164" spans="1:13" x14ac:dyDescent="0.2">
      <c r="A164" s="336">
        <v>536</v>
      </c>
      <c r="B164" s="337" t="s">
        <v>173</v>
      </c>
      <c r="C164" s="338">
        <v>-0.99</v>
      </c>
      <c r="D164" s="338">
        <v>-1.81</v>
      </c>
      <c r="E164" s="338">
        <v>-0.99</v>
      </c>
      <c r="F164" s="338">
        <v>-0.01</v>
      </c>
      <c r="G164" s="338">
        <v>-22.5</v>
      </c>
      <c r="H164" s="338">
        <v>-46.506261458156509</v>
      </c>
      <c r="I164" s="338">
        <v>-41.664789993686973</v>
      </c>
      <c r="J164" s="338">
        <v>-24.465587817965446</v>
      </c>
      <c r="K164" s="338">
        <v>-90.469955240458646</v>
      </c>
      <c r="L164" s="338">
        <v>34.69705405746808</v>
      </c>
      <c r="M164" s="338">
        <v>-194.70954045279947</v>
      </c>
    </row>
    <row r="165" spans="1:13" x14ac:dyDescent="0.2">
      <c r="A165" s="336">
        <v>538</v>
      </c>
      <c r="B165" s="337" t="s">
        <v>174</v>
      </c>
      <c r="C165" s="338">
        <v>-0.9900000000000001</v>
      </c>
      <c r="D165" s="338">
        <v>-1.8099999999999998</v>
      </c>
      <c r="E165" s="338">
        <v>-0.9900000000000001</v>
      </c>
      <c r="F165" s="338">
        <v>-0.01</v>
      </c>
      <c r="G165" s="338">
        <v>-22.5</v>
      </c>
      <c r="H165" s="338">
        <v>-11.059592484926787</v>
      </c>
      <c r="I165" s="338">
        <v>0.83950986248816228</v>
      </c>
      <c r="J165" s="338">
        <v>-44.447748718320611</v>
      </c>
      <c r="K165" s="338">
        <v>-90.469955240458646</v>
      </c>
      <c r="L165" s="338">
        <v>34.69705405746808</v>
      </c>
      <c r="M165" s="338">
        <v>-136.74073252374981</v>
      </c>
    </row>
    <row r="166" spans="1:13" x14ac:dyDescent="0.2">
      <c r="A166" s="336">
        <v>541</v>
      </c>
      <c r="B166" s="337" t="s">
        <v>175</v>
      </c>
      <c r="C166" s="338">
        <v>-0.99</v>
      </c>
      <c r="D166" s="338">
        <v>-1.8100000000000003</v>
      </c>
      <c r="E166" s="338">
        <v>-0.99</v>
      </c>
      <c r="F166" s="338">
        <v>-0.01</v>
      </c>
      <c r="G166" s="338">
        <v>-22.5</v>
      </c>
      <c r="H166" s="338">
        <v>-35.569537487828626</v>
      </c>
      <c r="I166" s="338">
        <v>264.82475662596306</v>
      </c>
      <c r="J166" s="338">
        <v>179.89291753960399</v>
      </c>
      <c r="K166" s="338">
        <v>-90.469955240458646</v>
      </c>
      <c r="L166" s="338">
        <v>34.69705405746808</v>
      </c>
      <c r="M166" s="338">
        <v>327.07523549474791</v>
      </c>
    </row>
    <row r="167" spans="1:13" x14ac:dyDescent="0.2">
      <c r="A167" s="336">
        <v>543</v>
      </c>
      <c r="B167" s="337" t="s">
        <v>176</v>
      </c>
      <c r="C167" s="338">
        <v>-0.99</v>
      </c>
      <c r="D167" s="338">
        <v>-1.8099999999999998</v>
      </c>
      <c r="E167" s="338">
        <v>-0.99</v>
      </c>
      <c r="F167" s="338">
        <v>-0.01</v>
      </c>
      <c r="G167" s="338">
        <v>-22.5</v>
      </c>
      <c r="H167" s="338">
        <v>-39.889009289666653</v>
      </c>
      <c r="I167" s="338">
        <v>117.60912540061855</v>
      </c>
      <c r="J167" s="338">
        <v>67.270962155998674</v>
      </c>
      <c r="K167" s="338">
        <v>-90.469955240458646</v>
      </c>
      <c r="L167" s="338">
        <v>34.69705405746808</v>
      </c>
      <c r="M167" s="338">
        <v>62.918177083960018</v>
      </c>
    </row>
    <row r="168" spans="1:13" x14ac:dyDescent="0.2">
      <c r="A168" s="336">
        <v>545</v>
      </c>
      <c r="B168" s="337" t="s">
        <v>177</v>
      </c>
      <c r="C168" s="338">
        <v>-0.99</v>
      </c>
      <c r="D168" s="338">
        <v>-1.81</v>
      </c>
      <c r="E168" s="338">
        <v>-0.99</v>
      </c>
      <c r="F168" s="338">
        <v>-0.01</v>
      </c>
      <c r="G168" s="338">
        <v>-22.5</v>
      </c>
      <c r="H168" s="338">
        <v>-8.2824624373956581</v>
      </c>
      <c r="I168" s="338">
        <v>192.30426332050067</v>
      </c>
      <c r="J168" s="338">
        <v>148.68573295932009</v>
      </c>
      <c r="K168" s="338">
        <v>-90.469955240458646</v>
      </c>
      <c r="L168" s="338">
        <v>34.69705405746808</v>
      </c>
      <c r="M168" s="338">
        <v>250.63463265943452</v>
      </c>
    </row>
    <row r="169" spans="1:13" x14ac:dyDescent="0.2">
      <c r="A169" s="336">
        <v>560</v>
      </c>
      <c r="B169" s="337" t="s">
        <v>178</v>
      </c>
      <c r="C169" s="338">
        <v>-0.99</v>
      </c>
      <c r="D169" s="338">
        <v>-1.81</v>
      </c>
      <c r="E169" s="338">
        <v>-0.99</v>
      </c>
      <c r="F169" s="338">
        <v>-0.01</v>
      </c>
      <c r="G169" s="338">
        <v>-22.5</v>
      </c>
      <c r="H169" s="338">
        <v>-45.089671115347947</v>
      </c>
      <c r="I169" s="338">
        <v>8.9524352390067463</v>
      </c>
      <c r="J169" s="338">
        <v>0.49168642481863489</v>
      </c>
      <c r="K169" s="338">
        <v>-90.469955240458646</v>
      </c>
      <c r="L169" s="338">
        <v>34.69705405746808</v>
      </c>
      <c r="M169" s="338">
        <v>-117.71845063451313</v>
      </c>
    </row>
    <row r="170" spans="1:13" x14ac:dyDescent="0.2">
      <c r="A170" s="336">
        <v>561</v>
      </c>
      <c r="B170" s="337" t="s">
        <v>179</v>
      </c>
      <c r="C170" s="338">
        <v>-0.99</v>
      </c>
      <c r="D170" s="338">
        <v>-1.81</v>
      </c>
      <c r="E170" s="338">
        <v>-0.99</v>
      </c>
      <c r="F170" s="338">
        <v>-0.01</v>
      </c>
      <c r="G170" s="338">
        <v>-22.5</v>
      </c>
      <c r="H170" s="338">
        <v>-15.152961275626424</v>
      </c>
      <c r="I170" s="338">
        <v>302.0495580808722</v>
      </c>
      <c r="J170" s="338">
        <v>239.93868959276469</v>
      </c>
      <c r="K170" s="338">
        <v>-90.469955240458646</v>
      </c>
      <c r="L170" s="338">
        <v>34.69705405746808</v>
      </c>
      <c r="M170" s="338">
        <v>444.76238521501989</v>
      </c>
    </row>
    <row r="171" spans="1:13" x14ac:dyDescent="0.2">
      <c r="A171" s="336">
        <v>562</v>
      </c>
      <c r="B171" s="337" t="s">
        <v>180</v>
      </c>
      <c r="C171" s="338">
        <v>-0.99</v>
      </c>
      <c r="D171" s="338">
        <v>-1.81</v>
      </c>
      <c r="E171" s="338">
        <v>-0.99</v>
      </c>
      <c r="F171" s="338">
        <v>-0.01</v>
      </c>
      <c r="G171" s="338">
        <v>-22.5</v>
      </c>
      <c r="H171" s="338">
        <v>-30.334596810296585</v>
      </c>
      <c r="I171" s="338">
        <v>-1.790737447099416</v>
      </c>
      <c r="J171" s="338">
        <v>-0.5301533385664251</v>
      </c>
      <c r="K171" s="338">
        <v>-90.469955240458646</v>
      </c>
      <c r="L171" s="338">
        <v>34.69705405746808</v>
      </c>
      <c r="M171" s="338">
        <v>-114.728388778953</v>
      </c>
    </row>
    <row r="172" spans="1:13" x14ac:dyDescent="0.2">
      <c r="A172" s="336">
        <v>563</v>
      </c>
      <c r="B172" s="337" t="s">
        <v>181</v>
      </c>
      <c r="C172" s="338">
        <v>-0.99</v>
      </c>
      <c r="D172" s="338">
        <v>-1.81</v>
      </c>
      <c r="E172" s="338">
        <v>-0.99</v>
      </c>
      <c r="F172" s="338">
        <v>-0.01</v>
      </c>
      <c r="G172" s="338">
        <v>-22.5</v>
      </c>
      <c r="H172" s="338">
        <v>-28.781595729537365</v>
      </c>
      <c r="I172" s="338">
        <v>-96.351653321599755</v>
      </c>
      <c r="J172" s="338">
        <v>-143.56279602937963</v>
      </c>
      <c r="K172" s="338">
        <v>-90.469955240458631</v>
      </c>
      <c r="L172" s="338">
        <v>34.69705405746808</v>
      </c>
      <c r="M172" s="338">
        <v>-350.7689462635073</v>
      </c>
    </row>
    <row r="173" spans="1:13" x14ac:dyDescent="0.2">
      <c r="A173" s="336">
        <v>564</v>
      </c>
      <c r="B173" s="337" t="s">
        <v>182</v>
      </c>
      <c r="C173" s="338">
        <v>-0.99</v>
      </c>
      <c r="D173" s="338">
        <v>-1.81</v>
      </c>
      <c r="E173" s="338">
        <v>-0.99</v>
      </c>
      <c r="F173" s="338">
        <v>-0.01</v>
      </c>
      <c r="G173" s="338">
        <v>-22.5</v>
      </c>
      <c r="H173" s="338">
        <v>-53.675939912106791</v>
      </c>
      <c r="I173" s="338">
        <v>-72.558272175765524</v>
      </c>
      <c r="J173" s="338">
        <v>-26.033236362581778</v>
      </c>
      <c r="K173" s="338">
        <v>-90.469955240458646</v>
      </c>
      <c r="L173" s="338">
        <v>34.69705405746808</v>
      </c>
      <c r="M173" s="338">
        <v>-234.3403496334447</v>
      </c>
    </row>
    <row r="174" spans="1:13" x14ac:dyDescent="0.2">
      <c r="A174" s="336">
        <v>576</v>
      </c>
      <c r="B174" s="337" t="s">
        <v>183</v>
      </c>
      <c r="C174" s="338">
        <v>-0.99</v>
      </c>
      <c r="D174" s="338">
        <v>-1.81</v>
      </c>
      <c r="E174" s="338">
        <v>-0.99</v>
      </c>
      <c r="F174" s="338">
        <v>-0.01</v>
      </c>
      <c r="G174" s="338">
        <v>-22.5</v>
      </c>
      <c r="H174" s="338">
        <v>-28.765965454545455</v>
      </c>
      <c r="I174" s="338">
        <v>131.11098949481178</v>
      </c>
      <c r="J174" s="338">
        <v>133.0522440274267</v>
      </c>
      <c r="K174" s="338">
        <v>-90.469955240458646</v>
      </c>
      <c r="L174" s="338">
        <v>34.69705405746808</v>
      </c>
      <c r="M174" s="338">
        <v>153.32436688470247</v>
      </c>
    </row>
    <row r="175" spans="1:13" x14ac:dyDescent="0.2">
      <c r="A175" s="336">
        <v>577</v>
      </c>
      <c r="B175" s="337" t="s">
        <v>184</v>
      </c>
      <c r="C175" s="338">
        <v>-0.9900000000000001</v>
      </c>
      <c r="D175" s="338">
        <v>-1.8099999999999998</v>
      </c>
      <c r="E175" s="338">
        <v>-0.9900000000000001</v>
      </c>
      <c r="F175" s="338">
        <v>-0.01</v>
      </c>
      <c r="G175" s="338">
        <v>-22.5</v>
      </c>
      <c r="H175" s="338">
        <v>-33.714086011851322</v>
      </c>
      <c r="I175" s="338">
        <v>28.61090545485197</v>
      </c>
      <c r="J175" s="338">
        <v>-6.6762422639175618</v>
      </c>
      <c r="K175" s="338">
        <v>-90.469955240458646</v>
      </c>
      <c r="L175" s="338">
        <v>34.69705405746808</v>
      </c>
      <c r="M175" s="338">
        <v>-93.852324003907484</v>
      </c>
    </row>
    <row r="176" spans="1:13" x14ac:dyDescent="0.2">
      <c r="A176" s="336">
        <v>578</v>
      </c>
      <c r="B176" s="337" t="s">
        <v>185</v>
      </c>
      <c r="C176" s="338">
        <v>-0.99</v>
      </c>
      <c r="D176" s="338">
        <v>-1.81</v>
      </c>
      <c r="E176" s="338">
        <v>-0.99</v>
      </c>
      <c r="F176" s="338">
        <v>-0.01</v>
      </c>
      <c r="G176" s="338">
        <v>-22.5</v>
      </c>
      <c r="H176" s="338">
        <v>-38.578500000000005</v>
      </c>
      <c r="I176" s="338">
        <v>-109.66054136363178</v>
      </c>
      <c r="J176" s="338">
        <v>-81.644128389141756</v>
      </c>
      <c r="K176" s="338">
        <v>-90.469955240458646</v>
      </c>
      <c r="L176" s="338">
        <v>34.69705405746808</v>
      </c>
      <c r="M176" s="338">
        <v>-311.95607093576405</v>
      </c>
    </row>
    <row r="177" spans="1:13" x14ac:dyDescent="0.2">
      <c r="A177" s="336">
        <v>580</v>
      </c>
      <c r="B177" s="337" t="s">
        <v>186</v>
      </c>
      <c r="C177" s="338">
        <v>-0.99</v>
      </c>
      <c r="D177" s="338">
        <v>-1.81</v>
      </c>
      <c r="E177" s="338">
        <v>-0.99</v>
      </c>
      <c r="F177" s="338">
        <v>-0.01</v>
      </c>
      <c r="G177" s="338">
        <v>-22.5</v>
      </c>
      <c r="H177" s="338">
        <v>-28.672939387111313</v>
      </c>
      <c r="I177" s="338">
        <v>-77.320458390823859</v>
      </c>
      <c r="J177" s="338">
        <v>0.49168642481863489</v>
      </c>
      <c r="K177" s="338">
        <v>-90.469955240458646</v>
      </c>
      <c r="L177" s="338">
        <v>34.69705405746808</v>
      </c>
      <c r="M177" s="338">
        <v>-187.57461253610708</v>
      </c>
    </row>
    <row r="178" spans="1:13" x14ac:dyDescent="0.2">
      <c r="A178" s="336">
        <v>581</v>
      </c>
      <c r="B178" s="337" t="s">
        <v>187</v>
      </c>
      <c r="C178" s="338">
        <v>-0.9900000000000001</v>
      </c>
      <c r="D178" s="338">
        <v>-1.8099999999999998</v>
      </c>
      <c r="E178" s="338">
        <v>-0.9900000000000001</v>
      </c>
      <c r="F178" s="338">
        <v>-0.01</v>
      </c>
      <c r="G178" s="338">
        <v>-22.5</v>
      </c>
      <c r="H178" s="338">
        <v>-33.385729967948713</v>
      </c>
      <c r="I178" s="338">
        <v>-103.01633258071314</v>
      </c>
      <c r="J178" s="338">
        <v>-70.822871586833244</v>
      </c>
      <c r="K178" s="338">
        <v>-90.469955240458646</v>
      </c>
      <c r="L178" s="338">
        <v>34.69705405746808</v>
      </c>
      <c r="M178" s="338">
        <v>-289.29783531848562</v>
      </c>
    </row>
    <row r="179" spans="1:13" x14ac:dyDescent="0.2">
      <c r="A179" s="336">
        <v>583</v>
      </c>
      <c r="B179" s="337" t="s">
        <v>188</v>
      </c>
      <c r="C179" s="338">
        <v>-0.99</v>
      </c>
      <c r="D179" s="338">
        <v>-1.8100000000000003</v>
      </c>
      <c r="E179" s="338">
        <v>-0.99</v>
      </c>
      <c r="F179" s="338">
        <v>-0.01</v>
      </c>
      <c r="G179" s="338">
        <v>-22.5</v>
      </c>
      <c r="H179" s="338">
        <v>-12.244783526927138</v>
      </c>
      <c r="I179" s="338">
        <v>-534.82473673910044</v>
      </c>
      <c r="J179" s="338">
        <v>349.86167414061237</v>
      </c>
      <c r="K179" s="338">
        <v>-90.469955240458646</v>
      </c>
      <c r="L179" s="338">
        <v>34.697054057468087</v>
      </c>
      <c r="M179" s="338">
        <v>-279.28074730840581</v>
      </c>
    </row>
    <row r="180" spans="1:13" x14ac:dyDescent="0.2">
      <c r="A180" s="336">
        <v>584</v>
      </c>
      <c r="B180" s="337" t="s">
        <v>189</v>
      </c>
      <c r="C180" s="338">
        <v>-0.98999999999999988</v>
      </c>
      <c r="D180" s="338">
        <v>-1.81</v>
      </c>
      <c r="E180" s="338">
        <v>-0.98999999999999988</v>
      </c>
      <c r="F180" s="338">
        <v>-0.01</v>
      </c>
      <c r="G180" s="338">
        <v>-22.5</v>
      </c>
      <c r="H180" s="338">
        <v>-14.85571240105541</v>
      </c>
      <c r="I180" s="338">
        <v>-157.0179326639136</v>
      </c>
      <c r="J180" s="338">
        <v>-154.96391606192248</v>
      </c>
      <c r="K180" s="338">
        <v>-90.469955240458646</v>
      </c>
      <c r="L180" s="338">
        <v>34.69705405746808</v>
      </c>
      <c r="M180" s="338">
        <v>-408.91046230988201</v>
      </c>
    </row>
    <row r="181" spans="1:13" x14ac:dyDescent="0.2">
      <c r="A181" s="336">
        <v>588</v>
      </c>
      <c r="B181" s="337" t="s">
        <v>190</v>
      </c>
      <c r="C181" s="338">
        <v>-0.99</v>
      </c>
      <c r="D181" s="338">
        <v>-1.81</v>
      </c>
      <c r="E181" s="338">
        <v>-0.99</v>
      </c>
      <c r="F181" s="338">
        <v>-0.01</v>
      </c>
      <c r="G181" s="338">
        <v>-22.5</v>
      </c>
      <c r="H181" s="338">
        <v>-28.189809374999999</v>
      </c>
      <c r="I181" s="338">
        <v>-395.51540965680761</v>
      </c>
      <c r="J181" s="338">
        <v>-218.41527089247876</v>
      </c>
      <c r="K181" s="338">
        <v>-90.469955240458646</v>
      </c>
      <c r="L181" s="338">
        <v>34.69705405746808</v>
      </c>
      <c r="M181" s="338">
        <v>-724.19339110727697</v>
      </c>
    </row>
    <row r="182" spans="1:13" x14ac:dyDescent="0.2">
      <c r="A182" s="336">
        <v>592</v>
      </c>
      <c r="B182" s="337" t="s">
        <v>191</v>
      </c>
      <c r="C182" s="338">
        <v>-0.99</v>
      </c>
      <c r="D182" s="338">
        <v>-1.81</v>
      </c>
      <c r="E182" s="338">
        <v>-0.99</v>
      </c>
      <c r="F182" s="338">
        <v>-0.01</v>
      </c>
      <c r="G182" s="338">
        <v>-22.5</v>
      </c>
      <c r="H182" s="338">
        <v>-31.281602985483431</v>
      </c>
      <c r="I182" s="338">
        <v>-116.16869705067795</v>
      </c>
      <c r="J182" s="338">
        <v>-83.721341116003757</v>
      </c>
      <c r="K182" s="338">
        <v>-90.469955240458646</v>
      </c>
      <c r="L182" s="338">
        <v>34.69705405746808</v>
      </c>
      <c r="M182" s="338">
        <v>-313.2445423351557</v>
      </c>
    </row>
    <row r="183" spans="1:13" x14ac:dyDescent="0.2">
      <c r="A183" s="336">
        <v>593</v>
      </c>
      <c r="B183" s="337" t="s">
        <v>192</v>
      </c>
      <c r="C183" s="338">
        <v>-0.99</v>
      </c>
      <c r="D183" s="338">
        <v>-1.81</v>
      </c>
      <c r="E183" s="338">
        <v>-0.99</v>
      </c>
      <c r="F183" s="338">
        <v>-0.01</v>
      </c>
      <c r="G183" s="338">
        <v>-22.5</v>
      </c>
      <c r="H183" s="338">
        <v>-48.990741011301751</v>
      </c>
      <c r="I183" s="338">
        <v>-89.619712842052991</v>
      </c>
      <c r="J183" s="338">
        <v>-84.614043050384723</v>
      </c>
      <c r="K183" s="338">
        <v>-90.469955240458646</v>
      </c>
      <c r="L183" s="338">
        <v>34.69705405746808</v>
      </c>
      <c r="M183" s="338">
        <v>-305.29739808672997</v>
      </c>
    </row>
    <row r="184" spans="1:13" x14ac:dyDescent="0.2">
      <c r="A184" s="336">
        <v>595</v>
      </c>
      <c r="B184" s="337" t="s">
        <v>193</v>
      </c>
      <c r="C184" s="338">
        <v>-0.9900000000000001</v>
      </c>
      <c r="D184" s="338">
        <v>-1.81</v>
      </c>
      <c r="E184" s="338">
        <v>-0.9900000000000001</v>
      </c>
      <c r="F184" s="338">
        <v>-0.01</v>
      </c>
      <c r="G184" s="338">
        <v>-22.5</v>
      </c>
      <c r="H184" s="338">
        <v>-34.279006038647339</v>
      </c>
      <c r="I184" s="338">
        <v>235.47005618585709</v>
      </c>
      <c r="J184" s="338">
        <v>70.148211711008528</v>
      </c>
      <c r="K184" s="338">
        <v>-90.469955240458646</v>
      </c>
      <c r="L184" s="338">
        <v>34.69705405746808</v>
      </c>
      <c r="M184" s="338">
        <v>189.2663606752277</v>
      </c>
    </row>
    <row r="185" spans="1:13" x14ac:dyDescent="0.2">
      <c r="A185" s="336">
        <v>598</v>
      </c>
      <c r="B185" s="337" t="s">
        <v>194</v>
      </c>
      <c r="C185" s="338">
        <v>-0.99</v>
      </c>
      <c r="D185" s="338">
        <v>-1.8099999999999998</v>
      </c>
      <c r="E185" s="338">
        <v>-0.99</v>
      </c>
      <c r="F185" s="338">
        <v>-0.01</v>
      </c>
      <c r="G185" s="338">
        <v>-22.5</v>
      </c>
      <c r="H185" s="338">
        <v>-49.57082298120477</v>
      </c>
      <c r="I185" s="338">
        <v>-369.30960381842652</v>
      </c>
      <c r="J185" s="338">
        <v>-190.15663961382961</v>
      </c>
      <c r="K185" s="338">
        <v>-90.469955240458646</v>
      </c>
      <c r="L185" s="338">
        <v>34.69705405746808</v>
      </c>
      <c r="M185" s="338">
        <v>-691.1099675964515</v>
      </c>
    </row>
    <row r="186" spans="1:13" x14ac:dyDescent="0.2">
      <c r="A186" s="336">
        <v>599</v>
      </c>
      <c r="B186" s="337" t="s">
        <v>195</v>
      </c>
      <c r="C186" s="338">
        <v>-0.99</v>
      </c>
      <c r="D186" s="338">
        <v>-1.81</v>
      </c>
      <c r="E186" s="338">
        <v>-0.99</v>
      </c>
      <c r="F186" s="338">
        <v>-0.01</v>
      </c>
      <c r="G186" s="338">
        <v>-22.5</v>
      </c>
      <c r="H186" s="338">
        <v>-8.312723670355167</v>
      </c>
      <c r="I186" s="338">
        <v>-176.58101250739</v>
      </c>
      <c r="J186" s="338">
        <v>-158.26800288187906</v>
      </c>
      <c r="K186" s="338">
        <v>-90.469955240458646</v>
      </c>
      <c r="L186" s="338">
        <v>34.69705405746808</v>
      </c>
      <c r="M186" s="338">
        <v>-425.23464024261483</v>
      </c>
    </row>
    <row r="187" spans="1:13" x14ac:dyDescent="0.2">
      <c r="A187" s="336">
        <v>601</v>
      </c>
      <c r="B187" s="337" t="s">
        <v>196</v>
      </c>
      <c r="C187" s="338">
        <v>-0.99</v>
      </c>
      <c r="D187" s="338">
        <v>-1.81</v>
      </c>
      <c r="E187" s="338">
        <v>-0.99</v>
      </c>
      <c r="F187" s="338">
        <v>-0.01</v>
      </c>
      <c r="G187" s="338">
        <v>-22.5</v>
      </c>
      <c r="H187" s="338">
        <v>-26.962946381405175</v>
      </c>
      <c r="I187" s="338">
        <v>204.67491900151299</v>
      </c>
      <c r="J187" s="338">
        <v>101.85604291310818</v>
      </c>
      <c r="K187" s="338">
        <v>-90.469955240458646</v>
      </c>
      <c r="L187" s="338">
        <v>34.69705405746808</v>
      </c>
      <c r="M187" s="338">
        <v>197.49511435022544</v>
      </c>
    </row>
    <row r="188" spans="1:13" x14ac:dyDescent="0.2">
      <c r="A188" s="336">
        <v>604</v>
      </c>
      <c r="B188" s="337" t="s">
        <v>197</v>
      </c>
      <c r="C188" s="338">
        <v>-0.99</v>
      </c>
      <c r="D188" s="338">
        <v>-1.81</v>
      </c>
      <c r="E188" s="338">
        <v>-0.99</v>
      </c>
      <c r="F188" s="338">
        <v>-0.01</v>
      </c>
      <c r="G188" s="338">
        <v>-22.5</v>
      </c>
      <c r="H188" s="338">
        <v>-32.051286204361674</v>
      </c>
      <c r="I188" s="338">
        <v>193.93854258700947</v>
      </c>
      <c r="J188" s="338">
        <v>89.49873388624394</v>
      </c>
      <c r="K188" s="338">
        <v>-90.469955240458646</v>
      </c>
      <c r="L188" s="338">
        <v>34.69705405746808</v>
      </c>
      <c r="M188" s="338">
        <v>169.31308908590117</v>
      </c>
    </row>
    <row r="189" spans="1:13" x14ac:dyDescent="0.2">
      <c r="A189" s="336">
        <v>607</v>
      </c>
      <c r="B189" s="337" t="s">
        <v>198</v>
      </c>
      <c r="C189" s="338">
        <v>-0.99</v>
      </c>
      <c r="D189" s="338">
        <v>-1.81</v>
      </c>
      <c r="E189" s="338">
        <v>-0.99</v>
      </c>
      <c r="F189" s="338">
        <v>-0.01</v>
      </c>
      <c r="G189" s="338">
        <v>-22.5</v>
      </c>
      <c r="H189" s="338">
        <v>-37.682600391772766</v>
      </c>
      <c r="I189" s="338">
        <v>-135.63842966631705</v>
      </c>
      <c r="J189" s="338">
        <v>-31.511394759239852</v>
      </c>
      <c r="K189" s="338">
        <v>-90.469955240458646</v>
      </c>
      <c r="L189" s="338">
        <v>34.69705405746808</v>
      </c>
      <c r="M189" s="338">
        <v>-286.90532600032026</v>
      </c>
    </row>
    <row r="190" spans="1:13" x14ac:dyDescent="0.2">
      <c r="A190" s="336">
        <v>608</v>
      </c>
      <c r="B190" s="337" t="s">
        <v>199</v>
      </c>
      <c r="C190" s="338">
        <v>-0.99</v>
      </c>
      <c r="D190" s="338">
        <v>-1.81</v>
      </c>
      <c r="E190" s="338">
        <v>-0.99</v>
      </c>
      <c r="F190" s="338">
        <v>-0.01</v>
      </c>
      <c r="G190" s="338">
        <v>-22.5</v>
      </c>
      <c r="H190" s="338">
        <v>-19.296431818181816</v>
      </c>
      <c r="I190" s="338">
        <v>-99.194892959009664</v>
      </c>
      <c r="J190" s="338">
        <v>-69.666517960128161</v>
      </c>
      <c r="K190" s="338">
        <v>-90.469955240458646</v>
      </c>
      <c r="L190" s="338">
        <v>34.69705405746808</v>
      </c>
      <c r="M190" s="338">
        <v>-270.23074392031026</v>
      </c>
    </row>
    <row r="191" spans="1:13" x14ac:dyDescent="0.2">
      <c r="A191" s="336">
        <v>609</v>
      </c>
      <c r="B191" s="337" t="s">
        <v>200</v>
      </c>
      <c r="C191" s="338">
        <v>-0.99</v>
      </c>
      <c r="D191" s="338">
        <v>-1.8100000000000003</v>
      </c>
      <c r="E191" s="338">
        <v>-0.99</v>
      </c>
      <c r="F191" s="338">
        <v>-0.01</v>
      </c>
      <c r="G191" s="338">
        <v>-22.5</v>
      </c>
      <c r="H191" s="338">
        <v>-54.492334384351906</v>
      </c>
      <c r="I191" s="338">
        <v>-189.93306916653003</v>
      </c>
      <c r="J191" s="338">
        <v>-50.819839270517569</v>
      </c>
      <c r="K191" s="338">
        <v>-90.469955240458646</v>
      </c>
      <c r="L191" s="338">
        <v>34.69705405746808</v>
      </c>
      <c r="M191" s="338">
        <v>-377.31814400439004</v>
      </c>
    </row>
    <row r="192" spans="1:13" ht="15" x14ac:dyDescent="0.25">
      <c r="A192" s="333">
        <v>611</v>
      </c>
      <c r="B192" s="337" t="s">
        <v>201</v>
      </c>
      <c r="C192" s="338">
        <v>-0.9900000000000001</v>
      </c>
      <c r="D192" s="338">
        <v>-1.81</v>
      </c>
      <c r="E192" s="338">
        <v>-0.9900000000000001</v>
      </c>
      <c r="F192" s="338">
        <v>-0.01</v>
      </c>
      <c r="G192" s="338">
        <v>-22.5</v>
      </c>
      <c r="H192" s="338">
        <v>-21.251176411893834</v>
      </c>
      <c r="I192" s="338">
        <v>102.87323379096594</v>
      </c>
      <c r="J192" s="338">
        <v>30.028812767583684</v>
      </c>
      <c r="K192" s="338">
        <v>-90.469955240458646</v>
      </c>
      <c r="L192" s="338">
        <v>34.69705405746808</v>
      </c>
      <c r="M192" s="338">
        <v>29.577968963665217</v>
      </c>
    </row>
    <row r="193" spans="1:13" x14ac:dyDescent="0.2">
      <c r="A193" s="336">
        <v>614</v>
      </c>
      <c r="B193" s="337" t="s">
        <v>202</v>
      </c>
      <c r="C193" s="338">
        <v>-0.98999999999999988</v>
      </c>
      <c r="D193" s="338">
        <v>-1.8100000000000003</v>
      </c>
      <c r="E193" s="338">
        <v>-0.98999999999999988</v>
      </c>
      <c r="F193" s="338">
        <v>-0.01</v>
      </c>
      <c r="G193" s="338">
        <v>-22.5</v>
      </c>
      <c r="H193" s="338">
        <v>-13.612475825275093</v>
      </c>
      <c r="I193" s="338">
        <v>-227.69392217512069</v>
      </c>
      <c r="J193" s="338">
        <v>-137.12197181529976</v>
      </c>
      <c r="K193" s="338">
        <v>-90.469955240458646</v>
      </c>
      <c r="L193" s="338">
        <v>34.69705405746808</v>
      </c>
      <c r="M193" s="338">
        <v>-460.50127099868615</v>
      </c>
    </row>
    <row r="194" spans="1:13" x14ac:dyDescent="0.2">
      <c r="A194" s="336">
        <v>615</v>
      </c>
      <c r="B194" s="337" t="s">
        <v>203</v>
      </c>
      <c r="C194" s="338">
        <v>-0.99</v>
      </c>
      <c r="D194" s="338">
        <v>-1.81</v>
      </c>
      <c r="E194" s="338">
        <v>-0.99</v>
      </c>
      <c r="F194" s="338">
        <v>-0.01</v>
      </c>
      <c r="G194" s="338">
        <v>-22.5</v>
      </c>
      <c r="H194" s="338">
        <v>-34.263635604366698</v>
      </c>
      <c r="I194" s="338">
        <v>268.97320331092874</v>
      </c>
      <c r="J194" s="338">
        <v>45.858551035574528</v>
      </c>
      <c r="K194" s="338">
        <v>-90.469955240458646</v>
      </c>
      <c r="L194" s="338">
        <v>34.69705405746808</v>
      </c>
      <c r="M194" s="338">
        <v>198.495217559146</v>
      </c>
    </row>
    <row r="195" spans="1:13" x14ac:dyDescent="0.2">
      <c r="A195" s="336">
        <v>616</v>
      </c>
      <c r="B195" s="337" t="s">
        <v>204</v>
      </c>
      <c r="C195" s="338">
        <v>-0.99</v>
      </c>
      <c r="D195" s="338">
        <v>-1.81</v>
      </c>
      <c r="E195" s="338">
        <v>-0.99</v>
      </c>
      <c r="F195" s="338">
        <v>-0.01</v>
      </c>
      <c r="G195" s="338">
        <v>-22.5</v>
      </c>
      <c r="H195" s="338">
        <v>-25.456881571665743</v>
      </c>
      <c r="I195" s="338">
        <v>-117.30251835136123</v>
      </c>
      <c r="J195" s="338">
        <v>-83.065032668533988</v>
      </c>
      <c r="K195" s="338">
        <v>-90.469955240458646</v>
      </c>
      <c r="L195" s="338">
        <v>34.69705405746808</v>
      </c>
      <c r="M195" s="338">
        <v>-307.89733377455156</v>
      </c>
    </row>
    <row r="196" spans="1:13" x14ac:dyDescent="0.2">
      <c r="A196" s="336">
        <v>619</v>
      </c>
      <c r="B196" s="337" t="s">
        <v>205</v>
      </c>
      <c r="C196" s="338">
        <v>-0.99</v>
      </c>
      <c r="D196" s="338">
        <v>-1.81</v>
      </c>
      <c r="E196" s="338">
        <v>-0.99</v>
      </c>
      <c r="F196" s="338">
        <v>-0.01</v>
      </c>
      <c r="G196" s="338">
        <v>-22.5</v>
      </c>
      <c r="H196" s="338">
        <v>-38.575955140186913</v>
      </c>
      <c r="I196" s="338">
        <v>289.13377058909873</v>
      </c>
      <c r="J196" s="338">
        <v>144.14530541401098</v>
      </c>
      <c r="K196" s="338">
        <v>-90.469955240458646</v>
      </c>
      <c r="L196" s="338">
        <v>34.69705405746808</v>
      </c>
      <c r="M196" s="338">
        <v>312.63021967993217</v>
      </c>
    </row>
    <row r="197" spans="1:13" x14ac:dyDescent="0.2">
      <c r="A197" s="336">
        <v>620</v>
      </c>
      <c r="B197" s="208" t="s">
        <v>206</v>
      </c>
      <c r="C197" s="338">
        <v>-0.98999999999999988</v>
      </c>
      <c r="D197" s="338">
        <v>-1.81</v>
      </c>
      <c r="E197" s="338">
        <v>-0.98999999999999988</v>
      </c>
      <c r="F197" s="338">
        <v>-0.01</v>
      </c>
      <c r="G197" s="338">
        <v>-22.5</v>
      </c>
      <c r="H197" s="338">
        <v>-22.33396218487395</v>
      </c>
      <c r="I197" s="338">
        <v>117.56057043034355</v>
      </c>
      <c r="J197" s="338">
        <v>140.67205700169714</v>
      </c>
      <c r="K197" s="338">
        <v>-90.469955240458646</v>
      </c>
      <c r="L197" s="338">
        <v>34.69705405746808</v>
      </c>
      <c r="M197" s="338">
        <v>153.82576406417618</v>
      </c>
    </row>
    <row r="198" spans="1:13" x14ac:dyDescent="0.2">
      <c r="A198" s="336">
        <v>623</v>
      </c>
      <c r="B198" s="337" t="s">
        <v>207</v>
      </c>
      <c r="C198" s="338">
        <v>-0.98999999999999988</v>
      </c>
      <c r="D198" s="338">
        <v>-1.81</v>
      </c>
      <c r="E198" s="338">
        <v>-0.98999999999999988</v>
      </c>
      <c r="F198" s="338">
        <v>-0.01</v>
      </c>
      <c r="G198" s="338">
        <v>-22.5</v>
      </c>
      <c r="H198" s="338">
        <v>-21.117527289985759</v>
      </c>
      <c r="I198" s="338">
        <v>240.76113304655556</v>
      </c>
      <c r="J198" s="338">
        <v>48.639730621557142</v>
      </c>
      <c r="K198" s="338">
        <v>-90.469955240458646</v>
      </c>
      <c r="L198" s="338">
        <v>34.69705405746808</v>
      </c>
      <c r="M198" s="338">
        <v>186.21043519513637</v>
      </c>
    </row>
    <row r="199" spans="1:13" x14ac:dyDescent="0.2">
      <c r="A199" s="336">
        <v>624</v>
      </c>
      <c r="B199" s="337" t="s">
        <v>208</v>
      </c>
      <c r="C199" s="338">
        <v>-0.99</v>
      </c>
      <c r="D199" s="338">
        <v>-1.81</v>
      </c>
      <c r="E199" s="338">
        <v>-0.99</v>
      </c>
      <c r="F199" s="338">
        <v>-0.01</v>
      </c>
      <c r="G199" s="338">
        <v>-22.5</v>
      </c>
      <c r="H199" s="338">
        <v>-27.002196599570059</v>
      </c>
      <c r="I199" s="338">
        <v>141.72846085499489</v>
      </c>
      <c r="J199" s="338">
        <v>157.77221556416549</v>
      </c>
      <c r="K199" s="338">
        <v>-90.469955240458646</v>
      </c>
      <c r="L199" s="338">
        <v>34.69705405746808</v>
      </c>
      <c r="M199" s="338">
        <v>190.42557863659974</v>
      </c>
    </row>
    <row r="200" spans="1:13" x14ac:dyDescent="0.2">
      <c r="A200" s="336">
        <v>625</v>
      </c>
      <c r="B200" s="337" t="s">
        <v>209</v>
      </c>
      <c r="C200" s="338">
        <v>-0.9900000000000001</v>
      </c>
      <c r="D200" s="338">
        <v>-1.81</v>
      </c>
      <c r="E200" s="338">
        <v>-0.9900000000000001</v>
      </c>
      <c r="F200" s="338">
        <v>-0.01</v>
      </c>
      <c r="G200" s="338">
        <v>-22.5</v>
      </c>
      <c r="H200" s="338">
        <v>-14.261357405549983</v>
      </c>
      <c r="I200" s="338">
        <v>289.48885609358331</v>
      </c>
      <c r="J200" s="338">
        <v>176.07032208415274</v>
      </c>
      <c r="K200" s="338">
        <v>-90.469955240458646</v>
      </c>
      <c r="L200" s="338">
        <v>34.69705405746808</v>
      </c>
      <c r="M200" s="338">
        <v>369.22491958919545</v>
      </c>
    </row>
    <row r="201" spans="1:13" x14ac:dyDescent="0.2">
      <c r="A201" s="336">
        <v>626</v>
      </c>
      <c r="B201" s="337" t="s">
        <v>210</v>
      </c>
      <c r="C201" s="338">
        <v>-0.98999999999999988</v>
      </c>
      <c r="D201" s="338">
        <v>-1.81</v>
      </c>
      <c r="E201" s="338">
        <v>-0.98999999999999988</v>
      </c>
      <c r="F201" s="338">
        <v>-0.01</v>
      </c>
      <c r="G201" s="338">
        <v>-22.5</v>
      </c>
      <c r="H201" s="338">
        <v>-35.104418821096175</v>
      </c>
      <c r="I201" s="338">
        <v>-167.75933496632555</v>
      </c>
      <c r="J201" s="338">
        <v>-131.29457834928104</v>
      </c>
      <c r="K201" s="338">
        <v>-90.469955240458646</v>
      </c>
      <c r="L201" s="338">
        <v>34.69705405746808</v>
      </c>
      <c r="M201" s="338">
        <v>-416.23123331969327</v>
      </c>
    </row>
    <row r="202" spans="1:13" x14ac:dyDescent="0.2">
      <c r="A202" s="336">
        <v>630</v>
      </c>
      <c r="B202" s="337" t="s">
        <v>211</v>
      </c>
      <c r="C202" s="338">
        <v>-0.9900000000000001</v>
      </c>
      <c r="D202" s="338">
        <v>-1.81</v>
      </c>
      <c r="E202" s="338">
        <v>-0.9900000000000001</v>
      </c>
      <c r="F202" s="338">
        <v>-0.01</v>
      </c>
      <c r="G202" s="338">
        <v>-22.5</v>
      </c>
      <c r="H202" s="338">
        <v>-12.213733944954129</v>
      </c>
      <c r="I202" s="338">
        <v>-130.33808318372158</v>
      </c>
      <c r="J202" s="338">
        <v>-218.03347532218578</v>
      </c>
      <c r="K202" s="338">
        <v>-90.469955240458646</v>
      </c>
      <c r="L202" s="338">
        <v>34.69705405746808</v>
      </c>
      <c r="M202" s="338">
        <v>-442.65819363385208</v>
      </c>
    </row>
    <row r="203" spans="1:13" x14ac:dyDescent="0.2">
      <c r="A203" s="336">
        <v>631</v>
      </c>
      <c r="B203" s="337" t="s">
        <v>212</v>
      </c>
      <c r="C203" s="338">
        <v>-0.99</v>
      </c>
      <c r="D203" s="338">
        <v>-1.81</v>
      </c>
      <c r="E203" s="338">
        <v>-0.99</v>
      </c>
      <c r="F203" s="338">
        <v>-0.01</v>
      </c>
      <c r="G203" s="338">
        <v>-22.5</v>
      </c>
      <c r="H203" s="338">
        <v>-12.01892766174223</v>
      </c>
      <c r="I203" s="338">
        <v>72.310602257358795</v>
      </c>
      <c r="J203" s="338">
        <v>119.79614399332662</v>
      </c>
      <c r="K203" s="338">
        <v>-90.469955240458631</v>
      </c>
      <c r="L203" s="338">
        <v>34.69705405746808</v>
      </c>
      <c r="M203" s="338">
        <v>98.01491740595263</v>
      </c>
    </row>
    <row r="204" spans="1:13" x14ac:dyDescent="0.2">
      <c r="A204" s="336">
        <v>635</v>
      </c>
      <c r="B204" s="337" t="s">
        <v>213</v>
      </c>
      <c r="C204" s="338">
        <v>-0.99</v>
      </c>
      <c r="D204" s="338">
        <v>-1.81</v>
      </c>
      <c r="E204" s="338">
        <v>-0.99</v>
      </c>
      <c r="F204" s="338">
        <v>-0.01</v>
      </c>
      <c r="G204" s="338">
        <v>-22.5</v>
      </c>
      <c r="H204" s="338">
        <v>-29.306681896959194</v>
      </c>
      <c r="I204" s="338">
        <v>-18.172298571724305</v>
      </c>
      <c r="J204" s="338">
        <v>-11.046825293708299</v>
      </c>
      <c r="K204" s="338">
        <v>-90.469955240458646</v>
      </c>
      <c r="L204" s="338">
        <v>34.69705405746808</v>
      </c>
      <c r="M204" s="338">
        <v>-140.59870694538236</v>
      </c>
    </row>
    <row r="205" spans="1:13" x14ac:dyDescent="0.2">
      <c r="A205" s="336">
        <v>636</v>
      </c>
      <c r="B205" s="337" t="s">
        <v>214</v>
      </c>
      <c r="C205" s="338">
        <v>-0.99</v>
      </c>
      <c r="D205" s="338">
        <v>-1.81</v>
      </c>
      <c r="E205" s="338">
        <v>-0.99</v>
      </c>
      <c r="F205" s="338">
        <v>-0.01</v>
      </c>
      <c r="G205" s="338">
        <v>-22.5</v>
      </c>
      <c r="H205" s="338">
        <v>-30.380024527839097</v>
      </c>
      <c r="I205" s="338">
        <v>90.169853234992033</v>
      </c>
      <c r="J205" s="338">
        <v>24.114410359711915</v>
      </c>
      <c r="K205" s="338">
        <v>-90.469955240458646</v>
      </c>
      <c r="L205" s="338">
        <v>34.69705405746808</v>
      </c>
      <c r="M205" s="338">
        <v>1.8313378838742851</v>
      </c>
    </row>
    <row r="206" spans="1:13" x14ac:dyDescent="0.2">
      <c r="A206" s="336">
        <v>638</v>
      </c>
      <c r="B206" s="337" t="s">
        <v>215</v>
      </c>
      <c r="C206" s="338">
        <v>-0.99</v>
      </c>
      <c r="D206" s="338">
        <v>-1.81</v>
      </c>
      <c r="E206" s="338">
        <v>-0.99</v>
      </c>
      <c r="F206" s="338">
        <v>-0.01</v>
      </c>
      <c r="G206" s="338">
        <v>-22.5</v>
      </c>
      <c r="H206" s="338">
        <v>-47.330204273696125</v>
      </c>
      <c r="I206" s="338">
        <v>283.34460328302612</v>
      </c>
      <c r="J206" s="338">
        <v>105.39937891630036</v>
      </c>
      <c r="K206" s="338">
        <v>-90.469955240458646</v>
      </c>
      <c r="L206" s="338">
        <v>34.69705405746808</v>
      </c>
      <c r="M206" s="338">
        <v>259.34087674263975</v>
      </c>
    </row>
    <row r="207" spans="1:13" x14ac:dyDescent="0.2">
      <c r="A207" s="336">
        <v>678</v>
      </c>
      <c r="B207" s="337" t="s">
        <v>216</v>
      </c>
      <c r="C207" s="338">
        <v>-0.99</v>
      </c>
      <c r="D207" s="338">
        <v>-1.8100000000000003</v>
      </c>
      <c r="E207" s="338">
        <v>-0.99</v>
      </c>
      <c r="F207" s="338">
        <v>-0.01</v>
      </c>
      <c r="G207" s="338">
        <v>-22.5</v>
      </c>
      <c r="H207" s="338">
        <v>-40.353718772068291</v>
      </c>
      <c r="I207" s="338">
        <v>62.732690092441196</v>
      </c>
      <c r="J207" s="338">
        <v>22.426149090797207</v>
      </c>
      <c r="K207" s="338">
        <v>-90.469955240458646</v>
      </c>
      <c r="L207" s="338">
        <v>34.69705405746808</v>
      </c>
      <c r="M207" s="338">
        <v>-37.267780771820455</v>
      </c>
    </row>
    <row r="208" spans="1:13" x14ac:dyDescent="0.2">
      <c r="A208" s="336">
        <v>680</v>
      </c>
      <c r="B208" s="337" t="s">
        <v>217</v>
      </c>
      <c r="C208" s="338">
        <v>-0.98999999999999988</v>
      </c>
      <c r="D208" s="338">
        <v>-1.81</v>
      </c>
      <c r="E208" s="338">
        <v>-0.98999999999999988</v>
      </c>
      <c r="F208" s="338">
        <v>-0.01</v>
      </c>
      <c r="G208" s="338">
        <v>-22.5</v>
      </c>
      <c r="H208" s="338">
        <v>-52.754911232058369</v>
      </c>
      <c r="I208" s="338">
        <v>31.430785471808456</v>
      </c>
      <c r="J208" s="338">
        <v>28.651620852365973</v>
      </c>
      <c r="K208" s="338">
        <v>-90.469955240458646</v>
      </c>
      <c r="L208" s="338">
        <v>34.69705405746808</v>
      </c>
      <c r="M208" s="338">
        <v>-74.745406090874525</v>
      </c>
    </row>
    <row r="209" spans="1:13" x14ac:dyDescent="0.2">
      <c r="A209" s="336">
        <v>681</v>
      </c>
      <c r="B209" s="337" t="s">
        <v>218</v>
      </c>
      <c r="C209" s="338">
        <v>-0.99</v>
      </c>
      <c r="D209" s="338">
        <v>-1.81</v>
      </c>
      <c r="E209" s="338">
        <v>-0.99</v>
      </c>
      <c r="F209" s="338">
        <v>-0.01</v>
      </c>
      <c r="G209" s="338">
        <v>-22.5</v>
      </c>
      <c r="H209" s="338">
        <v>-41.297554413542926</v>
      </c>
      <c r="I209" s="338">
        <v>101.39232389074557</v>
      </c>
      <c r="J209" s="338">
        <v>86.603870643775124</v>
      </c>
      <c r="K209" s="338">
        <v>-90.469955240458646</v>
      </c>
      <c r="L209" s="338">
        <v>34.69705405746808</v>
      </c>
      <c r="M209" s="338">
        <v>64.625738937987222</v>
      </c>
    </row>
    <row r="210" spans="1:13" x14ac:dyDescent="0.2">
      <c r="A210" s="336">
        <v>683</v>
      </c>
      <c r="B210" s="337" t="s">
        <v>219</v>
      </c>
      <c r="C210" s="338">
        <v>-0.99</v>
      </c>
      <c r="D210" s="338">
        <v>-1.81</v>
      </c>
      <c r="E210" s="338">
        <v>-0.99</v>
      </c>
      <c r="F210" s="338">
        <v>-0.01</v>
      </c>
      <c r="G210" s="338">
        <v>-22.5</v>
      </c>
      <c r="H210" s="338">
        <v>-29.551042012161414</v>
      </c>
      <c r="I210" s="338">
        <v>-35.845522175278589</v>
      </c>
      <c r="J210" s="338">
        <v>39.44332760882309</v>
      </c>
      <c r="K210" s="338">
        <v>-90.469955240458646</v>
      </c>
      <c r="L210" s="338">
        <v>34.69705405746808</v>
      </c>
      <c r="M210" s="338">
        <v>-108.02613776160749</v>
      </c>
    </row>
    <row r="211" spans="1:13" x14ac:dyDescent="0.2">
      <c r="A211" s="336">
        <v>684</v>
      </c>
      <c r="B211" s="337" t="s">
        <v>220</v>
      </c>
      <c r="C211" s="338">
        <v>-0.99</v>
      </c>
      <c r="D211" s="338">
        <v>-1.81</v>
      </c>
      <c r="E211" s="338">
        <v>-0.99</v>
      </c>
      <c r="F211" s="338">
        <v>-0.01</v>
      </c>
      <c r="G211" s="338">
        <v>-22.5</v>
      </c>
      <c r="H211" s="338">
        <v>-35.302609201644813</v>
      </c>
      <c r="I211" s="338">
        <v>-8.5248729080826244</v>
      </c>
      <c r="J211" s="338">
        <v>20.889416801499397</v>
      </c>
      <c r="K211" s="338">
        <v>-90.469955240458646</v>
      </c>
      <c r="L211" s="338">
        <v>34.69705405746808</v>
      </c>
      <c r="M211" s="338">
        <v>-105.0109664912186</v>
      </c>
    </row>
    <row r="212" spans="1:13" x14ac:dyDescent="0.2">
      <c r="A212" s="336">
        <v>686</v>
      </c>
      <c r="B212" s="337" t="s">
        <v>221</v>
      </c>
      <c r="C212" s="338">
        <v>-0.99</v>
      </c>
      <c r="D212" s="338">
        <v>-1.81</v>
      </c>
      <c r="E212" s="338">
        <v>-0.99</v>
      </c>
      <c r="F212" s="338">
        <v>-0.01</v>
      </c>
      <c r="G212" s="338">
        <v>-22.5</v>
      </c>
      <c r="H212" s="338">
        <v>-42.981725708502026</v>
      </c>
      <c r="I212" s="338">
        <v>-61.176976773846334</v>
      </c>
      <c r="J212" s="338">
        <v>-75.621428668059039</v>
      </c>
      <c r="K212" s="338">
        <v>-90.469955240458631</v>
      </c>
      <c r="L212" s="338">
        <v>34.69705405746808</v>
      </c>
      <c r="M212" s="338">
        <v>-261.85303233339795</v>
      </c>
    </row>
    <row r="213" spans="1:13" x14ac:dyDescent="0.2">
      <c r="A213" s="336">
        <v>687</v>
      </c>
      <c r="B213" s="337" t="s">
        <v>222</v>
      </c>
      <c r="C213" s="338">
        <v>-0.99</v>
      </c>
      <c r="D213" s="338">
        <v>-1.8099999999999998</v>
      </c>
      <c r="E213" s="338">
        <v>-0.99</v>
      </c>
      <c r="F213" s="338">
        <v>-0.01</v>
      </c>
      <c r="G213" s="338">
        <v>-22.5</v>
      </c>
      <c r="H213" s="338">
        <v>-42.237146242383211</v>
      </c>
      <c r="I213" s="338">
        <v>54.807301417073745</v>
      </c>
      <c r="J213" s="338">
        <v>-59.370260524148016</v>
      </c>
      <c r="K213" s="338">
        <v>-90.469955240458646</v>
      </c>
      <c r="L213" s="338">
        <v>34.69705405746808</v>
      </c>
      <c r="M213" s="338">
        <v>-128.87300653244804</v>
      </c>
    </row>
    <row r="214" spans="1:13" x14ac:dyDescent="0.2">
      <c r="A214" s="336">
        <v>689</v>
      </c>
      <c r="B214" s="337" t="s">
        <v>223</v>
      </c>
      <c r="C214" s="338">
        <v>-0.9900000000000001</v>
      </c>
      <c r="D214" s="338">
        <v>-1.81</v>
      </c>
      <c r="E214" s="338">
        <v>-0.9900000000000001</v>
      </c>
      <c r="F214" s="338">
        <v>-0.01</v>
      </c>
      <c r="G214" s="338">
        <v>-22.5</v>
      </c>
      <c r="H214" s="338">
        <v>-34.41079049466537</v>
      </c>
      <c r="I214" s="338">
        <v>459.05477641699378</v>
      </c>
      <c r="J214" s="338">
        <v>298.78681236801498</v>
      </c>
      <c r="K214" s="338">
        <v>-90.469955240458646</v>
      </c>
      <c r="L214" s="338">
        <v>34.69705405746808</v>
      </c>
      <c r="M214" s="338">
        <v>641.35789710735276</v>
      </c>
    </row>
    <row r="215" spans="1:13" x14ac:dyDescent="0.2">
      <c r="A215" s="336">
        <v>691</v>
      </c>
      <c r="B215" s="337" t="s">
        <v>224</v>
      </c>
      <c r="C215" s="338">
        <v>-0.99</v>
      </c>
      <c r="D215" s="338">
        <v>-1.81</v>
      </c>
      <c r="E215" s="338">
        <v>-0.99</v>
      </c>
      <c r="F215" s="338">
        <v>-0.01</v>
      </c>
      <c r="G215" s="338">
        <v>-22.5</v>
      </c>
      <c r="H215" s="338">
        <v>-19.809203338391502</v>
      </c>
      <c r="I215" s="338">
        <v>204.83874551345451</v>
      </c>
      <c r="J215" s="338">
        <v>2.1977633919543216</v>
      </c>
      <c r="K215" s="338">
        <v>-90.469955240458646</v>
      </c>
      <c r="L215" s="338">
        <v>34.69705405746808</v>
      </c>
      <c r="M215" s="338">
        <v>105.15440438402676</v>
      </c>
    </row>
    <row r="216" spans="1:13" x14ac:dyDescent="0.2">
      <c r="A216" s="336">
        <v>694</v>
      </c>
      <c r="B216" s="337" t="s">
        <v>225</v>
      </c>
      <c r="C216" s="338">
        <v>-0.99</v>
      </c>
      <c r="D216" s="338">
        <v>-1.81</v>
      </c>
      <c r="E216" s="338">
        <v>-0.99</v>
      </c>
      <c r="F216" s="338">
        <v>-0.01</v>
      </c>
      <c r="G216" s="338">
        <v>-22.5</v>
      </c>
      <c r="H216" s="338">
        <v>-74.301552647359699</v>
      </c>
      <c r="I216" s="338">
        <v>-52.111719439466626</v>
      </c>
      <c r="J216" s="338">
        <v>1.9306311072281339</v>
      </c>
      <c r="K216" s="338">
        <v>-90.46995524045866</v>
      </c>
      <c r="L216" s="338">
        <v>34.69705405746808</v>
      </c>
      <c r="M216" s="338">
        <v>-206.55554216258878</v>
      </c>
    </row>
    <row r="217" spans="1:13" x14ac:dyDescent="0.2">
      <c r="A217" s="336">
        <v>697</v>
      </c>
      <c r="B217" s="337" t="s">
        <v>226</v>
      </c>
      <c r="C217" s="338">
        <v>-0.99</v>
      </c>
      <c r="D217" s="338">
        <v>-1.81</v>
      </c>
      <c r="E217" s="338">
        <v>-0.99</v>
      </c>
      <c r="F217" s="338">
        <v>-0.01</v>
      </c>
      <c r="G217" s="338">
        <v>-22.5</v>
      </c>
      <c r="H217" s="338">
        <v>-12.008287904599658</v>
      </c>
      <c r="I217" s="338">
        <v>-110.53707089285217</v>
      </c>
      <c r="J217" s="338">
        <v>-53.019055130094394</v>
      </c>
      <c r="K217" s="338">
        <v>-90.469955240458646</v>
      </c>
      <c r="L217" s="338">
        <v>34.69705405746808</v>
      </c>
      <c r="M217" s="338">
        <v>-257.63731511053686</v>
      </c>
    </row>
    <row r="218" spans="1:13" x14ac:dyDescent="0.2">
      <c r="A218" s="336">
        <v>698</v>
      </c>
      <c r="B218" s="337" t="s">
        <v>227</v>
      </c>
      <c r="C218" s="338">
        <v>-0.99</v>
      </c>
      <c r="D218" s="338">
        <v>-1.81</v>
      </c>
      <c r="E218" s="338">
        <v>-0.99</v>
      </c>
      <c r="F218" s="338">
        <v>-0.01</v>
      </c>
      <c r="G218" s="338">
        <v>-22.5</v>
      </c>
      <c r="H218" s="338">
        <v>-44.759713450065853</v>
      </c>
      <c r="I218" s="338">
        <v>-281.70081530422846</v>
      </c>
      <c r="J218" s="338">
        <v>-171.6046515137113</v>
      </c>
      <c r="K218" s="338">
        <v>-90.469955240458646</v>
      </c>
      <c r="L218" s="338">
        <v>34.69705405746808</v>
      </c>
      <c r="M218" s="338">
        <v>-580.1380814509962</v>
      </c>
    </row>
    <row r="219" spans="1:13" x14ac:dyDescent="0.2">
      <c r="A219" s="336">
        <v>700</v>
      </c>
      <c r="B219" s="337" t="s">
        <v>228</v>
      </c>
      <c r="C219" s="338">
        <v>-0.99</v>
      </c>
      <c r="D219" s="338">
        <v>-1.81</v>
      </c>
      <c r="E219" s="338">
        <v>-0.99</v>
      </c>
      <c r="F219" s="338">
        <v>-0.01</v>
      </c>
      <c r="G219" s="338">
        <v>-22.5</v>
      </c>
      <c r="H219" s="338">
        <v>-24.430416150351093</v>
      </c>
      <c r="I219" s="338">
        <v>65.587637640780343</v>
      </c>
      <c r="J219" s="338">
        <v>96.179255470828949</v>
      </c>
      <c r="K219" s="338">
        <v>-90.469955240458646</v>
      </c>
      <c r="L219" s="338">
        <v>34.69705405746808</v>
      </c>
      <c r="M219" s="338">
        <v>55.263575778267651</v>
      </c>
    </row>
    <row r="220" spans="1:13" x14ac:dyDescent="0.2">
      <c r="A220" s="336">
        <v>702</v>
      </c>
      <c r="B220" s="337" t="s">
        <v>229</v>
      </c>
      <c r="C220" s="338">
        <v>-0.99</v>
      </c>
      <c r="D220" s="338">
        <v>-1.81</v>
      </c>
      <c r="E220" s="338">
        <v>-0.99</v>
      </c>
      <c r="F220" s="338">
        <v>-0.01</v>
      </c>
      <c r="G220" s="338">
        <v>-22.5</v>
      </c>
      <c r="H220" s="338">
        <v>-19.114590422946037</v>
      </c>
      <c r="I220" s="338">
        <v>153.3730221993211</v>
      </c>
      <c r="J220" s="338">
        <v>39.844644495060557</v>
      </c>
      <c r="K220" s="338">
        <v>-90.469955240458646</v>
      </c>
      <c r="L220" s="338">
        <v>34.69705405746808</v>
      </c>
      <c r="M220" s="338">
        <v>92.030175088445077</v>
      </c>
    </row>
    <row r="221" spans="1:13" x14ac:dyDescent="0.2">
      <c r="A221" s="336">
        <v>704</v>
      </c>
      <c r="B221" s="337" t="s">
        <v>230</v>
      </c>
      <c r="C221" s="338">
        <v>-0.99</v>
      </c>
      <c r="D221" s="338">
        <v>-1.81</v>
      </c>
      <c r="E221" s="338">
        <v>-0.99</v>
      </c>
      <c r="F221" s="338">
        <v>-0.01</v>
      </c>
      <c r="G221" s="338">
        <v>-22.5</v>
      </c>
      <c r="H221" s="338">
        <v>-8.5391972619788419</v>
      </c>
      <c r="I221" s="338">
        <v>142.86509616691595</v>
      </c>
      <c r="J221" s="338">
        <v>28.127259572123275</v>
      </c>
      <c r="K221" s="338">
        <v>-90.469955240458646</v>
      </c>
      <c r="L221" s="338">
        <v>34.69705405746808</v>
      </c>
      <c r="M221" s="338">
        <v>80.380257294069835</v>
      </c>
    </row>
    <row r="222" spans="1:13" x14ac:dyDescent="0.2">
      <c r="A222" s="336">
        <v>707</v>
      </c>
      <c r="B222" s="337" t="s">
        <v>231</v>
      </c>
      <c r="C222" s="338">
        <v>-0.99</v>
      </c>
      <c r="D222" s="338">
        <v>-1.81</v>
      </c>
      <c r="E222" s="338">
        <v>-0.99</v>
      </c>
      <c r="F222" s="338">
        <v>-0.01</v>
      </c>
      <c r="G222" s="338">
        <v>-22.5</v>
      </c>
      <c r="H222" s="338">
        <v>-27.948177551020407</v>
      </c>
      <c r="I222" s="338">
        <v>-108.65604488980632</v>
      </c>
      <c r="J222" s="338">
        <v>0.49168642481863489</v>
      </c>
      <c r="K222" s="338">
        <v>-90.469955240458646</v>
      </c>
      <c r="L222" s="338">
        <v>34.69705405746808</v>
      </c>
      <c r="M222" s="338">
        <v>-218.18543719899867</v>
      </c>
    </row>
    <row r="223" spans="1:13" x14ac:dyDescent="0.2">
      <c r="A223" s="336">
        <v>710</v>
      </c>
      <c r="B223" s="337" t="s">
        <v>232</v>
      </c>
      <c r="C223" s="338">
        <v>-0.99</v>
      </c>
      <c r="D223" s="338">
        <v>-1.81</v>
      </c>
      <c r="E223" s="338">
        <v>-0.99</v>
      </c>
      <c r="F223" s="338">
        <v>-0.01</v>
      </c>
      <c r="G223" s="338">
        <v>-22.5</v>
      </c>
      <c r="H223" s="338">
        <v>-41.739599172343077</v>
      </c>
      <c r="I223" s="338">
        <v>-86.28657086751538</v>
      </c>
      <c r="J223" s="338">
        <v>0.49168642481863489</v>
      </c>
      <c r="K223" s="338">
        <v>-90.469955240458646</v>
      </c>
      <c r="L223" s="338">
        <v>34.69705405746808</v>
      </c>
      <c r="M223" s="338">
        <v>-209.60738479803041</v>
      </c>
    </row>
    <row r="224" spans="1:13" x14ac:dyDescent="0.2">
      <c r="A224" s="336">
        <v>729</v>
      </c>
      <c r="B224" s="337" t="s">
        <v>233</v>
      </c>
      <c r="C224" s="338">
        <v>-0.99</v>
      </c>
      <c r="D224" s="338">
        <v>-1.81</v>
      </c>
      <c r="E224" s="338">
        <v>-0.99</v>
      </c>
      <c r="F224" s="338">
        <v>-0.01</v>
      </c>
      <c r="G224" s="338">
        <v>-22.5</v>
      </c>
      <c r="H224" s="338">
        <v>-41.615392200557103</v>
      </c>
      <c r="I224" s="338">
        <v>-56.589783193809687</v>
      </c>
      <c r="J224" s="338">
        <v>-4.5640714835712153</v>
      </c>
      <c r="K224" s="338">
        <v>-90.469955240458646</v>
      </c>
      <c r="L224" s="338">
        <v>34.69705405746808</v>
      </c>
      <c r="M224" s="338">
        <v>-184.84214806092862</v>
      </c>
    </row>
    <row r="225" spans="1:13" x14ac:dyDescent="0.2">
      <c r="A225" s="336">
        <v>732</v>
      </c>
      <c r="B225" s="337" t="s">
        <v>234</v>
      </c>
      <c r="C225" s="338">
        <v>-0.99</v>
      </c>
      <c r="D225" s="338">
        <v>-1.81</v>
      </c>
      <c r="E225" s="338">
        <v>-0.99</v>
      </c>
      <c r="F225" s="338">
        <v>-0.01</v>
      </c>
      <c r="G225" s="338">
        <v>-22.5</v>
      </c>
      <c r="H225" s="338">
        <v>-20.200816097122303</v>
      </c>
      <c r="I225" s="338">
        <v>-213.10836690080319</v>
      </c>
      <c r="J225" s="338">
        <v>133.27314041676681</v>
      </c>
      <c r="K225" s="338">
        <v>-90.469955240458646</v>
      </c>
      <c r="L225" s="338">
        <v>34.69705405746808</v>
      </c>
      <c r="M225" s="338">
        <v>-182.10894376414927</v>
      </c>
    </row>
    <row r="226" spans="1:13" x14ac:dyDescent="0.2">
      <c r="A226" s="336">
        <v>734</v>
      </c>
      <c r="B226" s="337" t="s">
        <v>235</v>
      </c>
      <c r="C226" s="338">
        <v>-0.99</v>
      </c>
      <c r="D226" s="338">
        <v>-1.8099999999999998</v>
      </c>
      <c r="E226" s="338">
        <v>-0.99</v>
      </c>
      <c r="F226" s="338">
        <v>-0.01</v>
      </c>
      <c r="G226" s="338">
        <v>-22.5</v>
      </c>
      <c r="H226" s="338">
        <v>-41.793222364675159</v>
      </c>
      <c r="I226" s="338">
        <v>-29.359959970354442</v>
      </c>
      <c r="J226" s="338">
        <v>0.49168642481863495</v>
      </c>
      <c r="K226" s="338">
        <v>-90.469955240458646</v>
      </c>
      <c r="L226" s="338">
        <v>34.69705405746808</v>
      </c>
      <c r="M226" s="338">
        <v>-152.73439709320155</v>
      </c>
    </row>
    <row r="227" spans="1:13" x14ac:dyDescent="0.2">
      <c r="A227" s="336">
        <v>738</v>
      </c>
      <c r="B227" s="337" t="s">
        <v>236</v>
      </c>
      <c r="C227" s="338">
        <v>-0.99</v>
      </c>
      <c r="D227" s="338">
        <v>-1.81</v>
      </c>
      <c r="E227" s="338">
        <v>-0.99</v>
      </c>
      <c r="F227" s="338">
        <v>-0.01</v>
      </c>
      <c r="G227" s="338">
        <v>-22.5</v>
      </c>
      <c r="H227" s="338">
        <v>-18.488976688378472</v>
      </c>
      <c r="I227" s="338">
        <v>33.217818351257613</v>
      </c>
      <c r="J227" s="338">
        <v>0.49168642481863489</v>
      </c>
      <c r="K227" s="338">
        <v>-90.469955240458646</v>
      </c>
      <c r="L227" s="338">
        <v>34.69705405746808</v>
      </c>
      <c r="M227" s="338">
        <v>-66.852373095292791</v>
      </c>
    </row>
    <row r="228" spans="1:13" x14ac:dyDescent="0.2">
      <c r="A228" s="336">
        <v>739</v>
      </c>
      <c r="B228" s="337" t="s">
        <v>237</v>
      </c>
      <c r="C228" s="338">
        <v>-0.99</v>
      </c>
      <c r="D228" s="338">
        <v>-1.8100000000000003</v>
      </c>
      <c r="E228" s="338">
        <v>-0.99</v>
      </c>
      <c r="F228" s="338">
        <v>-0.01</v>
      </c>
      <c r="G228" s="338">
        <v>-22.5</v>
      </c>
      <c r="H228" s="338">
        <v>-38.667231265356264</v>
      </c>
      <c r="I228" s="338">
        <v>372.46192497812996</v>
      </c>
      <c r="J228" s="338">
        <v>304.52859266955585</v>
      </c>
      <c r="K228" s="338">
        <v>-90.46995524045866</v>
      </c>
      <c r="L228" s="338">
        <v>34.69705405746808</v>
      </c>
      <c r="M228" s="338">
        <v>556.25038519933901</v>
      </c>
    </row>
    <row r="229" spans="1:13" x14ac:dyDescent="0.2">
      <c r="A229" s="336">
        <v>740</v>
      </c>
      <c r="B229" s="337" t="s">
        <v>238</v>
      </c>
      <c r="C229" s="338">
        <v>-0.99</v>
      </c>
      <c r="D229" s="338">
        <v>-1.81</v>
      </c>
      <c r="E229" s="338">
        <v>-0.99</v>
      </c>
      <c r="F229" s="338">
        <v>-0.01</v>
      </c>
      <c r="G229" s="338">
        <v>-22.5</v>
      </c>
      <c r="H229" s="338">
        <v>-53.325887564282375</v>
      </c>
      <c r="I229" s="338">
        <v>-171.07617180257935</v>
      </c>
      <c r="J229" s="338">
        <v>-54.127124527892882</v>
      </c>
      <c r="K229" s="338">
        <v>-90.469955240458646</v>
      </c>
      <c r="L229" s="338">
        <v>34.69705405746808</v>
      </c>
      <c r="M229" s="338">
        <v>-360.60208507774519</v>
      </c>
    </row>
    <row r="230" spans="1:13" x14ac:dyDescent="0.2">
      <c r="A230" s="336">
        <v>742</v>
      </c>
      <c r="B230" s="337" t="s">
        <v>239</v>
      </c>
      <c r="C230" s="338">
        <v>-0.99</v>
      </c>
      <c r="D230" s="338">
        <v>-1.81</v>
      </c>
      <c r="E230" s="338">
        <v>-0.99</v>
      </c>
      <c r="F230" s="338">
        <v>-0.01</v>
      </c>
      <c r="G230" s="338">
        <v>-22.5</v>
      </c>
      <c r="H230" s="338">
        <v>-25.183372975708501</v>
      </c>
      <c r="I230" s="338">
        <v>-3.2625513711930432</v>
      </c>
      <c r="J230" s="338">
        <v>212.55684212394766</v>
      </c>
      <c r="K230" s="338">
        <v>-90.469955240458646</v>
      </c>
      <c r="L230" s="338">
        <v>34.69705405746808</v>
      </c>
      <c r="M230" s="338">
        <v>102.03801659405556</v>
      </c>
    </row>
    <row r="231" spans="1:13" x14ac:dyDescent="0.2">
      <c r="A231" s="336">
        <v>743</v>
      </c>
      <c r="B231" s="337" t="s">
        <v>240</v>
      </c>
      <c r="C231" s="338">
        <v>-0.99</v>
      </c>
      <c r="D231" s="338">
        <v>-1.81</v>
      </c>
      <c r="E231" s="338">
        <v>-0.99</v>
      </c>
      <c r="F231" s="338">
        <v>-0.01</v>
      </c>
      <c r="G231" s="338">
        <v>-22.5</v>
      </c>
      <c r="H231" s="338">
        <v>-48.716647161030572</v>
      </c>
      <c r="I231" s="338">
        <v>-130.7366632244298</v>
      </c>
      <c r="J231" s="338">
        <v>-61.283821705612347</v>
      </c>
      <c r="K231" s="338">
        <v>-90.469955240458646</v>
      </c>
      <c r="L231" s="338">
        <v>34.69705405746808</v>
      </c>
      <c r="M231" s="338">
        <v>-322.8100332740633</v>
      </c>
    </row>
    <row r="232" spans="1:13" x14ac:dyDescent="0.2">
      <c r="A232" s="336">
        <v>746</v>
      </c>
      <c r="B232" s="337" t="s">
        <v>241</v>
      </c>
      <c r="C232" s="338">
        <v>-0.98999999999999988</v>
      </c>
      <c r="D232" s="338">
        <v>-1.81</v>
      </c>
      <c r="E232" s="338">
        <v>-0.98999999999999988</v>
      </c>
      <c r="F232" s="338">
        <v>-0.01</v>
      </c>
      <c r="G232" s="338">
        <v>-22.5</v>
      </c>
      <c r="H232" s="338">
        <v>-23.433871172122494</v>
      </c>
      <c r="I232" s="338">
        <v>-31.548705889596302</v>
      </c>
      <c r="J232" s="338">
        <v>-123.6760509379299</v>
      </c>
      <c r="K232" s="338">
        <v>-90.469955240458646</v>
      </c>
      <c r="L232" s="338">
        <v>34.69705405746808</v>
      </c>
      <c r="M232" s="338">
        <v>-260.73152918263924</v>
      </c>
    </row>
    <row r="233" spans="1:13" x14ac:dyDescent="0.2">
      <c r="A233" s="336">
        <v>747</v>
      </c>
      <c r="B233" s="337" t="s">
        <v>242</v>
      </c>
      <c r="C233" s="338">
        <v>-0.9900000000000001</v>
      </c>
      <c r="D233" s="338">
        <v>-1.81</v>
      </c>
      <c r="E233" s="338">
        <v>-0.9900000000000001</v>
      </c>
      <c r="F233" s="338">
        <v>-0.01</v>
      </c>
      <c r="G233" s="338">
        <v>-22.5</v>
      </c>
      <c r="H233" s="338">
        <v>-23.894487767584099</v>
      </c>
      <c r="I233" s="338">
        <v>277.80981425429889</v>
      </c>
      <c r="J233" s="338">
        <v>217.0171621080982</v>
      </c>
      <c r="K233" s="338">
        <v>-90.469955240458646</v>
      </c>
      <c r="L233" s="338">
        <v>34.69705405746808</v>
      </c>
      <c r="M233" s="338">
        <v>388.85958741182247</v>
      </c>
    </row>
    <row r="234" spans="1:13" x14ac:dyDescent="0.2">
      <c r="A234" s="336">
        <v>748</v>
      </c>
      <c r="B234" s="337" t="s">
        <v>243</v>
      </c>
      <c r="C234" s="338">
        <v>-0.99</v>
      </c>
      <c r="D234" s="338">
        <v>-1.8099999999999998</v>
      </c>
      <c r="E234" s="338">
        <v>-0.99</v>
      </c>
      <c r="F234" s="338">
        <v>-0.01</v>
      </c>
      <c r="G234" s="338">
        <v>-22.5</v>
      </c>
      <c r="H234" s="338">
        <v>-15.674953032468858</v>
      </c>
      <c r="I234" s="338">
        <v>-184.11260266862874</v>
      </c>
      <c r="J234" s="338">
        <v>-191.95479878724768</v>
      </c>
      <c r="K234" s="338">
        <v>-90.469955240458646</v>
      </c>
      <c r="L234" s="338">
        <v>34.69705405746808</v>
      </c>
      <c r="M234" s="338">
        <v>-473.81525567133582</v>
      </c>
    </row>
    <row r="235" spans="1:13" x14ac:dyDescent="0.2">
      <c r="A235" s="336">
        <v>749</v>
      </c>
      <c r="B235" s="337" t="s">
        <v>244</v>
      </c>
      <c r="C235" s="338">
        <v>-0.99</v>
      </c>
      <c r="D235" s="338">
        <v>-1.8099999999999998</v>
      </c>
      <c r="E235" s="338">
        <v>-0.99</v>
      </c>
      <c r="F235" s="338">
        <v>-0.01</v>
      </c>
      <c r="G235" s="338">
        <v>-22.5</v>
      </c>
      <c r="H235" s="338">
        <v>-41.320850602863601</v>
      </c>
      <c r="I235" s="338">
        <v>-94.029580660225989</v>
      </c>
      <c r="J235" s="338">
        <v>-101.42461576139793</v>
      </c>
      <c r="K235" s="338">
        <v>-90.469955240458646</v>
      </c>
      <c r="L235" s="338">
        <v>34.69705405746808</v>
      </c>
      <c r="M235" s="338">
        <v>-318.84794820747817</v>
      </c>
    </row>
    <row r="236" spans="1:13" x14ac:dyDescent="0.2">
      <c r="A236" s="336">
        <v>751</v>
      </c>
      <c r="B236" s="337" t="s">
        <v>245</v>
      </c>
      <c r="C236" s="338">
        <v>-0.99</v>
      </c>
      <c r="D236" s="338">
        <v>-1.81</v>
      </c>
      <c r="E236" s="338">
        <v>-0.99</v>
      </c>
      <c r="F236" s="338">
        <v>-0.01</v>
      </c>
      <c r="G236" s="338">
        <v>-22.5</v>
      </c>
      <c r="H236" s="338">
        <v>-15.285297184567259</v>
      </c>
      <c r="I236" s="338">
        <v>96.645660300507572</v>
      </c>
      <c r="J236" s="338">
        <v>-24.068882170502029</v>
      </c>
      <c r="K236" s="338">
        <v>-90.469955240458646</v>
      </c>
      <c r="L236" s="338">
        <v>34.69705405746808</v>
      </c>
      <c r="M236" s="338">
        <v>-24.781420237552293</v>
      </c>
    </row>
    <row r="237" spans="1:13" x14ac:dyDescent="0.2">
      <c r="A237" s="336">
        <v>753</v>
      </c>
      <c r="B237" s="337" t="s">
        <v>246</v>
      </c>
      <c r="C237" s="338">
        <v>-0.99</v>
      </c>
      <c r="D237" s="338">
        <v>-1.8100000000000003</v>
      </c>
      <c r="E237" s="338">
        <v>-0.99</v>
      </c>
      <c r="F237" s="338">
        <v>-0.01</v>
      </c>
      <c r="G237" s="338">
        <v>-22.5</v>
      </c>
      <c r="H237" s="338">
        <v>-33.813530199372757</v>
      </c>
      <c r="I237" s="338">
        <v>296.49918554047969</v>
      </c>
      <c r="J237" s="338">
        <v>161.61525131762568</v>
      </c>
      <c r="K237" s="338">
        <v>-90.469955240458646</v>
      </c>
      <c r="L237" s="338">
        <v>34.69705405746808</v>
      </c>
      <c r="M237" s="338">
        <v>342.22800547574207</v>
      </c>
    </row>
    <row r="238" spans="1:13" x14ac:dyDescent="0.2">
      <c r="A238" s="336">
        <v>755</v>
      </c>
      <c r="B238" s="337" t="s">
        <v>247</v>
      </c>
      <c r="C238" s="338">
        <v>-0.99</v>
      </c>
      <c r="D238" s="338">
        <v>-1.81</v>
      </c>
      <c r="E238" s="338">
        <v>-0.99</v>
      </c>
      <c r="F238" s="338">
        <v>-0.01</v>
      </c>
      <c r="G238" s="338">
        <v>-22.5</v>
      </c>
      <c r="H238" s="338">
        <v>-28.159689560881457</v>
      </c>
      <c r="I238" s="338">
        <v>152.02401690864824</v>
      </c>
      <c r="J238" s="338">
        <v>167.0786251678025</v>
      </c>
      <c r="K238" s="338">
        <v>-90.469955240458646</v>
      </c>
      <c r="L238" s="338">
        <v>34.69705405746808</v>
      </c>
      <c r="M238" s="338">
        <v>208.87005133257873</v>
      </c>
    </row>
    <row r="239" spans="1:13" x14ac:dyDescent="0.2">
      <c r="A239" s="336">
        <v>758</v>
      </c>
      <c r="B239" s="337" t="s">
        <v>248</v>
      </c>
      <c r="C239" s="338">
        <v>-0.99</v>
      </c>
      <c r="D239" s="338">
        <v>-1.81</v>
      </c>
      <c r="E239" s="338">
        <v>-0.99</v>
      </c>
      <c r="F239" s="338">
        <v>-0.01</v>
      </c>
      <c r="G239" s="338">
        <v>-22.5</v>
      </c>
      <c r="H239" s="338">
        <v>-21.340849213179247</v>
      </c>
      <c r="I239" s="338">
        <v>-285.20383245595281</v>
      </c>
      <c r="J239" s="338">
        <v>-107.54628322743729</v>
      </c>
      <c r="K239" s="338">
        <v>-90.469955240458646</v>
      </c>
      <c r="L239" s="338">
        <v>34.69705405746808</v>
      </c>
      <c r="M239" s="338">
        <v>-496.16386607955991</v>
      </c>
    </row>
    <row r="240" spans="1:13" x14ac:dyDescent="0.2">
      <c r="A240" s="336">
        <v>759</v>
      </c>
      <c r="B240" s="337" t="s">
        <v>249</v>
      </c>
      <c r="C240" s="338">
        <v>-0.99</v>
      </c>
      <c r="D240" s="338">
        <v>-1.81</v>
      </c>
      <c r="E240" s="338">
        <v>-0.99</v>
      </c>
      <c r="F240" s="338">
        <v>-0.01</v>
      </c>
      <c r="G240" s="338">
        <v>-22.5</v>
      </c>
      <c r="H240" s="338">
        <v>-31.455962924819776</v>
      </c>
      <c r="I240" s="338">
        <v>42.57946125325121</v>
      </c>
      <c r="J240" s="338">
        <v>-67.546911235748823</v>
      </c>
      <c r="K240" s="338">
        <v>-90.469955240458646</v>
      </c>
      <c r="L240" s="338">
        <v>34.69705405746808</v>
      </c>
      <c r="M240" s="338">
        <v>-138.49631409030795</v>
      </c>
    </row>
    <row r="241" spans="1:13" x14ac:dyDescent="0.2">
      <c r="A241" s="336">
        <v>761</v>
      </c>
      <c r="B241" s="337" t="s">
        <v>250</v>
      </c>
      <c r="C241" s="338">
        <v>-0.99</v>
      </c>
      <c r="D241" s="338">
        <v>-1.81</v>
      </c>
      <c r="E241" s="338">
        <v>-0.99</v>
      </c>
      <c r="F241" s="338">
        <v>-0.01</v>
      </c>
      <c r="G241" s="338">
        <v>-22.5</v>
      </c>
      <c r="H241" s="338">
        <v>-31.897673273201992</v>
      </c>
      <c r="I241" s="338">
        <v>140.39744847387539</v>
      </c>
      <c r="J241" s="338">
        <v>81.473078531237078</v>
      </c>
      <c r="K241" s="338">
        <v>-90.469955240458646</v>
      </c>
      <c r="L241" s="338">
        <v>34.69705405746808</v>
      </c>
      <c r="M241" s="338">
        <v>107.89995254891993</v>
      </c>
    </row>
    <row r="242" spans="1:13" x14ac:dyDescent="0.2">
      <c r="A242" s="336">
        <v>762</v>
      </c>
      <c r="B242" s="337" t="s">
        <v>251</v>
      </c>
      <c r="C242" s="338">
        <v>-0.98999999999999988</v>
      </c>
      <c r="D242" s="338">
        <v>-1.8100000000000003</v>
      </c>
      <c r="E242" s="338">
        <v>-0.98999999999999988</v>
      </c>
      <c r="F242" s="338">
        <v>-0.01</v>
      </c>
      <c r="G242" s="338">
        <v>-22.5</v>
      </c>
      <c r="H242" s="338">
        <v>-31.15064950980392</v>
      </c>
      <c r="I242" s="338">
        <v>308.48616273725509</v>
      </c>
      <c r="J242" s="338">
        <v>161.88626610494941</v>
      </c>
      <c r="K242" s="338">
        <v>-90.469955240458646</v>
      </c>
      <c r="L242" s="338">
        <v>34.69705405746808</v>
      </c>
      <c r="M242" s="338">
        <v>357.14887814941</v>
      </c>
    </row>
    <row r="243" spans="1:13" x14ac:dyDescent="0.2">
      <c r="A243" s="336">
        <v>765</v>
      </c>
      <c r="B243" s="337" t="s">
        <v>252</v>
      </c>
      <c r="C243" s="338">
        <v>-0.98999999999999988</v>
      </c>
      <c r="D243" s="338">
        <v>-1.81</v>
      </c>
      <c r="E243" s="338">
        <v>-0.98999999999999988</v>
      </c>
      <c r="F243" s="338">
        <v>-0.01</v>
      </c>
      <c r="G243" s="338">
        <v>-22.5</v>
      </c>
      <c r="H243" s="338">
        <v>-22.516998744446592</v>
      </c>
      <c r="I243" s="338">
        <v>-100.95763482962904</v>
      </c>
      <c r="J243" s="338">
        <v>0.49168642481863484</v>
      </c>
      <c r="K243" s="338">
        <v>-90.469955240458646</v>
      </c>
      <c r="L243" s="338">
        <v>34.69705405746808</v>
      </c>
      <c r="M243" s="338">
        <v>-205.05584833224759</v>
      </c>
    </row>
    <row r="244" spans="1:13" x14ac:dyDescent="0.2">
      <c r="A244" s="336">
        <v>768</v>
      </c>
      <c r="B244" s="337" t="s">
        <v>253</v>
      </c>
      <c r="C244" s="338">
        <v>-0.99</v>
      </c>
      <c r="D244" s="338">
        <v>-1.81</v>
      </c>
      <c r="E244" s="338">
        <v>-0.99</v>
      </c>
      <c r="F244" s="338">
        <v>-0.01</v>
      </c>
      <c r="G244" s="338">
        <v>-22.5</v>
      </c>
      <c r="H244" s="338">
        <v>-52.048393684210524</v>
      </c>
      <c r="I244" s="338">
        <v>149.79651631587657</v>
      </c>
      <c r="J244" s="338">
        <v>244.56327284630873</v>
      </c>
      <c r="K244" s="338">
        <v>-90.469955240458646</v>
      </c>
      <c r="L244" s="338">
        <v>34.69705405746808</v>
      </c>
      <c r="M244" s="338">
        <v>260.23849429498421</v>
      </c>
    </row>
    <row r="245" spans="1:13" x14ac:dyDescent="0.2">
      <c r="A245" s="336">
        <v>777</v>
      </c>
      <c r="B245" s="337" t="s">
        <v>254</v>
      </c>
      <c r="C245" s="338">
        <v>-0.99</v>
      </c>
      <c r="D245" s="338">
        <v>-1.81</v>
      </c>
      <c r="E245" s="338">
        <v>-0.99</v>
      </c>
      <c r="F245" s="338">
        <v>-0.01</v>
      </c>
      <c r="G245" s="338">
        <v>-22.5</v>
      </c>
      <c r="H245" s="338">
        <v>-28.075682774535089</v>
      </c>
      <c r="I245" s="338">
        <v>40.473928047176955</v>
      </c>
      <c r="J245" s="338">
        <v>76.180286249504618</v>
      </c>
      <c r="K245" s="338">
        <v>-90.469955240458646</v>
      </c>
      <c r="L245" s="338">
        <v>34.69705405746808</v>
      </c>
      <c r="M245" s="338">
        <v>6.5056303391559265</v>
      </c>
    </row>
    <row r="246" spans="1:13" x14ac:dyDescent="0.2">
      <c r="A246" s="336">
        <v>778</v>
      </c>
      <c r="B246" s="337" t="s">
        <v>255</v>
      </c>
      <c r="C246" s="338">
        <v>-0.99</v>
      </c>
      <c r="D246" s="338">
        <v>-1.81</v>
      </c>
      <c r="E246" s="338">
        <v>-0.99</v>
      </c>
      <c r="F246" s="338">
        <v>-9.9999999999999985E-3</v>
      </c>
      <c r="G246" s="338">
        <v>-22.5</v>
      </c>
      <c r="H246" s="338">
        <v>-45.447406476415793</v>
      </c>
      <c r="I246" s="338">
        <v>108.54280446360421</v>
      </c>
      <c r="J246" s="338">
        <v>33.023683365688946</v>
      </c>
      <c r="K246" s="338">
        <v>-90.469955240458646</v>
      </c>
      <c r="L246" s="338">
        <v>34.69705405746808</v>
      </c>
      <c r="M246" s="338">
        <v>14.046180169886805</v>
      </c>
    </row>
    <row r="247" spans="1:13" x14ac:dyDescent="0.2">
      <c r="A247" s="336">
        <v>781</v>
      </c>
      <c r="B247" s="337" t="s">
        <v>256</v>
      </c>
      <c r="C247" s="338">
        <v>-0.99</v>
      </c>
      <c r="D247" s="338">
        <v>-1.8099999999999998</v>
      </c>
      <c r="E247" s="338">
        <v>-0.99</v>
      </c>
      <c r="F247" s="338">
        <v>-0.01</v>
      </c>
      <c r="G247" s="338">
        <v>-22.5</v>
      </c>
      <c r="H247" s="338">
        <v>-31.082662671232875</v>
      </c>
      <c r="I247" s="338">
        <v>508.98687535450443</v>
      </c>
      <c r="J247" s="338">
        <v>455.2507046307972</v>
      </c>
      <c r="K247" s="338">
        <v>-90.469955240458631</v>
      </c>
      <c r="L247" s="338">
        <v>34.69705405746808</v>
      </c>
      <c r="M247" s="338">
        <v>851.08201613107826</v>
      </c>
    </row>
    <row r="248" spans="1:13" x14ac:dyDescent="0.2">
      <c r="A248" s="336">
        <v>783</v>
      </c>
      <c r="B248" s="337" t="s">
        <v>257</v>
      </c>
      <c r="C248" s="338">
        <v>-0.98999999999999988</v>
      </c>
      <c r="D248" s="338">
        <v>-1.8100000000000003</v>
      </c>
      <c r="E248" s="338">
        <v>-0.98999999999999988</v>
      </c>
      <c r="F248" s="338">
        <v>-0.01</v>
      </c>
      <c r="G248" s="338">
        <v>-22.5</v>
      </c>
      <c r="H248" s="338">
        <v>-24.00389390870852</v>
      </c>
      <c r="I248" s="338">
        <v>-18.127407088841007</v>
      </c>
      <c r="J248" s="338">
        <v>-3.9380378425030251</v>
      </c>
      <c r="K248" s="338">
        <v>-90.469955240458646</v>
      </c>
      <c r="L248" s="338">
        <v>34.69705405746808</v>
      </c>
      <c r="M248" s="338">
        <v>-128.14224002304312</v>
      </c>
    </row>
    <row r="249" spans="1:13" s="22" customFormat="1" ht="15" x14ac:dyDescent="0.25">
      <c r="A249" s="333">
        <v>785</v>
      </c>
      <c r="B249" s="337" t="s">
        <v>258</v>
      </c>
      <c r="C249" s="338">
        <v>-0.98999999999999988</v>
      </c>
      <c r="D249" s="338">
        <v>-1.81</v>
      </c>
      <c r="E249" s="338">
        <v>-0.98999999999999988</v>
      </c>
      <c r="F249" s="338">
        <v>-0.01</v>
      </c>
      <c r="G249" s="338">
        <v>-22.5</v>
      </c>
      <c r="H249" s="338">
        <v>-31.485178979436405</v>
      </c>
      <c r="I249" s="338">
        <v>529.07110770605289</v>
      </c>
      <c r="J249" s="338">
        <v>380.07246605947518</v>
      </c>
      <c r="K249" s="338">
        <v>-90.469955240458646</v>
      </c>
      <c r="L249" s="338">
        <v>34.69705405746808</v>
      </c>
      <c r="M249" s="338">
        <v>795.58549360310087</v>
      </c>
    </row>
    <row r="250" spans="1:13" x14ac:dyDescent="0.2">
      <c r="A250" s="336">
        <v>790</v>
      </c>
      <c r="B250" s="337" t="s">
        <v>259</v>
      </c>
      <c r="C250" s="338">
        <v>-0.99</v>
      </c>
      <c r="D250" s="338">
        <v>-1.81</v>
      </c>
      <c r="E250" s="338">
        <v>-0.99</v>
      </c>
      <c r="F250" s="338">
        <v>-0.01</v>
      </c>
      <c r="G250" s="338">
        <v>-22.5</v>
      </c>
      <c r="H250" s="338">
        <v>-45.163938779809556</v>
      </c>
      <c r="I250" s="338">
        <v>99.04948964215518</v>
      </c>
      <c r="J250" s="338">
        <v>35.78309534030695</v>
      </c>
      <c r="K250" s="338">
        <v>-90.469955240458646</v>
      </c>
      <c r="L250" s="338">
        <v>34.69705405746808</v>
      </c>
      <c r="M250" s="338">
        <v>7.5957450196620195</v>
      </c>
    </row>
    <row r="251" spans="1:13" x14ac:dyDescent="0.2">
      <c r="A251" s="336">
        <v>791</v>
      </c>
      <c r="B251" s="337" t="s">
        <v>260</v>
      </c>
      <c r="C251" s="338">
        <v>-0.99</v>
      </c>
      <c r="D251" s="338">
        <v>-1.81</v>
      </c>
      <c r="E251" s="338">
        <v>-0.99</v>
      </c>
      <c r="F251" s="338">
        <v>-0.01</v>
      </c>
      <c r="G251" s="338">
        <v>-22.5</v>
      </c>
      <c r="H251" s="338">
        <v>-15.756340226685225</v>
      </c>
      <c r="I251" s="338">
        <v>110.14454216977927</v>
      </c>
      <c r="J251" s="338">
        <v>-4.9122349909436487</v>
      </c>
      <c r="K251" s="338">
        <v>-90.469955240458646</v>
      </c>
      <c r="L251" s="338">
        <v>34.69705405746808</v>
      </c>
      <c r="M251" s="338">
        <v>7.4030657691598325</v>
      </c>
    </row>
    <row r="252" spans="1:13" x14ac:dyDescent="0.2">
      <c r="A252" s="336">
        <v>831</v>
      </c>
      <c r="B252" s="337" t="s">
        <v>261</v>
      </c>
      <c r="C252" s="338">
        <v>-0.99</v>
      </c>
      <c r="D252" s="338">
        <v>-1.8100000000000003</v>
      </c>
      <c r="E252" s="338">
        <v>-0.99</v>
      </c>
      <c r="F252" s="338">
        <v>-0.01</v>
      </c>
      <c r="G252" s="338">
        <v>-22.5</v>
      </c>
      <c r="H252" s="338">
        <v>-24.978338451414782</v>
      </c>
      <c r="I252" s="338">
        <v>32.074980335726792</v>
      </c>
      <c r="J252" s="338">
        <v>48.4100457619354</v>
      </c>
      <c r="K252" s="338">
        <v>-90.469955240458646</v>
      </c>
      <c r="L252" s="338">
        <v>34.69705405746808</v>
      </c>
      <c r="M252" s="338">
        <v>-26.566213536743145</v>
      </c>
    </row>
    <row r="253" spans="1:13" x14ac:dyDescent="0.2">
      <c r="A253" s="336">
        <v>832</v>
      </c>
      <c r="B253" s="337" t="s">
        <v>262</v>
      </c>
      <c r="C253" s="338">
        <v>-0.99</v>
      </c>
      <c r="D253" s="338">
        <v>-1.81</v>
      </c>
      <c r="E253" s="338">
        <v>-0.99</v>
      </c>
      <c r="F253" s="338">
        <v>-0.01</v>
      </c>
      <c r="G253" s="338">
        <v>-22.5</v>
      </c>
      <c r="H253" s="338">
        <v>-22.314828758169934</v>
      </c>
      <c r="I253" s="338">
        <v>421.79118221506417</v>
      </c>
      <c r="J253" s="338">
        <v>259.35602286576261</v>
      </c>
      <c r="K253" s="338">
        <v>-90.469955240458646</v>
      </c>
      <c r="L253" s="338">
        <v>34.69705405746808</v>
      </c>
      <c r="M253" s="338">
        <v>576.75947513966616</v>
      </c>
    </row>
    <row r="254" spans="1:13" x14ac:dyDescent="0.2">
      <c r="A254" s="336">
        <v>833</v>
      </c>
      <c r="B254" s="337" t="s">
        <v>263</v>
      </c>
      <c r="C254" s="338">
        <v>-0.99</v>
      </c>
      <c r="D254" s="338">
        <v>-1.81</v>
      </c>
      <c r="E254" s="338">
        <v>-0.99</v>
      </c>
      <c r="F254" s="338">
        <v>-0.01</v>
      </c>
      <c r="G254" s="338">
        <v>-22.5</v>
      </c>
      <c r="H254" s="338">
        <v>-22.938799526907157</v>
      </c>
      <c r="I254" s="338">
        <v>263.65258278005456</v>
      </c>
      <c r="J254" s="338">
        <v>335.69511954789772</v>
      </c>
      <c r="K254" s="338">
        <v>-90.469955240458646</v>
      </c>
      <c r="L254" s="338">
        <v>34.69705405746808</v>
      </c>
      <c r="M254" s="338">
        <v>494.33600161805464</v>
      </c>
    </row>
    <row r="255" spans="1:13" x14ac:dyDescent="0.2">
      <c r="A255" s="336">
        <v>834</v>
      </c>
      <c r="B255" s="337" t="s">
        <v>264</v>
      </c>
      <c r="C255" s="338">
        <v>-0.99</v>
      </c>
      <c r="D255" s="338">
        <v>-1.81</v>
      </c>
      <c r="E255" s="338">
        <v>-0.99</v>
      </c>
      <c r="F255" s="338">
        <v>-0.01</v>
      </c>
      <c r="G255" s="338">
        <v>-22.5</v>
      </c>
      <c r="H255" s="338">
        <v>-25.931601462833818</v>
      </c>
      <c r="I255" s="338">
        <v>276.29509106960609</v>
      </c>
      <c r="J255" s="338">
        <v>159.42056892145635</v>
      </c>
      <c r="K255" s="338">
        <v>-90.469955240458646</v>
      </c>
      <c r="L255" s="338">
        <v>34.69705405746808</v>
      </c>
      <c r="M255" s="338">
        <v>327.71115734523801</v>
      </c>
    </row>
    <row r="256" spans="1:13" x14ac:dyDescent="0.2">
      <c r="A256" s="336">
        <v>837</v>
      </c>
      <c r="B256" s="337" t="s">
        <v>265</v>
      </c>
      <c r="C256" s="338">
        <v>-0.99</v>
      </c>
      <c r="D256" s="338">
        <v>-1.81</v>
      </c>
      <c r="E256" s="338">
        <v>-0.99</v>
      </c>
      <c r="F256" s="338">
        <v>-0.01</v>
      </c>
      <c r="G256" s="338">
        <v>-22.5</v>
      </c>
      <c r="H256" s="338">
        <v>-92.661271803428789</v>
      </c>
      <c r="I256" s="338">
        <v>-140.43769699691143</v>
      </c>
      <c r="J256" s="338">
        <v>-10.287471634352404</v>
      </c>
      <c r="K256" s="338">
        <v>-90.469955240458646</v>
      </c>
      <c r="L256" s="338">
        <v>34.69705405746808</v>
      </c>
      <c r="M256" s="338">
        <v>-325.45934161768321</v>
      </c>
    </row>
    <row r="257" spans="1:13" x14ac:dyDescent="0.2">
      <c r="A257" s="336">
        <v>844</v>
      </c>
      <c r="B257" s="337" t="s">
        <v>266</v>
      </c>
      <c r="C257" s="338">
        <v>-0.99</v>
      </c>
      <c r="D257" s="338">
        <v>-1.81</v>
      </c>
      <c r="E257" s="338">
        <v>-0.99</v>
      </c>
      <c r="F257" s="338">
        <v>-0.01</v>
      </c>
      <c r="G257" s="338">
        <v>-22.5</v>
      </c>
      <c r="H257" s="338">
        <v>-26.46871963913949</v>
      </c>
      <c r="I257" s="338">
        <v>107.9256136951994</v>
      </c>
      <c r="J257" s="338">
        <v>-15.601724941872536</v>
      </c>
      <c r="K257" s="338">
        <v>-90.469955240458646</v>
      </c>
      <c r="L257" s="338">
        <v>34.69705405746808</v>
      </c>
      <c r="M257" s="338">
        <v>-16.217732068803198</v>
      </c>
    </row>
    <row r="258" spans="1:13" x14ac:dyDescent="0.2">
      <c r="A258" s="336">
        <v>845</v>
      </c>
      <c r="B258" s="337" t="s">
        <v>267</v>
      </c>
      <c r="C258" s="338">
        <v>-0.99</v>
      </c>
      <c r="D258" s="338">
        <v>-1.8099999999999998</v>
      </c>
      <c r="E258" s="338">
        <v>-0.99</v>
      </c>
      <c r="F258" s="338">
        <v>-0.01</v>
      </c>
      <c r="G258" s="338">
        <v>-22.5</v>
      </c>
      <c r="H258" s="338">
        <v>-20.97418791477471</v>
      </c>
      <c r="I258" s="338">
        <v>73.824414033309068</v>
      </c>
      <c r="J258" s="338">
        <v>2.6896166173349449</v>
      </c>
      <c r="K258" s="338">
        <v>-90.469955240458646</v>
      </c>
      <c r="L258" s="338">
        <v>34.69705405746808</v>
      </c>
      <c r="M258" s="338">
        <v>-26.53305844712126</v>
      </c>
    </row>
    <row r="259" spans="1:13" x14ac:dyDescent="0.2">
      <c r="A259" s="336">
        <v>846</v>
      </c>
      <c r="B259" s="337" t="s">
        <v>268</v>
      </c>
      <c r="C259" s="338">
        <v>-0.99</v>
      </c>
      <c r="D259" s="338">
        <v>-1.8100000000000003</v>
      </c>
      <c r="E259" s="338">
        <v>-0.99</v>
      </c>
      <c r="F259" s="338">
        <v>-0.01</v>
      </c>
      <c r="G259" s="338">
        <v>-22.5</v>
      </c>
      <c r="H259" s="338">
        <v>-21.62801316330728</v>
      </c>
      <c r="I259" s="338">
        <v>269.6811999207344</v>
      </c>
      <c r="J259" s="338">
        <v>69.448112025932531</v>
      </c>
      <c r="K259" s="338">
        <v>-90.469955240458646</v>
      </c>
      <c r="L259" s="338">
        <v>34.69705405746808</v>
      </c>
      <c r="M259" s="338">
        <v>235.42839760036904</v>
      </c>
    </row>
    <row r="260" spans="1:13" x14ac:dyDescent="0.2">
      <c r="A260" s="336">
        <v>848</v>
      </c>
      <c r="B260" s="337" t="s">
        <v>269</v>
      </c>
      <c r="C260" s="338">
        <v>-0.98999999999999988</v>
      </c>
      <c r="D260" s="338">
        <v>-1.81</v>
      </c>
      <c r="E260" s="338">
        <v>-0.98999999999999988</v>
      </c>
      <c r="F260" s="338">
        <v>-0.01</v>
      </c>
      <c r="G260" s="338">
        <v>-22.5</v>
      </c>
      <c r="H260" s="338">
        <v>-26.450781249999999</v>
      </c>
      <c r="I260" s="338">
        <v>9.0508563411613832</v>
      </c>
      <c r="J260" s="338">
        <v>34.342638842420875</v>
      </c>
      <c r="K260" s="338">
        <v>-90.469955240458646</v>
      </c>
      <c r="L260" s="338">
        <v>34.69705405746808</v>
      </c>
      <c r="M260" s="338">
        <v>-65.130187249408309</v>
      </c>
    </row>
    <row r="261" spans="1:13" x14ac:dyDescent="0.2">
      <c r="A261" s="336">
        <v>849</v>
      </c>
      <c r="B261" s="337" t="s">
        <v>270</v>
      </c>
      <c r="C261" s="338">
        <v>-0.98999999999999988</v>
      </c>
      <c r="D261" s="338">
        <v>-1.81</v>
      </c>
      <c r="E261" s="338">
        <v>-0.98999999999999988</v>
      </c>
      <c r="F261" s="338">
        <v>-0.01</v>
      </c>
      <c r="G261" s="338">
        <v>-22.5</v>
      </c>
      <c r="H261" s="338">
        <v>-27.032399242163276</v>
      </c>
      <c r="I261" s="338">
        <v>240.8047883327518</v>
      </c>
      <c r="J261" s="338">
        <v>45.170947518069525</v>
      </c>
      <c r="K261" s="338">
        <v>-90.469955240458646</v>
      </c>
      <c r="L261" s="338">
        <v>34.69705405746808</v>
      </c>
      <c r="M261" s="338">
        <v>176.87043542566749</v>
      </c>
    </row>
    <row r="262" spans="1:13" x14ac:dyDescent="0.2">
      <c r="A262" s="336">
        <v>850</v>
      </c>
      <c r="B262" s="337" t="s">
        <v>271</v>
      </c>
      <c r="C262" s="338">
        <v>-0.98999999999999988</v>
      </c>
      <c r="D262" s="338">
        <v>-1.81</v>
      </c>
      <c r="E262" s="338">
        <v>-0.98999999999999988</v>
      </c>
      <c r="F262" s="338">
        <v>-0.01</v>
      </c>
      <c r="G262" s="338">
        <v>-22.5</v>
      </c>
      <c r="H262" s="338">
        <v>-20.510396759451599</v>
      </c>
      <c r="I262" s="338">
        <v>105.47460495805768</v>
      </c>
      <c r="J262" s="338">
        <v>94.478931883264991</v>
      </c>
      <c r="K262" s="338">
        <v>-90.469955240458646</v>
      </c>
      <c r="L262" s="338">
        <v>34.69705405746808</v>
      </c>
      <c r="M262" s="338">
        <v>97.370238898880515</v>
      </c>
    </row>
    <row r="263" spans="1:13" x14ac:dyDescent="0.2">
      <c r="A263" s="336">
        <v>851</v>
      </c>
      <c r="B263" s="337" t="s">
        <v>272</v>
      </c>
      <c r="C263" s="338">
        <v>-0.99</v>
      </c>
      <c r="D263" s="338">
        <v>-1.81</v>
      </c>
      <c r="E263" s="338">
        <v>-0.99</v>
      </c>
      <c r="F263" s="338">
        <v>-0.01</v>
      </c>
      <c r="G263" s="338">
        <v>-22.5</v>
      </c>
      <c r="H263" s="338">
        <v>-40.022324139068168</v>
      </c>
      <c r="I263" s="338">
        <v>-162.05077312578234</v>
      </c>
      <c r="J263" s="338">
        <v>-110.92181192460315</v>
      </c>
      <c r="K263" s="338">
        <v>-90.469955240458646</v>
      </c>
      <c r="L263" s="338">
        <v>34.69705405746808</v>
      </c>
      <c r="M263" s="338">
        <v>-395.06781037244423</v>
      </c>
    </row>
    <row r="264" spans="1:13" x14ac:dyDescent="0.2">
      <c r="A264" s="336">
        <v>853</v>
      </c>
      <c r="B264" s="337" t="s">
        <v>273</v>
      </c>
      <c r="C264" s="338">
        <v>-0.99</v>
      </c>
      <c r="D264" s="338">
        <v>-1.81</v>
      </c>
      <c r="E264" s="338">
        <v>-0.99</v>
      </c>
      <c r="F264" s="338">
        <v>-0.01</v>
      </c>
      <c r="G264" s="338">
        <v>-22.5</v>
      </c>
      <c r="H264" s="338">
        <v>-71.989158205659422</v>
      </c>
      <c r="I264" s="338">
        <v>-107.03502503050193</v>
      </c>
      <c r="J264" s="338">
        <v>0.49168642481863489</v>
      </c>
      <c r="K264" s="338">
        <v>-90.469955240458646</v>
      </c>
      <c r="L264" s="338">
        <v>34.69705405746808</v>
      </c>
      <c r="M264" s="338">
        <v>-260.60539799433326</v>
      </c>
    </row>
    <row r="265" spans="1:13" x14ac:dyDescent="0.2">
      <c r="A265" s="336">
        <v>854</v>
      </c>
      <c r="B265" s="337" t="s">
        <v>274</v>
      </c>
      <c r="C265" s="338">
        <v>-0.99</v>
      </c>
      <c r="D265" s="338">
        <v>-1.81</v>
      </c>
      <c r="E265" s="338">
        <v>-0.99</v>
      </c>
      <c r="F265" s="338">
        <v>-9.9999999999999985E-3</v>
      </c>
      <c r="G265" s="338">
        <v>-22.5</v>
      </c>
      <c r="H265" s="338">
        <v>-20.101023911710605</v>
      </c>
      <c r="I265" s="338">
        <v>-79.381306354213862</v>
      </c>
      <c r="J265" s="338">
        <v>-87.889664750318644</v>
      </c>
      <c r="K265" s="338">
        <v>-90.469955240458646</v>
      </c>
      <c r="L265" s="338">
        <v>34.69705405746808</v>
      </c>
      <c r="M265" s="338">
        <v>-269.44489619923365</v>
      </c>
    </row>
    <row r="266" spans="1:13" x14ac:dyDescent="0.2">
      <c r="A266" s="336">
        <v>857</v>
      </c>
      <c r="B266" s="337" t="s">
        <v>275</v>
      </c>
      <c r="C266" s="338">
        <v>-0.99</v>
      </c>
      <c r="D266" s="338">
        <v>-1.81</v>
      </c>
      <c r="E266" s="338">
        <v>-0.99</v>
      </c>
      <c r="F266" s="338">
        <v>-0.01</v>
      </c>
      <c r="G266" s="338">
        <v>-22.5</v>
      </c>
      <c r="H266" s="338">
        <v>-39.050850041771092</v>
      </c>
      <c r="I266" s="338">
        <v>-427.17688862464888</v>
      </c>
      <c r="J266" s="338">
        <v>-278.37763771971015</v>
      </c>
      <c r="K266" s="338">
        <v>-90.469955240458646</v>
      </c>
      <c r="L266" s="338">
        <v>34.69705405746808</v>
      </c>
      <c r="M266" s="338">
        <v>-826.67827756912072</v>
      </c>
    </row>
    <row r="267" spans="1:13" x14ac:dyDescent="0.2">
      <c r="A267" s="336">
        <v>858</v>
      </c>
      <c r="B267" s="337" t="s">
        <v>276</v>
      </c>
      <c r="C267" s="338">
        <v>-0.98999999999999988</v>
      </c>
      <c r="D267" s="338">
        <v>-1.8100000000000003</v>
      </c>
      <c r="E267" s="338">
        <v>-0.98999999999999988</v>
      </c>
      <c r="F267" s="338">
        <v>-0.01</v>
      </c>
      <c r="G267" s="338">
        <v>-22.5</v>
      </c>
      <c r="H267" s="338">
        <v>-34.853246783379554</v>
      </c>
      <c r="I267" s="338">
        <v>162.87120254594097</v>
      </c>
      <c r="J267" s="338">
        <v>69.085431790735356</v>
      </c>
      <c r="K267" s="338">
        <v>-90.469955240458646</v>
      </c>
      <c r="L267" s="338">
        <v>34.69705405746808</v>
      </c>
      <c r="M267" s="338">
        <v>115.03048637030622</v>
      </c>
    </row>
    <row r="268" spans="1:13" x14ac:dyDescent="0.2">
      <c r="A268" s="336">
        <v>859</v>
      </c>
      <c r="B268" s="337" t="s">
        <v>277</v>
      </c>
      <c r="C268" s="338">
        <v>-0.99</v>
      </c>
      <c r="D268" s="338">
        <v>-1.8100000000000003</v>
      </c>
      <c r="E268" s="338">
        <v>-0.99</v>
      </c>
      <c r="F268" s="338">
        <v>-0.01</v>
      </c>
      <c r="G268" s="338">
        <v>-22.5</v>
      </c>
      <c r="H268" s="338">
        <v>-14.784683023468455</v>
      </c>
      <c r="I268" s="338">
        <v>-241.9256473934966</v>
      </c>
      <c r="J268" s="338">
        <v>-265.60577569187291</v>
      </c>
      <c r="K268" s="338">
        <v>-90.469955240458646</v>
      </c>
      <c r="L268" s="338">
        <v>34.69705405746808</v>
      </c>
      <c r="M268" s="338">
        <v>-604.38900729182853</v>
      </c>
    </row>
    <row r="269" spans="1:13" x14ac:dyDescent="0.2">
      <c r="A269" s="336">
        <v>886</v>
      </c>
      <c r="B269" s="337" t="s">
        <v>278</v>
      </c>
      <c r="C269" s="338">
        <v>-0.99</v>
      </c>
      <c r="D269" s="338">
        <v>-1.8100000000000003</v>
      </c>
      <c r="E269" s="338">
        <v>-0.99</v>
      </c>
      <c r="F269" s="338">
        <v>-0.01</v>
      </c>
      <c r="G269" s="338">
        <v>-22.5</v>
      </c>
      <c r="H269" s="338">
        <v>-34.432542463687589</v>
      </c>
      <c r="I269" s="338">
        <v>-45.110966483282105</v>
      </c>
      <c r="J269" s="338">
        <v>-56.592569614492369</v>
      </c>
      <c r="K269" s="338">
        <v>-90.469955240458646</v>
      </c>
      <c r="L269" s="338">
        <v>34.69705405746808</v>
      </c>
      <c r="M269" s="338">
        <v>-218.20897974445262</v>
      </c>
    </row>
    <row r="270" spans="1:13" x14ac:dyDescent="0.2">
      <c r="A270" s="336">
        <v>887</v>
      </c>
      <c r="B270" s="337" t="s">
        <v>279</v>
      </c>
      <c r="C270" s="338">
        <v>-0.9900000000000001</v>
      </c>
      <c r="D270" s="338">
        <v>-1.8099999999999998</v>
      </c>
      <c r="E270" s="338">
        <v>-0.9900000000000001</v>
      </c>
      <c r="F270" s="338">
        <v>-0.01</v>
      </c>
      <c r="G270" s="338">
        <v>-22.5</v>
      </c>
      <c r="H270" s="338">
        <v>-48.589219741737793</v>
      </c>
      <c r="I270" s="338">
        <v>-128.08506686873932</v>
      </c>
      <c r="J270" s="338">
        <v>-56.954323090926714</v>
      </c>
      <c r="K270" s="338">
        <v>-90.469955240458646</v>
      </c>
      <c r="L270" s="338">
        <v>34.69705405746808</v>
      </c>
      <c r="M270" s="338">
        <v>-315.70151088439439</v>
      </c>
    </row>
    <row r="271" spans="1:13" x14ac:dyDescent="0.2">
      <c r="A271" s="336">
        <v>889</v>
      </c>
      <c r="B271" s="337" t="s">
        <v>280</v>
      </c>
      <c r="C271" s="338">
        <v>-0.99</v>
      </c>
      <c r="D271" s="338">
        <v>-1.81</v>
      </c>
      <c r="E271" s="338">
        <v>-0.99</v>
      </c>
      <c r="F271" s="338">
        <v>-0.01</v>
      </c>
      <c r="G271" s="338">
        <v>-22.5</v>
      </c>
      <c r="H271" s="338">
        <v>-17.823937772493064</v>
      </c>
      <c r="I271" s="338">
        <v>418.75051989533699</v>
      </c>
      <c r="J271" s="338">
        <v>141.96326347932177</v>
      </c>
      <c r="K271" s="338">
        <v>-90.469955240458646</v>
      </c>
      <c r="L271" s="338">
        <v>34.69705405746808</v>
      </c>
      <c r="M271" s="338">
        <v>460.81694441917517</v>
      </c>
    </row>
    <row r="272" spans="1:13" x14ac:dyDescent="0.2">
      <c r="A272" s="336">
        <v>890</v>
      </c>
      <c r="B272" s="337" t="s">
        <v>281</v>
      </c>
      <c r="C272" s="338">
        <v>-0.99</v>
      </c>
      <c r="D272" s="338">
        <v>-1.81</v>
      </c>
      <c r="E272" s="338">
        <v>-0.99</v>
      </c>
      <c r="F272" s="338">
        <v>-0.01</v>
      </c>
      <c r="G272" s="338">
        <v>-22.5</v>
      </c>
      <c r="H272" s="338">
        <v>-19.391915254237286</v>
      </c>
      <c r="I272" s="338">
        <v>-34.795377721035813</v>
      </c>
      <c r="J272" s="338">
        <v>379.37377773472389</v>
      </c>
      <c r="K272" s="338">
        <v>-90.469955240458646</v>
      </c>
      <c r="L272" s="338">
        <v>34.69705405746808</v>
      </c>
      <c r="M272" s="338">
        <v>243.11358357646026</v>
      </c>
    </row>
    <row r="273" spans="1:13" x14ac:dyDescent="0.2">
      <c r="A273" s="336">
        <v>892</v>
      </c>
      <c r="B273" s="337" t="s">
        <v>282</v>
      </c>
      <c r="C273" s="338">
        <v>-0.99</v>
      </c>
      <c r="D273" s="338">
        <v>-1.81</v>
      </c>
      <c r="E273" s="338">
        <v>-0.99</v>
      </c>
      <c r="F273" s="338">
        <v>-0.01</v>
      </c>
      <c r="G273" s="338">
        <v>-22.5</v>
      </c>
      <c r="H273" s="338">
        <v>-21.085533129175946</v>
      </c>
      <c r="I273" s="338">
        <v>141.40362223220518</v>
      </c>
      <c r="J273" s="338">
        <v>41.376391061495561</v>
      </c>
      <c r="K273" s="338">
        <v>-90.469955240458646</v>
      </c>
      <c r="L273" s="338">
        <v>34.69705405746808</v>
      </c>
      <c r="M273" s="338">
        <v>79.621578981534228</v>
      </c>
    </row>
    <row r="274" spans="1:13" x14ac:dyDescent="0.2">
      <c r="A274" s="336">
        <v>893</v>
      </c>
      <c r="B274" s="337" t="s">
        <v>283</v>
      </c>
      <c r="C274" s="338">
        <v>-0.99</v>
      </c>
      <c r="D274" s="338">
        <v>-1.81</v>
      </c>
      <c r="E274" s="338">
        <v>-0.99</v>
      </c>
      <c r="F274" s="338">
        <v>-0.01</v>
      </c>
      <c r="G274" s="338">
        <v>-22.5</v>
      </c>
      <c r="H274" s="338">
        <v>-19.274139090664516</v>
      </c>
      <c r="I274" s="338">
        <v>-65.457508044820671</v>
      </c>
      <c r="J274" s="338">
        <v>-2.2690055833382878</v>
      </c>
      <c r="K274" s="338">
        <v>-90.469955240458646</v>
      </c>
      <c r="L274" s="338">
        <v>34.69705405746808</v>
      </c>
      <c r="M274" s="338">
        <v>-169.07355390181405</v>
      </c>
    </row>
    <row r="275" spans="1:13" x14ac:dyDescent="0.2">
      <c r="A275" s="336">
        <v>895</v>
      </c>
      <c r="B275" s="337" t="s">
        <v>284</v>
      </c>
      <c r="C275" s="338">
        <v>-0.99</v>
      </c>
      <c r="D275" s="338">
        <v>-1.81</v>
      </c>
      <c r="E275" s="338">
        <v>-0.99</v>
      </c>
      <c r="F275" s="338">
        <v>-0.01</v>
      </c>
      <c r="G275" s="338">
        <v>-22.5</v>
      </c>
      <c r="H275" s="338">
        <v>-29.887566425921019</v>
      </c>
      <c r="I275" s="338">
        <v>44.831923093419647</v>
      </c>
      <c r="J275" s="338">
        <v>75.714414007434058</v>
      </c>
      <c r="K275" s="338">
        <v>-90.469955240458646</v>
      </c>
      <c r="L275" s="338">
        <v>34.69705405746808</v>
      </c>
      <c r="M275" s="338">
        <v>8.5858694919421232</v>
      </c>
    </row>
    <row r="276" spans="1:13" x14ac:dyDescent="0.2">
      <c r="A276" s="336">
        <v>905</v>
      </c>
      <c r="B276" s="337" t="s">
        <v>285</v>
      </c>
      <c r="C276" s="338">
        <v>-0.98999999999999988</v>
      </c>
      <c r="D276" s="338">
        <v>-1.81</v>
      </c>
      <c r="E276" s="338">
        <v>-0.98999999999999988</v>
      </c>
      <c r="F276" s="338">
        <v>-0.01</v>
      </c>
      <c r="G276" s="338">
        <v>-22.5</v>
      </c>
      <c r="H276" s="338">
        <v>-54.881895456551156</v>
      </c>
      <c r="I276" s="338">
        <v>-215.7710856402436</v>
      </c>
      <c r="J276" s="338">
        <v>-96.430139288738559</v>
      </c>
      <c r="K276" s="338">
        <v>-90.469955240458646</v>
      </c>
      <c r="L276" s="338">
        <v>34.69705405746808</v>
      </c>
      <c r="M276" s="338">
        <v>-449.1560215685239</v>
      </c>
    </row>
    <row r="277" spans="1:13" x14ac:dyDescent="0.2">
      <c r="A277" s="336">
        <v>908</v>
      </c>
      <c r="B277" s="337" t="s">
        <v>286</v>
      </c>
      <c r="C277" s="338">
        <v>-0.9900000000000001</v>
      </c>
      <c r="D277" s="338">
        <v>-1.81</v>
      </c>
      <c r="E277" s="338">
        <v>-0.9900000000000001</v>
      </c>
      <c r="F277" s="338">
        <v>-0.01</v>
      </c>
      <c r="G277" s="338">
        <v>-22.5</v>
      </c>
      <c r="H277" s="338">
        <v>-37.903968506979666</v>
      </c>
      <c r="I277" s="338">
        <v>-114.46252527865417</v>
      </c>
      <c r="J277" s="338">
        <v>-46.473528495903786</v>
      </c>
      <c r="K277" s="338">
        <v>-90.469955240458646</v>
      </c>
      <c r="L277" s="338">
        <v>34.69705405746808</v>
      </c>
      <c r="M277" s="338">
        <v>-280.91292346452815</v>
      </c>
    </row>
    <row r="278" spans="1:13" x14ac:dyDescent="0.2">
      <c r="A278" s="336">
        <v>915</v>
      </c>
      <c r="B278" s="337" t="s">
        <v>287</v>
      </c>
      <c r="C278" s="338">
        <v>-0.99</v>
      </c>
      <c r="D278" s="338">
        <v>-1.81</v>
      </c>
      <c r="E278" s="338">
        <v>-0.99</v>
      </c>
      <c r="F278" s="338">
        <v>-0.01</v>
      </c>
      <c r="G278" s="338">
        <v>-22.5</v>
      </c>
      <c r="H278" s="338">
        <v>-64.66749335745736</v>
      </c>
      <c r="I278" s="338">
        <v>-14.487823332028354</v>
      </c>
      <c r="J278" s="338">
        <v>0.49168642481863489</v>
      </c>
      <c r="K278" s="338">
        <v>-90.469955240458646</v>
      </c>
      <c r="L278" s="338">
        <v>34.69705405746808</v>
      </c>
      <c r="M278" s="338">
        <v>-160.73653144765765</v>
      </c>
    </row>
    <row r="279" spans="1:13" x14ac:dyDescent="0.2">
      <c r="A279" s="336">
        <v>918</v>
      </c>
      <c r="B279" s="337" t="s">
        <v>288</v>
      </c>
      <c r="C279" s="338">
        <v>-0.98999999999999988</v>
      </c>
      <c r="D279" s="338">
        <v>-1.81</v>
      </c>
      <c r="E279" s="338">
        <v>-0.98999999999999988</v>
      </c>
      <c r="F279" s="338">
        <v>-0.01</v>
      </c>
      <c r="G279" s="338">
        <v>-22.5</v>
      </c>
      <c r="H279" s="338">
        <v>-35.154802513464986</v>
      </c>
      <c r="I279" s="338">
        <v>-8.1194424018863192</v>
      </c>
      <c r="J279" s="338">
        <v>0.49168642481863484</v>
      </c>
      <c r="K279" s="338">
        <v>-90.469955240458646</v>
      </c>
      <c r="L279" s="338">
        <v>34.69705405746808</v>
      </c>
      <c r="M279" s="338">
        <v>-124.85545967352323</v>
      </c>
    </row>
    <row r="280" spans="1:13" x14ac:dyDescent="0.2">
      <c r="A280" s="336">
        <v>921</v>
      </c>
      <c r="B280" s="337" t="s">
        <v>289</v>
      </c>
      <c r="C280" s="338">
        <v>-0.99</v>
      </c>
      <c r="D280" s="338">
        <v>-1.8100000000000003</v>
      </c>
      <c r="E280" s="338">
        <v>-0.99</v>
      </c>
      <c r="F280" s="338">
        <v>-0.01</v>
      </c>
      <c r="G280" s="338">
        <v>-22.5</v>
      </c>
      <c r="H280" s="338">
        <v>-30.727032734952481</v>
      </c>
      <c r="I280" s="338">
        <v>378.10354546825005</v>
      </c>
      <c r="J280" s="338">
        <v>29.477532094210158</v>
      </c>
      <c r="K280" s="338">
        <v>-90.469955240458646</v>
      </c>
      <c r="L280" s="338">
        <v>34.697054057468087</v>
      </c>
      <c r="M280" s="338">
        <v>294.78114364451716</v>
      </c>
    </row>
    <row r="281" spans="1:13" x14ac:dyDescent="0.2">
      <c r="A281" s="336">
        <v>922</v>
      </c>
      <c r="B281" s="337" t="s">
        <v>290</v>
      </c>
      <c r="C281" s="338">
        <v>-0.99</v>
      </c>
      <c r="D281" s="338">
        <v>-1.81</v>
      </c>
      <c r="E281" s="338">
        <v>-0.99</v>
      </c>
      <c r="F281" s="338">
        <v>-0.01</v>
      </c>
      <c r="G281" s="338">
        <v>-22.5</v>
      </c>
      <c r="H281" s="338">
        <v>-20.071749611197514</v>
      </c>
      <c r="I281" s="338">
        <v>-28.952651446604076</v>
      </c>
      <c r="J281" s="338">
        <v>-35.972435499227537</v>
      </c>
      <c r="K281" s="338">
        <v>-90.469955240458646</v>
      </c>
      <c r="L281" s="338">
        <v>34.69705405746808</v>
      </c>
      <c r="M281" s="338">
        <v>-167.06973774001969</v>
      </c>
    </row>
    <row r="282" spans="1:13" x14ac:dyDescent="0.2">
      <c r="A282" s="336">
        <v>924</v>
      </c>
      <c r="B282" s="337" t="s">
        <v>291</v>
      </c>
      <c r="C282" s="338">
        <v>-0.99</v>
      </c>
      <c r="D282" s="338">
        <v>-1.81</v>
      </c>
      <c r="E282" s="338">
        <v>-0.99</v>
      </c>
      <c r="F282" s="338">
        <v>-0.01</v>
      </c>
      <c r="G282" s="338">
        <v>-22.5</v>
      </c>
      <c r="H282" s="338">
        <v>-15.828681262729123</v>
      </c>
      <c r="I282" s="338">
        <v>48.142439727295553</v>
      </c>
      <c r="J282" s="338">
        <v>-35.872302889745235</v>
      </c>
      <c r="K282" s="338">
        <v>-90.469955240458646</v>
      </c>
      <c r="L282" s="338">
        <v>34.69705405746808</v>
      </c>
      <c r="M282" s="338">
        <v>-85.631445608169372</v>
      </c>
    </row>
    <row r="283" spans="1:13" x14ac:dyDescent="0.2">
      <c r="A283" s="336">
        <v>925</v>
      </c>
      <c r="B283" s="337" t="s">
        <v>292</v>
      </c>
      <c r="C283" s="338">
        <v>-0.99</v>
      </c>
      <c r="D283" s="338">
        <v>-1.81</v>
      </c>
      <c r="E283" s="338">
        <v>-0.99</v>
      </c>
      <c r="F283" s="338">
        <v>-0.01</v>
      </c>
      <c r="G283" s="338">
        <v>-22.5</v>
      </c>
      <c r="H283" s="338">
        <v>-20.75890283046396</v>
      </c>
      <c r="I283" s="338">
        <v>364.02535836647172</v>
      </c>
      <c r="J283" s="338">
        <v>256.52567832333216</v>
      </c>
      <c r="K283" s="338">
        <v>-90.46995524045866</v>
      </c>
      <c r="L283" s="338">
        <v>34.69705405746808</v>
      </c>
      <c r="M283" s="338">
        <v>517.71923267634941</v>
      </c>
    </row>
    <row r="284" spans="1:13" x14ac:dyDescent="0.2">
      <c r="A284" s="336">
        <v>927</v>
      </c>
      <c r="B284" s="337" t="s">
        <v>293</v>
      </c>
      <c r="C284" s="338">
        <v>-0.99</v>
      </c>
      <c r="D284" s="338">
        <v>-1.81</v>
      </c>
      <c r="E284" s="338">
        <v>-0.99</v>
      </c>
      <c r="F284" s="338">
        <v>-0.01</v>
      </c>
      <c r="G284" s="338">
        <v>-22.5</v>
      </c>
      <c r="H284" s="338">
        <v>-53.213035139902466</v>
      </c>
      <c r="I284" s="338">
        <v>47.526166020444258</v>
      </c>
      <c r="J284" s="338">
        <v>43.394650648497766</v>
      </c>
      <c r="K284" s="338">
        <v>-90.469955240458646</v>
      </c>
      <c r="L284" s="338">
        <v>34.69705405746808</v>
      </c>
      <c r="M284" s="338">
        <v>-44.365119653951005</v>
      </c>
    </row>
    <row r="285" spans="1:13" x14ac:dyDescent="0.2">
      <c r="A285" s="336">
        <v>931</v>
      </c>
      <c r="B285" s="337" t="s">
        <v>294</v>
      </c>
      <c r="C285" s="338">
        <v>-0.99</v>
      </c>
      <c r="D285" s="338">
        <v>-1.8099999999999998</v>
      </c>
      <c r="E285" s="338">
        <v>-0.99</v>
      </c>
      <c r="F285" s="338">
        <v>-0.01</v>
      </c>
      <c r="G285" s="338">
        <v>-22.5</v>
      </c>
      <c r="H285" s="338">
        <v>-42.463821206519917</v>
      </c>
      <c r="I285" s="338">
        <v>407.0754754392774</v>
      </c>
      <c r="J285" s="338">
        <v>267.63881693593254</v>
      </c>
      <c r="K285" s="338">
        <v>-90.469955240458646</v>
      </c>
      <c r="L285" s="338">
        <v>34.69705405746808</v>
      </c>
      <c r="M285" s="338">
        <v>550.17756998569951</v>
      </c>
    </row>
    <row r="286" spans="1:13" x14ac:dyDescent="0.2">
      <c r="A286" s="336">
        <v>934</v>
      </c>
      <c r="B286" s="337" t="s">
        <v>295</v>
      </c>
      <c r="C286" s="338">
        <v>-0.99</v>
      </c>
      <c r="D286" s="338">
        <v>-1.81</v>
      </c>
      <c r="E286" s="338">
        <v>-0.99</v>
      </c>
      <c r="F286" s="338">
        <v>-0.01</v>
      </c>
      <c r="G286" s="338">
        <v>-22.5</v>
      </c>
      <c r="H286" s="338">
        <v>-14.795943466866341</v>
      </c>
      <c r="I286" s="338">
        <v>145.0482982967111</v>
      </c>
      <c r="J286" s="338">
        <v>9.206434812121028</v>
      </c>
      <c r="K286" s="338">
        <v>-90.469955240458646</v>
      </c>
      <c r="L286" s="338">
        <v>34.69705405746808</v>
      </c>
      <c r="M286" s="338">
        <v>57.385888458975209</v>
      </c>
    </row>
    <row r="287" spans="1:13" x14ac:dyDescent="0.2">
      <c r="A287" s="336">
        <v>935</v>
      </c>
      <c r="B287" s="337" t="s">
        <v>296</v>
      </c>
      <c r="C287" s="338">
        <v>-0.99</v>
      </c>
      <c r="D287" s="338">
        <v>-1.81</v>
      </c>
      <c r="E287" s="338">
        <v>-0.99</v>
      </c>
      <c r="F287" s="338">
        <v>-0.01</v>
      </c>
      <c r="G287" s="338">
        <v>-22.5</v>
      </c>
      <c r="H287" s="338">
        <v>-32.545184254606362</v>
      </c>
      <c r="I287" s="338">
        <v>16.984498736585987</v>
      </c>
      <c r="J287" s="338">
        <v>39.760660580370036</v>
      </c>
      <c r="K287" s="338">
        <v>-90.469955240458646</v>
      </c>
      <c r="L287" s="338">
        <v>34.69705405746808</v>
      </c>
      <c r="M287" s="338">
        <v>-57.872926120640898</v>
      </c>
    </row>
    <row r="288" spans="1:13" x14ac:dyDescent="0.2">
      <c r="A288" s="336">
        <v>936</v>
      </c>
      <c r="B288" s="337" t="s">
        <v>297</v>
      </c>
      <c r="C288" s="338">
        <v>-0.99</v>
      </c>
      <c r="D288" s="338">
        <v>-1.81</v>
      </c>
      <c r="E288" s="338">
        <v>-0.99</v>
      </c>
      <c r="F288" s="338">
        <v>-0.01</v>
      </c>
      <c r="G288" s="338">
        <v>-22.5</v>
      </c>
      <c r="H288" s="338">
        <v>-29.807650508209537</v>
      </c>
      <c r="I288" s="338">
        <v>310.49382443560006</v>
      </c>
      <c r="J288" s="338">
        <v>137.99423180927437</v>
      </c>
      <c r="K288" s="338">
        <v>-90.469955240458646</v>
      </c>
      <c r="L288" s="338">
        <v>34.69705405746808</v>
      </c>
      <c r="M288" s="338">
        <v>336.60750455367435</v>
      </c>
    </row>
    <row r="289" spans="1:13" x14ac:dyDescent="0.2">
      <c r="A289" s="336">
        <v>946</v>
      </c>
      <c r="B289" s="337" t="s">
        <v>298</v>
      </c>
      <c r="C289" s="338">
        <v>-0.99</v>
      </c>
      <c r="D289" s="338">
        <v>-1.8100000000000003</v>
      </c>
      <c r="E289" s="338">
        <v>-0.99</v>
      </c>
      <c r="F289" s="338">
        <v>-0.01</v>
      </c>
      <c r="G289" s="338">
        <v>-22.5</v>
      </c>
      <c r="H289" s="338">
        <v>-16.612618880229043</v>
      </c>
      <c r="I289" s="338">
        <v>-22.943857097861034</v>
      </c>
      <c r="J289" s="338">
        <v>12.4070310846603</v>
      </c>
      <c r="K289" s="338">
        <v>-90.469955240458631</v>
      </c>
      <c r="L289" s="338">
        <v>34.69705405746808</v>
      </c>
      <c r="M289" s="338">
        <v>-109.22234607642035</v>
      </c>
    </row>
    <row r="290" spans="1:13" x14ac:dyDescent="0.2">
      <c r="A290" s="336">
        <v>976</v>
      </c>
      <c r="B290" s="337" t="s">
        <v>299</v>
      </c>
      <c r="C290" s="338">
        <v>-0.99</v>
      </c>
      <c r="D290" s="338">
        <v>-1.8100000000000003</v>
      </c>
      <c r="E290" s="338">
        <v>-0.99</v>
      </c>
      <c r="F290" s="338">
        <v>-0.01</v>
      </c>
      <c r="G290" s="338">
        <v>-22.5</v>
      </c>
      <c r="H290" s="338">
        <v>-24.281100171594506</v>
      </c>
      <c r="I290" s="338">
        <v>-33.948052542152567</v>
      </c>
      <c r="J290" s="338">
        <v>-35.841771342183442</v>
      </c>
      <c r="K290" s="338">
        <v>-90.469955240458646</v>
      </c>
      <c r="L290" s="338">
        <v>34.697054057468087</v>
      </c>
      <c r="M290" s="338">
        <v>-176.14382523892104</v>
      </c>
    </row>
    <row r="291" spans="1:13" x14ac:dyDescent="0.2">
      <c r="A291" s="336">
        <v>977</v>
      </c>
      <c r="B291" s="337" t="s">
        <v>300</v>
      </c>
      <c r="C291" s="338">
        <v>-0.99</v>
      </c>
      <c r="D291" s="338">
        <v>-1.81</v>
      </c>
      <c r="E291" s="338">
        <v>-0.99</v>
      </c>
      <c r="F291" s="338">
        <v>-0.01</v>
      </c>
      <c r="G291" s="338">
        <v>-22.5</v>
      </c>
      <c r="H291" s="338">
        <v>-33.191178970770942</v>
      </c>
      <c r="I291" s="338">
        <v>-37.833716297429874</v>
      </c>
      <c r="J291" s="338">
        <v>-38.409464652610424</v>
      </c>
      <c r="K291" s="338">
        <v>-90.469955240458646</v>
      </c>
      <c r="L291" s="338">
        <v>34.69705405746808</v>
      </c>
      <c r="M291" s="338">
        <v>-191.5072611038018</v>
      </c>
    </row>
    <row r="292" spans="1:13" x14ac:dyDescent="0.2">
      <c r="A292" s="336">
        <v>980</v>
      </c>
      <c r="B292" s="337" t="s">
        <v>301</v>
      </c>
      <c r="C292" s="338">
        <v>-0.99</v>
      </c>
      <c r="D292" s="338">
        <v>-1.81</v>
      </c>
      <c r="E292" s="338">
        <v>-0.99</v>
      </c>
      <c r="F292" s="338">
        <v>-0.01</v>
      </c>
      <c r="G292" s="338">
        <v>-22.5</v>
      </c>
      <c r="H292" s="338">
        <v>-34.017391361918648</v>
      </c>
      <c r="I292" s="338">
        <v>9.8137567784778117</v>
      </c>
      <c r="J292" s="338">
        <v>-9.5068247179447276</v>
      </c>
      <c r="K292" s="338">
        <v>-90.469955240458646</v>
      </c>
      <c r="L292" s="338">
        <v>34.69705405746808</v>
      </c>
      <c r="M292" s="338">
        <v>-115.78336048437613</v>
      </c>
    </row>
    <row r="293" spans="1:13" x14ac:dyDescent="0.2">
      <c r="A293" s="336">
        <v>981</v>
      </c>
      <c r="B293" s="337" t="s">
        <v>302</v>
      </c>
      <c r="C293" s="338">
        <v>-0.9900000000000001</v>
      </c>
      <c r="D293" s="338">
        <v>-1.81</v>
      </c>
      <c r="E293" s="338">
        <v>-0.9900000000000001</v>
      </c>
      <c r="F293" s="338">
        <v>-0.01</v>
      </c>
      <c r="G293" s="338">
        <v>-22.5</v>
      </c>
      <c r="H293" s="338">
        <v>-25.517469825659365</v>
      </c>
      <c r="I293" s="338">
        <v>295.2032949462689</v>
      </c>
      <c r="J293" s="338">
        <v>145.46397416169543</v>
      </c>
      <c r="K293" s="338">
        <v>-90.469955240458646</v>
      </c>
      <c r="L293" s="338">
        <v>34.69705405746808</v>
      </c>
      <c r="M293" s="338">
        <v>333.07689809931446</v>
      </c>
    </row>
    <row r="294" spans="1:13" x14ac:dyDescent="0.2">
      <c r="A294" s="336">
        <v>989</v>
      </c>
      <c r="B294" s="337" t="s">
        <v>303</v>
      </c>
      <c r="C294" s="338">
        <v>-0.98999999999999988</v>
      </c>
      <c r="D294" s="338">
        <v>-1.81</v>
      </c>
      <c r="E294" s="338">
        <v>-0.98999999999999988</v>
      </c>
      <c r="F294" s="338">
        <v>-0.01</v>
      </c>
      <c r="G294" s="338">
        <v>-22.5</v>
      </c>
      <c r="H294" s="338">
        <v>-30.820796799852019</v>
      </c>
      <c r="I294" s="338">
        <v>-176.98747910408093</v>
      </c>
      <c r="J294" s="338">
        <v>-96.584390351568786</v>
      </c>
      <c r="K294" s="338">
        <v>-90.469955240458646</v>
      </c>
      <c r="L294" s="338">
        <v>34.69705405746808</v>
      </c>
      <c r="M294" s="338">
        <v>-386.4655674384922</v>
      </c>
    </row>
    <row r="295" spans="1:13" ht="11.25" customHeight="1" x14ac:dyDescent="0.2">
      <c r="A295" s="339">
        <v>992</v>
      </c>
      <c r="B295" s="340" t="s">
        <v>304</v>
      </c>
      <c r="C295" s="338">
        <v>-0.99</v>
      </c>
      <c r="D295" s="338">
        <v>-1.8100000000000003</v>
      </c>
      <c r="E295" s="338">
        <v>-0.99</v>
      </c>
      <c r="F295" s="338">
        <v>-0.01</v>
      </c>
      <c r="G295" s="338">
        <v>-22.5</v>
      </c>
      <c r="H295" s="338">
        <v>-53.902930833333336</v>
      </c>
      <c r="I295" s="338">
        <v>-12.141819301832149</v>
      </c>
      <c r="J295" s="338">
        <v>34.339381827050211</v>
      </c>
      <c r="K295" s="338">
        <v>-90.469955240458646</v>
      </c>
      <c r="L295" s="338">
        <v>34.69705405746808</v>
      </c>
      <c r="M295" s="338">
        <v>-113.77826949110585</v>
      </c>
    </row>
  </sheetData>
  <autoFilter ref="A2:M2" xr:uid="{0D73C10A-BC9D-4BA3-BF46-E97A96BA974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4"/>
  <sheetViews>
    <sheetView zoomScale="80" zoomScaleNormal="80" workbookViewId="0">
      <pane xSplit="2" ySplit="11" topLeftCell="C12" activePane="bottomRight" state="frozen"/>
      <selection activeCell="G29" sqref="G29"/>
      <selection pane="topRight" activeCell="G29" sqref="G29"/>
      <selection pane="bottomLeft" activeCell="G29" sqref="G29"/>
      <selection pane="bottomRight" activeCell="A11" sqref="A11:XFD11"/>
    </sheetView>
  </sheetViews>
  <sheetFormatPr defaultRowHeight="15" x14ac:dyDescent="0.25"/>
  <cols>
    <col min="1" max="1" width="18.75" style="16" customWidth="1"/>
    <col min="2" max="2" width="14.75" style="25" customWidth="1"/>
    <col min="3" max="3" width="14.625" style="44" customWidth="1"/>
    <col min="4" max="4" width="17.125" style="11" customWidth="1"/>
    <col min="5" max="5" width="19.125" style="11" customWidth="1"/>
    <col min="6" max="6" width="20.125" style="11" bestFit="1" customWidth="1"/>
    <col min="7" max="7" width="18.875" style="11" bestFit="1" customWidth="1"/>
    <col min="8" max="8" width="16.375" style="103" customWidth="1"/>
    <col min="9" max="9" width="14.125" style="11" customWidth="1"/>
    <col min="10" max="10" width="18.625" style="11" customWidth="1"/>
    <col min="11" max="11" width="14.625" style="11" customWidth="1"/>
    <col min="12" max="12" width="23.5" style="11" customWidth="1"/>
    <col min="13" max="13" width="19.625" style="23" customWidth="1"/>
    <col min="14" max="14" width="11.625" style="112" bestFit="1" customWidth="1"/>
    <col min="15" max="15" width="13" style="113" bestFit="1" customWidth="1"/>
  </cols>
  <sheetData>
    <row r="1" spans="1:15" ht="23.25" x14ac:dyDescent="0.35">
      <c r="A1" s="133" t="s">
        <v>765</v>
      </c>
      <c r="G1" s="139"/>
    </row>
    <row r="2" spans="1:15" x14ac:dyDescent="0.25">
      <c r="A2" s="102" t="s">
        <v>367</v>
      </c>
      <c r="L2" s="104"/>
    </row>
    <row r="3" spans="1:15" x14ac:dyDescent="0.25">
      <c r="A3" s="16" t="s">
        <v>1206</v>
      </c>
      <c r="G3" s="105"/>
      <c r="I3" s="106"/>
    </row>
    <row r="4" spans="1:15" x14ac:dyDescent="0.25">
      <c r="A4" s="16" t="s">
        <v>782</v>
      </c>
      <c r="F4" s="19"/>
      <c r="N4" s="114"/>
    </row>
    <row r="5" spans="1:15" x14ac:dyDescent="0.25">
      <c r="A5" s="13" t="s">
        <v>1178</v>
      </c>
    </row>
    <row r="6" spans="1:15" x14ac:dyDescent="0.25">
      <c r="A6" s="16" t="s">
        <v>376</v>
      </c>
    </row>
    <row r="7" spans="1:15" x14ac:dyDescent="0.25">
      <c r="A7" s="156" t="s">
        <v>745</v>
      </c>
      <c r="B7" s="158">
        <v>0.9</v>
      </c>
      <c r="D7" s="107"/>
      <c r="E7" s="107"/>
      <c r="J7" s="108"/>
      <c r="M7" s="35"/>
    </row>
    <row r="8" spans="1:15" x14ac:dyDescent="0.25">
      <c r="A8" s="157" t="s">
        <v>746</v>
      </c>
      <c r="B8" s="159">
        <v>0.1</v>
      </c>
      <c r="G8" s="109"/>
      <c r="J8" s="19"/>
      <c r="K8" s="107"/>
      <c r="M8" s="110"/>
      <c r="O8" s="115"/>
    </row>
    <row r="9" spans="1:15" ht="36.6" customHeight="1" x14ac:dyDescent="0.25">
      <c r="A9" s="118"/>
      <c r="B9" s="124">
        <v>293</v>
      </c>
      <c r="C9" s="119" t="s">
        <v>369</v>
      </c>
      <c r="D9" s="120"/>
      <c r="E9" s="120"/>
      <c r="F9" s="120"/>
      <c r="G9" s="120"/>
      <c r="H9" s="121" t="s">
        <v>377</v>
      </c>
      <c r="I9" s="122"/>
      <c r="J9" s="122"/>
      <c r="K9" s="122"/>
      <c r="L9" s="123"/>
      <c r="M9" s="122"/>
      <c r="N9" s="116"/>
      <c r="O9" s="117"/>
    </row>
    <row r="10" spans="1:15" s="111" customFormat="1" ht="45" x14ac:dyDescent="0.2">
      <c r="A10" s="499" t="s">
        <v>669</v>
      </c>
      <c r="B10" s="500" t="s">
        <v>3</v>
      </c>
      <c r="C10" s="501" t="s">
        <v>766</v>
      </c>
      <c r="D10" s="500" t="s">
        <v>767</v>
      </c>
      <c r="E10" s="500" t="s">
        <v>732</v>
      </c>
      <c r="F10" s="502" t="s">
        <v>697</v>
      </c>
      <c r="G10" s="502" t="s">
        <v>698</v>
      </c>
      <c r="H10" s="503" t="s">
        <v>712</v>
      </c>
      <c r="I10" s="504" t="s">
        <v>711</v>
      </c>
      <c r="J10" s="504" t="s">
        <v>743</v>
      </c>
      <c r="K10" s="504" t="s">
        <v>699</v>
      </c>
      <c r="L10" s="505" t="s">
        <v>700</v>
      </c>
      <c r="M10" s="506" t="s">
        <v>1179</v>
      </c>
      <c r="N10" s="507" t="s">
        <v>701</v>
      </c>
      <c r="O10" s="508" t="s">
        <v>702</v>
      </c>
    </row>
    <row r="11" spans="1:15" s="465" customFormat="1" ht="32.25" customHeight="1" x14ac:dyDescent="0.2">
      <c r="A11" s="522"/>
      <c r="B11" s="463" t="s">
        <v>378</v>
      </c>
      <c r="C11" s="523">
        <f>SUM(C12:C304)</f>
        <v>5517897</v>
      </c>
      <c r="D11" s="524">
        <v>20.010000000000002</v>
      </c>
      <c r="E11" s="524">
        <f>'Verotuloihin perust tasaus'!$D11-12.64</f>
        <v>7.370000000000001</v>
      </c>
      <c r="F11" s="523">
        <f t="shared" ref="F11:K11" si="0">SUM(F12:F304)</f>
        <v>21716907612.660004</v>
      </c>
      <c r="G11" s="523">
        <f t="shared" si="0"/>
        <v>108532872360.42445</v>
      </c>
      <c r="H11" s="525">
        <f t="shared" si="0"/>
        <v>7998872692.963274</v>
      </c>
      <c r="I11" s="523">
        <f t="shared" si="0"/>
        <v>1803590211.4937901</v>
      </c>
      <c r="J11" s="523">
        <f t="shared" si="0"/>
        <v>995778847.47465003</v>
      </c>
      <c r="K11" s="523">
        <f t="shared" si="0"/>
        <v>10798241751.931721</v>
      </c>
      <c r="L11" s="524">
        <f>ROUND('Verotuloihin perust tasaus'!$K11/'Verotuloihin perust tasaus'!$C11,2)</f>
        <v>1956.95</v>
      </c>
      <c r="M11" s="526">
        <v>0</v>
      </c>
      <c r="N11" s="527">
        <f>'Verotuloihin perust tasaus'!$O11/'Verotuloihin perust tasaus'!$C11</f>
        <v>146.52052272928634</v>
      </c>
      <c r="O11" s="528">
        <f>SUM(O12:O304)</f>
        <v>808485152.80636096</v>
      </c>
    </row>
    <row r="12" spans="1:15" x14ac:dyDescent="0.25">
      <c r="A12" s="509">
        <v>5</v>
      </c>
      <c r="B12" s="334" t="s">
        <v>379</v>
      </c>
      <c r="C12" s="232">
        <v>9311</v>
      </c>
      <c r="D12" s="510">
        <v>21.75</v>
      </c>
      <c r="E12" s="510">
        <f>'Verotuloihin perust tasaus'!$D12-12.64</f>
        <v>9.11</v>
      </c>
      <c r="F12" s="235">
        <v>26901019.84</v>
      </c>
      <c r="G12" s="235">
        <f>'Verotuloihin perust tasaus'!$F12*100/'Verotuloihin perust tasaus'!$D12</f>
        <v>123682849.83908045</v>
      </c>
      <c r="H12" s="232">
        <f>'Verotuloihin perust tasaus'!$G12*($E$11/100)</f>
        <v>9115426.0331402309</v>
      </c>
      <c r="I12" s="235">
        <v>1903431.9155494962</v>
      </c>
      <c r="J12" s="235">
        <v>1281957.6810000001</v>
      </c>
      <c r="K12" s="235">
        <f>SUM('Verotuloihin perust tasaus'!$H12:$J12)</f>
        <v>12300815.629689727</v>
      </c>
      <c r="L12" s="235">
        <f>'Verotuloihin perust tasaus'!$K12/'Verotuloihin perust tasaus'!$C12</f>
        <v>1321.1057490806279</v>
      </c>
      <c r="M12" s="244">
        <f>$L$11-'Verotuloihin perust tasaus'!$L12</f>
        <v>635.84425091937214</v>
      </c>
      <c r="N12" s="511">
        <f>IF('Verotuloihin perust tasaus'!$M12&gt;0,('Verotuloihin perust tasaus'!$M12*$B$7),('Verotuloihin perust tasaus'!$M12*$B$8))</f>
        <v>572.25982582743495</v>
      </c>
      <c r="O12" s="512">
        <f>'Verotuloihin perust tasaus'!$N12*'Verotuloihin perust tasaus'!$C12</f>
        <v>5328311.2382792467</v>
      </c>
    </row>
    <row r="13" spans="1:15" x14ac:dyDescent="0.25">
      <c r="A13" s="509">
        <v>9</v>
      </c>
      <c r="B13" s="334" t="s">
        <v>380</v>
      </c>
      <c r="C13" s="232">
        <v>2491</v>
      </c>
      <c r="D13" s="510">
        <v>22</v>
      </c>
      <c r="E13" s="510">
        <f>'Verotuloihin perust tasaus'!$D13-12.64</f>
        <v>9.36</v>
      </c>
      <c r="F13" s="235">
        <v>7561150.8300000001</v>
      </c>
      <c r="G13" s="235">
        <f>'Verotuloihin perust tasaus'!$F13*100/'Verotuloihin perust tasaus'!$D13</f>
        <v>34368867.409090906</v>
      </c>
      <c r="H13" s="232">
        <f>'Verotuloihin perust tasaus'!$G13*($E$11/100)</f>
        <v>2532985.5280500003</v>
      </c>
      <c r="I13" s="235">
        <v>247660.89168637581</v>
      </c>
      <c r="J13" s="235">
        <v>203089.9038</v>
      </c>
      <c r="K13" s="235">
        <f>SUM('Verotuloihin perust tasaus'!$H13:$J13)</f>
        <v>2983736.323536376</v>
      </c>
      <c r="L13" s="235">
        <f>'Verotuloihin perust tasaus'!$K13/'Verotuloihin perust tasaus'!$C13</f>
        <v>1197.8066332944102</v>
      </c>
      <c r="M13" s="244">
        <f>$L$11-'Verotuloihin perust tasaus'!$L13</f>
        <v>759.14336670558987</v>
      </c>
      <c r="N13" s="511">
        <f>IF('Verotuloihin perust tasaus'!$M13&gt;0,('Verotuloihin perust tasaus'!$M13*$B$7),('Verotuloihin perust tasaus'!$M13*$B$8))</f>
        <v>683.22903003503086</v>
      </c>
      <c r="O13" s="512">
        <f>'Verotuloihin perust tasaus'!$N13*'Verotuloihin perust tasaus'!$C13</f>
        <v>1701923.5138172619</v>
      </c>
    </row>
    <row r="14" spans="1:15" x14ac:dyDescent="0.25">
      <c r="A14" s="509">
        <v>10</v>
      </c>
      <c r="B14" s="334" t="s">
        <v>381</v>
      </c>
      <c r="C14" s="232">
        <v>11197</v>
      </c>
      <c r="D14" s="510">
        <v>21.25</v>
      </c>
      <c r="E14" s="510">
        <f>'Verotuloihin perust tasaus'!$D14-12.64</f>
        <v>8.61</v>
      </c>
      <c r="F14" s="235">
        <v>30754859.550000001</v>
      </c>
      <c r="G14" s="235">
        <f>'Verotuloihin perust tasaus'!$F14*100/'Verotuloihin perust tasaus'!$D14</f>
        <v>144728750.82352942</v>
      </c>
      <c r="H14" s="232">
        <f>'Verotuloihin perust tasaus'!$G14*($E$11/100)</f>
        <v>10666508.935694121</v>
      </c>
      <c r="I14" s="235">
        <v>2389767.1303344588</v>
      </c>
      <c r="J14" s="235">
        <v>1708361.0537000005</v>
      </c>
      <c r="K14" s="235">
        <f>SUM('Verotuloihin perust tasaus'!$H14:$J14)</f>
        <v>14764637.11972858</v>
      </c>
      <c r="L14" s="235">
        <f>'Verotuloihin perust tasaus'!$K14/'Verotuloihin perust tasaus'!$C14</f>
        <v>1318.6243743617558</v>
      </c>
      <c r="M14" s="244">
        <f>$L$11-'Verotuloihin perust tasaus'!$L14</f>
        <v>638.32562563824422</v>
      </c>
      <c r="N14" s="511">
        <f>IF('Verotuloihin perust tasaus'!$M14&gt;0,('Verotuloihin perust tasaus'!$M14*$B$7),('Verotuloihin perust tasaus'!$M14*$B$8))</f>
        <v>574.49306307441987</v>
      </c>
      <c r="O14" s="512">
        <f>'Verotuloihin perust tasaus'!$N14*'Verotuloihin perust tasaus'!$C14</f>
        <v>6432598.827244279</v>
      </c>
    </row>
    <row r="15" spans="1:15" x14ac:dyDescent="0.25">
      <c r="A15" s="509">
        <v>16</v>
      </c>
      <c r="B15" s="334" t="s">
        <v>382</v>
      </c>
      <c r="C15" s="232">
        <v>8033</v>
      </c>
      <c r="D15" s="510">
        <v>20.75</v>
      </c>
      <c r="E15" s="510">
        <f>'Verotuloihin perust tasaus'!$D15-12.64</f>
        <v>8.11</v>
      </c>
      <c r="F15" s="235">
        <v>27857614.370000001</v>
      </c>
      <c r="G15" s="235">
        <f>'Verotuloihin perust tasaus'!$F15*100/'Verotuloihin perust tasaus'!$D15</f>
        <v>134253563.22891566</v>
      </c>
      <c r="H15" s="232">
        <f>'Verotuloihin perust tasaus'!$G15*($E$11/100)</f>
        <v>9894487.6099710856</v>
      </c>
      <c r="I15" s="235">
        <v>1494891.8591520011</v>
      </c>
      <c r="J15" s="235">
        <v>1698967.7731000001</v>
      </c>
      <c r="K15" s="235">
        <f>SUM('Verotuloihin perust tasaus'!$H15:$J15)</f>
        <v>13088347.242223086</v>
      </c>
      <c r="L15" s="235">
        <f>'Verotuloihin perust tasaus'!$K15/'Verotuloihin perust tasaus'!$C15</f>
        <v>1629.3224501709306</v>
      </c>
      <c r="M15" s="244">
        <f>$L$11-'Verotuloihin perust tasaus'!$L15</f>
        <v>327.62754982906949</v>
      </c>
      <c r="N15" s="511">
        <f>IF('Verotuloihin perust tasaus'!$M15&gt;0,('Verotuloihin perust tasaus'!$M15*$B$7),('Verotuloihin perust tasaus'!$M15*$B$8))</f>
        <v>294.86479484616257</v>
      </c>
      <c r="O15" s="512">
        <f>'Verotuloihin perust tasaus'!$N15*'Verotuloihin perust tasaus'!$C15</f>
        <v>2368648.8969992241</v>
      </c>
    </row>
    <row r="16" spans="1:15" x14ac:dyDescent="0.25">
      <c r="A16" s="509">
        <v>18</v>
      </c>
      <c r="B16" s="334" t="s">
        <v>383</v>
      </c>
      <c r="C16" s="232">
        <v>4847</v>
      </c>
      <c r="D16" s="510">
        <v>21.499999999999996</v>
      </c>
      <c r="E16" s="510">
        <f>'Verotuloihin perust tasaus'!$D16-12.64</f>
        <v>8.8599999999999959</v>
      </c>
      <c r="F16" s="235">
        <v>19330174.34</v>
      </c>
      <c r="G16" s="235">
        <f>'Verotuloihin perust tasaus'!$F16*100/'Verotuloihin perust tasaus'!$D16</f>
        <v>89907787.627906993</v>
      </c>
      <c r="H16" s="232">
        <f>'Verotuloihin perust tasaus'!$G16*($E$11/100)</f>
        <v>6626203.9481767472</v>
      </c>
      <c r="I16" s="235">
        <v>1011880.3004087792</v>
      </c>
      <c r="J16" s="235">
        <v>511499.60585000005</v>
      </c>
      <c r="K16" s="235">
        <f>SUM('Verotuloihin perust tasaus'!$H16:$J16)</f>
        <v>8149583.8544355258</v>
      </c>
      <c r="L16" s="235">
        <f>'Verotuloihin perust tasaus'!$K16/'Verotuloihin perust tasaus'!$C16</f>
        <v>1681.3665884950537</v>
      </c>
      <c r="M16" s="244">
        <f>$L$11-'Verotuloihin perust tasaus'!$L16</f>
        <v>275.5834115049463</v>
      </c>
      <c r="N16" s="511">
        <f>IF('Verotuloihin perust tasaus'!$M16&gt;0,('Verotuloihin perust tasaus'!$M16*$B$7),('Verotuloihin perust tasaus'!$M16*$B$8))</f>
        <v>248.02507035445169</v>
      </c>
      <c r="O16" s="512">
        <f>'Verotuloihin perust tasaus'!$N16*'Verotuloihin perust tasaus'!$C16</f>
        <v>1202177.5160080274</v>
      </c>
    </row>
    <row r="17" spans="1:15" x14ac:dyDescent="0.25">
      <c r="A17" s="509">
        <v>19</v>
      </c>
      <c r="B17" s="334" t="s">
        <v>384</v>
      </c>
      <c r="C17" s="232">
        <v>3955</v>
      </c>
      <c r="D17" s="510">
        <v>21.5</v>
      </c>
      <c r="E17" s="510">
        <f>'Verotuloihin perust tasaus'!$D17-12.64</f>
        <v>8.86</v>
      </c>
      <c r="F17" s="235">
        <v>14754315.630000001</v>
      </c>
      <c r="G17" s="235">
        <f>'Verotuloihin perust tasaus'!$F17*100/'Verotuloihin perust tasaus'!$D17</f>
        <v>68624723.860465109</v>
      </c>
      <c r="H17" s="232">
        <f>'Verotuloihin perust tasaus'!$G17*($E$11/100)</f>
        <v>5057642.1485162796</v>
      </c>
      <c r="I17" s="235">
        <v>542058.03616416908</v>
      </c>
      <c r="J17" s="235">
        <v>386636.37904999999</v>
      </c>
      <c r="K17" s="235">
        <f>SUM('Verotuloihin perust tasaus'!$H17:$J17)</f>
        <v>5986336.5637304485</v>
      </c>
      <c r="L17" s="235">
        <f>'Verotuloihin perust tasaus'!$K17/'Verotuloihin perust tasaus'!$C17</f>
        <v>1513.612279072174</v>
      </c>
      <c r="M17" s="244">
        <f>$L$11-'Verotuloihin perust tasaus'!$L17</f>
        <v>443.33772092782601</v>
      </c>
      <c r="N17" s="511">
        <f>IF('Verotuloihin perust tasaus'!$M17&gt;0,('Verotuloihin perust tasaus'!$M17*$B$7),('Verotuloihin perust tasaus'!$M17*$B$8))</f>
        <v>399.00394883504345</v>
      </c>
      <c r="O17" s="512">
        <f>'Verotuloihin perust tasaus'!$N17*'Verotuloihin perust tasaus'!$C17</f>
        <v>1578060.6176425968</v>
      </c>
    </row>
    <row r="18" spans="1:15" x14ac:dyDescent="0.25">
      <c r="A18" s="509">
        <v>20</v>
      </c>
      <c r="B18" s="334" t="s">
        <v>18</v>
      </c>
      <c r="C18" s="232">
        <v>16467</v>
      </c>
      <c r="D18" s="510">
        <v>22</v>
      </c>
      <c r="E18" s="510">
        <f>'Verotuloihin perust tasaus'!$D18-12.64</f>
        <v>9.36</v>
      </c>
      <c r="F18" s="235">
        <v>63023181.359999999</v>
      </c>
      <c r="G18" s="235">
        <f>'Verotuloihin perust tasaus'!$F18*100/'Verotuloihin perust tasaus'!$D18</f>
        <v>286469006.18181819</v>
      </c>
      <c r="H18" s="232">
        <f>'Verotuloihin perust tasaus'!$G18*($E$11/100)</f>
        <v>21112765.755600005</v>
      </c>
      <c r="I18" s="235">
        <v>1602794.1685809132</v>
      </c>
      <c r="J18" s="235">
        <v>1630870.7138000005</v>
      </c>
      <c r="K18" s="235">
        <f>SUM('Verotuloihin perust tasaus'!$H18:$J18)</f>
        <v>24346430.637980919</v>
      </c>
      <c r="L18" s="235">
        <f>'Verotuloihin perust tasaus'!$K18/'Verotuloihin perust tasaus'!$C18</f>
        <v>1478.4982472812849</v>
      </c>
      <c r="M18" s="244">
        <f>$L$11-'Verotuloihin perust tasaus'!$L18</f>
        <v>478.45175271871517</v>
      </c>
      <c r="N18" s="511">
        <f>IF('Verotuloihin perust tasaus'!$M18&gt;0,('Verotuloihin perust tasaus'!$M18*$B$7),('Verotuloihin perust tasaus'!$M18*$B$8))</f>
        <v>430.60657744684369</v>
      </c>
      <c r="O18" s="512">
        <f>'Verotuloihin perust tasaus'!$N18*'Verotuloihin perust tasaus'!$C18</f>
        <v>7090798.5108171748</v>
      </c>
    </row>
    <row r="19" spans="1:15" x14ac:dyDescent="0.25">
      <c r="A19" s="509">
        <v>46</v>
      </c>
      <c r="B19" s="334" t="s">
        <v>385</v>
      </c>
      <c r="C19" s="232">
        <v>1362</v>
      </c>
      <c r="D19" s="510">
        <v>21</v>
      </c>
      <c r="E19" s="510">
        <f>'Verotuloihin perust tasaus'!$D19-12.64</f>
        <v>8.36</v>
      </c>
      <c r="F19" s="235">
        <v>3657235.78</v>
      </c>
      <c r="G19" s="235">
        <f>'Verotuloihin perust tasaus'!$F19*100/'Verotuloihin perust tasaus'!$D19</f>
        <v>17415408.476190478</v>
      </c>
      <c r="H19" s="232">
        <f>'Verotuloihin perust tasaus'!$G19*($E$11/100)</f>
        <v>1283515.6046952384</v>
      </c>
      <c r="I19" s="235">
        <v>506856.46421133896</v>
      </c>
      <c r="J19" s="235">
        <v>255282.60675000001</v>
      </c>
      <c r="K19" s="235">
        <f>SUM('Verotuloihin perust tasaus'!$H19:$J19)</f>
        <v>2045654.6756565773</v>
      </c>
      <c r="L19" s="235">
        <f>'Verotuloihin perust tasaus'!$K19/'Verotuloihin perust tasaus'!$C19</f>
        <v>1501.9491010694401</v>
      </c>
      <c r="M19" s="244">
        <f>$L$11-'Verotuloihin perust tasaus'!$L19</f>
        <v>455.00089893055997</v>
      </c>
      <c r="N19" s="511">
        <f>IF('Verotuloihin perust tasaus'!$M19&gt;0,('Verotuloihin perust tasaus'!$M19*$B$7),('Verotuloihin perust tasaus'!$M19*$B$8))</f>
        <v>409.50080903750398</v>
      </c>
      <c r="O19" s="512">
        <f>'Verotuloihin perust tasaus'!$N19*'Verotuloihin perust tasaus'!$C19</f>
        <v>557740.1019090804</v>
      </c>
    </row>
    <row r="20" spans="1:15" x14ac:dyDescent="0.25">
      <c r="A20" s="509">
        <v>47</v>
      </c>
      <c r="B20" s="334" t="s">
        <v>386</v>
      </c>
      <c r="C20" s="232">
        <v>1789</v>
      </c>
      <c r="D20" s="510">
        <v>21.25</v>
      </c>
      <c r="E20" s="510">
        <f>'Verotuloihin perust tasaus'!$D20-12.64</f>
        <v>8.61</v>
      </c>
      <c r="F20" s="235">
        <v>5611132.0999999996</v>
      </c>
      <c r="G20" s="235">
        <f>'Verotuloihin perust tasaus'!$F20*100/'Verotuloihin perust tasaus'!$D20</f>
        <v>26405327.529411763</v>
      </c>
      <c r="H20" s="232">
        <f>'Verotuloihin perust tasaus'!$G20*($E$11/100)</f>
        <v>1946072.6389176473</v>
      </c>
      <c r="I20" s="235">
        <v>552747.19391160819</v>
      </c>
      <c r="J20" s="235">
        <v>454886.13850000006</v>
      </c>
      <c r="K20" s="235">
        <f>SUM('Verotuloihin perust tasaus'!$H20:$J20)</f>
        <v>2953705.9713292555</v>
      </c>
      <c r="L20" s="235">
        <f>'Verotuloihin perust tasaus'!$K20/'Verotuloihin perust tasaus'!$C20</f>
        <v>1651.0374350638656</v>
      </c>
      <c r="M20" s="244">
        <f>$L$11-'Verotuloihin perust tasaus'!$L20</f>
        <v>305.91256493613446</v>
      </c>
      <c r="N20" s="511">
        <f>IF('Verotuloihin perust tasaus'!$M20&gt;0,('Verotuloihin perust tasaus'!$M20*$B$7),('Verotuloihin perust tasaus'!$M20*$B$8))</f>
        <v>275.321308442521</v>
      </c>
      <c r="O20" s="512">
        <f>'Verotuloihin perust tasaus'!$N20*'Verotuloihin perust tasaus'!$C20</f>
        <v>492549.8208036701</v>
      </c>
    </row>
    <row r="21" spans="1:15" x14ac:dyDescent="0.25">
      <c r="A21" s="509">
        <v>49</v>
      </c>
      <c r="B21" s="334" t="s">
        <v>387</v>
      </c>
      <c r="C21" s="232">
        <v>297132</v>
      </c>
      <c r="D21" s="510">
        <v>18</v>
      </c>
      <c r="E21" s="510">
        <f>'Verotuloihin perust tasaus'!$D21-12.64</f>
        <v>5.3599999999999994</v>
      </c>
      <c r="F21" s="235">
        <v>1494600338.3</v>
      </c>
      <c r="G21" s="235">
        <f>'Verotuloihin perust tasaus'!$F21*100/'Verotuloihin perust tasaus'!$D21</f>
        <v>8303335212.7777777</v>
      </c>
      <c r="H21" s="232">
        <f>'Verotuloihin perust tasaus'!$G21*($E$11/100)</f>
        <v>611955805.1817224</v>
      </c>
      <c r="I21" s="235">
        <v>134619184.13482007</v>
      </c>
      <c r="J21" s="235">
        <v>80328884.714099988</v>
      </c>
      <c r="K21" s="235">
        <f>SUM('Verotuloihin perust tasaus'!$H21:$J21)</f>
        <v>826903874.03064251</v>
      </c>
      <c r="L21" s="235">
        <f>'Verotuloihin perust tasaus'!$K21/'Verotuloihin perust tasaus'!$C21</f>
        <v>2782.9512608222694</v>
      </c>
      <c r="M21" s="244">
        <f>$L$11-'Verotuloihin perust tasaus'!$L21</f>
        <v>-826.00126082226939</v>
      </c>
      <c r="N21" s="511">
        <f>IF('Verotuloihin perust tasaus'!$M21&gt;0,('Verotuloihin perust tasaus'!$M21*$B$7),('Verotuloihin perust tasaus'!$M21*$B$8))</f>
        <v>-82.60012608222695</v>
      </c>
      <c r="O21" s="512">
        <f>'Verotuloihin perust tasaus'!$N21*'Verotuloihin perust tasaus'!$C21</f>
        <v>-24543140.663064256</v>
      </c>
    </row>
    <row r="22" spans="1:15" x14ac:dyDescent="0.25">
      <c r="A22" s="509">
        <v>50</v>
      </c>
      <c r="B22" s="334" t="s">
        <v>388</v>
      </c>
      <c r="C22" s="232">
        <v>11417</v>
      </c>
      <c r="D22" s="510">
        <v>21</v>
      </c>
      <c r="E22" s="510">
        <f>'Verotuloihin perust tasaus'!$D22-12.64</f>
        <v>8.36</v>
      </c>
      <c r="F22" s="235">
        <v>41666858.560000002</v>
      </c>
      <c r="G22" s="235">
        <f>'Verotuloihin perust tasaus'!$F22*100/'Verotuloihin perust tasaus'!$D22</f>
        <v>198413612.19047618</v>
      </c>
      <c r="H22" s="232">
        <f>'Verotuloihin perust tasaus'!$G22*($E$11/100)</f>
        <v>14623083.218438098</v>
      </c>
      <c r="I22" s="235">
        <v>2175622.5359072932</v>
      </c>
      <c r="J22" s="235">
        <v>1536524.1357</v>
      </c>
      <c r="K22" s="235">
        <f>SUM('Verotuloihin perust tasaus'!$H22:$J22)</f>
        <v>18335229.89004539</v>
      </c>
      <c r="L22" s="235">
        <f>'Verotuloihin perust tasaus'!$K22/'Verotuloihin perust tasaus'!$C22</f>
        <v>1605.9586485105885</v>
      </c>
      <c r="M22" s="244">
        <f>$L$11-'Verotuloihin perust tasaus'!$L22</f>
        <v>350.9913514894115</v>
      </c>
      <c r="N22" s="511">
        <f>IF('Verotuloihin perust tasaus'!$M22&gt;0,('Verotuloihin perust tasaus'!$M22*$B$7),('Verotuloihin perust tasaus'!$M22*$B$8))</f>
        <v>315.89221634047038</v>
      </c>
      <c r="O22" s="512">
        <f>'Verotuloihin perust tasaus'!$N22*'Verotuloihin perust tasaus'!$C22</f>
        <v>3606541.4339591502</v>
      </c>
    </row>
    <row r="23" spans="1:15" x14ac:dyDescent="0.25">
      <c r="A23" s="509">
        <v>51</v>
      </c>
      <c r="B23" s="334" t="s">
        <v>389</v>
      </c>
      <c r="C23" s="232">
        <v>9334</v>
      </c>
      <c r="D23" s="510">
        <v>18</v>
      </c>
      <c r="E23" s="510">
        <f>'Verotuloihin perust tasaus'!$D23-12.64</f>
        <v>5.3599999999999994</v>
      </c>
      <c r="F23" s="235">
        <v>31504531.510000002</v>
      </c>
      <c r="G23" s="235">
        <f>'Verotuloihin perust tasaus'!$F23*100/'Verotuloihin perust tasaus'!$D23</f>
        <v>175025175.05555555</v>
      </c>
      <c r="H23" s="232">
        <f>'Verotuloihin perust tasaus'!$G23*($E$11/100)</f>
        <v>12899355.401594447</v>
      </c>
      <c r="I23" s="235">
        <v>1985887.1903254213</v>
      </c>
      <c r="J23" s="235">
        <v>5110417.0406500008</v>
      </c>
      <c r="K23" s="235">
        <f>SUM('Verotuloihin perust tasaus'!$H23:$J23)</f>
        <v>19995659.632569872</v>
      </c>
      <c r="L23" s="235">
        <f>'Verotuloihin perust tasaus'!$K23/'Verotuloihin perust tasaus'!$C23</f>
        <v>2142.2390864120284</v>
      </c>
      <c r="M23" s="244">
        <f>$L$11-'Verotuloihin perust tasaus'!$L23</f>
        <v>-185.28908641202838</v>
      </c>
      <c r="N23" s="511">
        <f>IF('Verotuloihin perust tasaus'!$M23&gt;0,('Verotuloihin perust tasaus'!$M23*$B$7),('Verotuloihin perust tasaus'!$M23*$B$8))</f>
        <v>-18.52890864120284</v>
      </c>
      <c r="O23" s="512">
        <f>'Verotuloihin perust tasaus'!$N23*'Verotuloihin perust tasaus'!$C23</f>
        <v>-172948.8332569873</v>
      </c>
    </row>
    <row r="24" spans="1:15" x14ac:dyDescent="0.25">
      <c r="A24" s="509">
        <v>52</v>
      </c>
      <c r="B24" s="334" t="s">
        <v>390</v>
      </c>
      <c r="C24" s="232">
        <v>2404</v>
      </c>
      <c r="D24" s="510">
        <v>22.499999999999996</v>
      </c>
      <c r="E24" s="510">
        <f>'Verotuloihin perust tasaus'!$D24-12.64</f>
        <v>9.8599999999999959</v>
      </c>
      <c r="F24" s="235">
        <v>7259668.1799999997</v>
      </c>
      <c r="G24" s="235">
        <f>'Verotuloihin perust tasaus'!$F24*100/'Verotuloihin perust tasaus'!$D24</f>
        <v>32265191.911111116</v>
      </c>
      <c r="H24" s="232">
        <f>'Verotuloihin perust tasaus'!$G24*($E$11/100)</f>
        <v>2377944.64384889</v>
      </c>
      <c r="I24" s="235">
        <v>617625.76064044167</v>
      </c>
      <c r="J24" s="235">
        <v>352718.5173500001</v>
      </c>
      <c r="K24" s="235">
        <f>SUM('Verotuloihin perust tasaus'!$H24:$J24)</f>
        <v>3348288.9218393322</v>
      </c>
      <c r="L24" s="235">
        <f>'Verotuloihin perust tasaus'!$K24/'Verotuloihin perust tasaus'!$C24</f>
        <v>1392.799052345812</v>
      </c>
      <c r="M24" s="244">
        <f>$L$11-'Verotuloihin perust tasaus'!$L24</f>
        <v>564.15094765418803</v>
      </c>
      <c r="N24" s="511">
        <f>IF('Verotuloihin perust tasaus'!$M24&gt;0,('Verotuloihin perust tasaus'!$M24*$B$7),('Verotuloihin perust tasaus'!$M24*$B$8))</f>
        <v>507.73585288876922</v>
      </c>
      <c r="O24" s="512">
        <f>'Verotuloihin perust tasaus'!$N24*'Verotuloihin perust tasaus'!$C24</f>
        <v>1220596.9903446012</v>
      </c>
    </row>
    <row r="25" spans="1:15" x14ac:dyDescent="0.25">
      <c r="A25" s="509">
        <v>61</v>
      </c>
      <c r="B25" s="334" t="s">
        <v>391</v>
      </c>
      <c r="C25" s="232">
        <v>16573</v>
      </c>
      <c r="D25" s="510">
        <v>20.5</v>
      </c>
      <c r="E25" s="510">
        <f>'Verotuloihin perust tasaus'!$D25-12.64</f>
        <v>7.8599999999999994</v>
      </c>
      <c r="F25" s="235">
        <v>54940038.420000002</v>
      </c>
      <c r="G25" s="235">
        <f>'Verotuloihin perust tasaus'!$F25*100/'Verotuloihin perust tasaus'!$D25</f>
        <v>268000187.41463414</v>
      </c>
      <c r="H25" s="232">
        <f>'Verotuloihin perust tasaus'!$G25*($E$11/100)</f>
        <v>19751613.812458541</v>
      </c>
      <c r="I25" s="235">
        <v>4122367.3096677698</v>
      </c>
      <c r="J25" s="235">
        <v>2422638.0350000006</v>
      </c>
      <c r="K25" s="235">
        <f>SUM('Verotuloihin perust tasaus'!$H25:$J25)</f>
        <v>26296619.157126311</v>
      </c>
      <c r="L25" s="235">
        <f>'Verotuloihin perust tasaus'!$K25/'Verotuloihin perust tasaus'!$C25</f>
        <v>1586.7144848323364</v>
      </c>
      <c r="M25" s="244">
        <f>$L$11-'Verotuloihin perust tasaus'!$L25</f>
        <v>370.23551516766361</v>
      </c>
      <c r="N25" s="511">
        <f>IF('Verotuloihin perust tasaus'!$M25&gt;0,('Verotuloihin perust tasaus'!$M25*$B$7),('Verotuloihin perust tasaus'!$M25*$B$8))</f>
        <v>333.21196365089725</v>
      </c>
      <c r="O25" s="512">
        <f>'Verotuloihin perust tasaus'!$N25*'Verotuloihin perust tasaus'!$C25</f>
        <v>5522321.8735863203</v>
      </c>
    </row>
    <row r="26" spans="1:15" x14ac:dyDescent="0.25">
      <c r="A26" s="509">
        <v>69</v>
      </c>
      <c r="B26" s="334" t="s">
        <v>392</v>
      </c>
      <c r="C26" s="232">
        <v>6802</v>
      </c>
      <c r="D26" s="510">
        <v>22.5</v>
      </c>
      <c r="E26" s="510">
        <f>'Verotuloihin perust tasaus'!$D26-12.64</f>
        <v>9.86</v>
      </c>
      <c r="F26" s="235">
        <v>21797360.530000001</v>
      </c>
      <c r="G26" s="235">
        <f>'Verotuloihin perust tasaus'!$F26*100/'Verotuloihin perust tasaus'!$D26</f>
        <v>96877157.911111116</v>
      </c>
      <c r="H26" s="232">
        <f>'Verotuloihin perust tasaus'!$G26*($E$11/100)</f>
        <v>7139846.5380488904</v>
      </c>
      <c r="I26" s="235">
        <v>1270572.3105466932</v>
      </c>
      <c r="J26" s="235">
        <v>758458.05200000014</v>
      </c>
      <c r="K26" s="235">
        <f>SUM('Verotuloihin perust tasaus'!$H26:$J26)</f>
        <v>9168876.900595583</v>
      </c>
      <c r="L26" s="235">
        <f>'Verotuloihin perust tasaus'!$K26/'Verotuloihin perust tasaus'!$C26</f>
        <v>1347.9677889731818</v>
      </c>
      <c r="M26" s="244">
        <f>$L$11-'Verotuloihin perust tasaus'!$L26</f>
        <v>608.98221102681828</v>
      </c>
      <c r="N26" s="511">
        <f>IF('Verotuloihin perust tasaus'!$M26&gt;0,('Verotuloihin perust tasaus'!$M26*$B$7),('Verotuloihin perust tasaus'!$M26*$B$8))</f>
        <v>548.08398992413652</v>
      </c>
      <c r="O26" s="512">
        <f>'Verotuloihin perust tasaus'!$N26*'Verotuloihin perust tasaus'!$C26</f>
        <v>3728067.2994639766</v>
      </c>
    </row>
    <row r="27" spans="1:15" x14ac:dyDescent="0.25">
      <c r="A27" s="509">
        <v>71</v>
      </c>
      <c r="B27" s="334" t="s">
        <v>393</v>
      </c>
      <c r="C27" s="232">
        <v>6613</v>
      </c>
      <c r="D27" s="510">
        <v>22</v>
      </c>
      <c r="E27" s="510">
        <f>'Verotuloihin perust tasaus'!$D27-12.64</f>
        <v>9.36</v>
      </c>
      <c r="F27" s="235">
        <v>19774010.629999999</v>
      </c>
      <c r="G27" s="235">
        <f>'Verotuloihin perust tasaus'!$F27*100/'Verotuloihin perust tasaus'!$D27</f>
        <v>89881866.5</v>
      </c>
      <c r="H27" s="232">
        <f>'Verotuloihin perust tasaus'!$G27*($E$11/100)</f>
        <v>6624293.5610500015</v>
      </c>
      <c r="I27" s="235">
        <v>1183976.5337222419</v>
      </c>
      <c r="J27" s="235">
        <v>801790.47330000019</v>
      </c>
      <c r="K27" s="235">
        <f>SUM('Verotuloihin perust tasaus'!$H27:$J27)</f>
        <v>8610060.5680722445</v>
      </c>
      <c r="L27" s="235">
        <f>'Verotuloihin perust tasaus'!$K27/'Verotuloihin perust tasaus'!$C27</f>
        <v>1301.9901055605994</v>
      </c>
      <c r="M27" s="244">
        <f>$L$11-'Verotuloihin perust tasaus'!$L27</f>
        <v>654.95989443940061</v>
      </c>
      <c r="N27" s="511">
        <f>IF('Verotuloihin perust tasaus'!$M27&gt;0,('Verotuloihin perust tasaus'!$M27*$B$7),('Verotuloihin perust tasaus'!$M27*$B$8))</f>
        <v>589.46390499546055</v>
      </c>
      <c r="O27" s="512">
        <f>'Verotuloihin perust tasaus'!$N27*'Verotuloihin perust tasaus'!$C27</f>
        <v>3898124.8037349805</v>
      </c>
    </row>
    <row r="28" spans="1:15" x14ac:dyDescent="0.25">
      <c r="A28" s="509">
        <v>72</v>
      </c>
      <c r="B28" s="334" t="s">
        <v>394</v>
      </c>
      <c r="C28" s="232">
        <v>950</v>
      </c>
      <c r="D28" s="510">
        <v>20.5</v>
      </c>
      <c r="E28" s="510">
        <f>'Verotuloihin perust tasaus'!$D28-12.64</f>
        <v>7.8599999999999994</v>
      </c>
      <c r="F28" s="235">
        <v>3483308.23</v>
      </c>
      <c r="G28" s="235">
        <f>'Verotuloihin perust tasaus'!$F28*100/'Verotuloihin perust tasaus'!$D28</f>
        <v>16991747.463414636</v>
      </c>
      <c r="H28" s="232">
        <f>'Verotuloihin perust tasaus'!$G28*($E$11/100)</f>
        <v>1252291.7880536588</v>
      </c>
      <c r="I28" s="235">
        <v>106149.94117942482</v>
      </c>
      <c r="J28" s="235">
        <v>170669.93525000001</v>
      </c>
      <c r="K28" s="235">
        <f>SUM('Verotuloihin perust tasaus'!$H28:$J28)</f>
        <v>1529111.6644830836</v>
      </c>
      <c r="L28" s="235">
        <f>'Verotuloihin perust tasaus'!$K28/'Verotuloihin perust tasaus'!$C28</f>
        <v>1609.591225771667</v>
      </c>
      <c r="M28" s="244">
        <f>$L$11-'Verotuloihin perust tasaus'!$L28</f>
        <v>347.358774228333</v>
      </c>
      <c r="N28" s="511">
        <f>IF('Verotuloihin perust tasaus'!$M28&gt;0,('Verotuloihin perust tasaus'!$M28*$B$7),('Verotuloihin perust tasaus'!$M28*$B$8))</f>
        <v>312.62289680549969</v>
      </c>
      <c r="O28" s="512">
        <f>'Verotuloihin perust tasaus'!$N28*'Verotuloihin perust tasaus'!$C28</f>
        <v>296991.75196522468</v>
      </c>
    </row>
    <row r="29" spans="1:15" x14ac:dyDescent="0.25">
      <c r="A29" s="509">
        <v>74</v>
      </c>
      <c r="B29" s="334" t="s">
        <v>395</v>
      </c>
      <c r="C29" s="232">
        <v>1083</v>
      </c>
      <c r="D29" s="510">
        <v>23.5</v>
      </c>
      <c r="E29" s="510">
        <f>'Verotuloihin perust tasaus'!$D29-12.64</f>
        <v>10.86</v>
      </c>
      <c r="F29" s="235">
        <v>3294291.15</v>
      </c>
      <c r="G29" s="235">
        <f>'Verotuloihin perust tasaus'!$F29*100/'Verotuloihin perust tasaus'!$D29</f>
        <v>14018260.212765958</v>
      </c>
      <c r="H29" s="232">
        <f>'Verotuloihin perust tasaus'!$G29*($E$11/100)</f>
        <v>1033145.7776808513</v>
      </c>
      <c r="I29" s="235">
        <v>339803.24948823405</v>
      </c>
      <c r="J29" s="235">
        <v>171561.05605000001</v>
      </c>
      <c r="K29" s="235">
        <f>SUM('Verotuloihin perust tasaus'!$H29:$J29)</f>
        <v>1544510.0832190854</v>
      </c>
      <c r="L29" s="235">
        <f>'Verotuloihin perust tasaus'!$K29/'Verotuloihin perust tasaus'!$C29</f>
        <v>1426.1404277184538</v>
      </c>
      <c r="M29" s="244">
        <f>$L$11-'Verotuloihin perust tasaus'!$L29</f>
        <v>530.80957228154625</v>
      </c>
      <c r="N29" s="511">
        <f>IF('Verotuloihin perust tasaus'!$M29&gt;0,('Verotuloihin perust tasaus'!$M29*$B$7),('Verotuloihin perust tasaus'!$M29*$B$8))</f>
        <v>477.72861505339165</v>
      </c>
      <c r="O29" s="512">
        <f>'Verotuloihin perust tasaus'!$N29*'Verotuloihin perust tasaus'!$C29</f>
        <v>517380.09010282316</v>
      </c>
    </row>
    <row r="30" spans="1:15" x14ac:dyDescent="0.25">
      <c r="A30" s="509">
        <v>75</v>
      </c>
      <c r="B30" s="334" t="s">
        <v>396</v>
      </c>
      <c r="C30" s="232">
        <v>19702</v>
      </c>
      <c r="D30" s="510">
        <v>21</v>
      </c>
      <c r="E30" s="510">
        <f>'Verotuloihin perust tasaus'!$D30-12.64</f>
        <v>8.36</v>
      </c>
      <c r="F30" s="235">
        <v>76205161.730000004</v>
      </c>
      <c r="G30" s="235">
        <f>'Verotuloihin perust tasaus'!$F30*100/'Verotuloihin perust tasaus'!$D30</f>
        <v>362881722.52380955</v>
      </c>
      <c r="H30" s="232">
        <f>'Verotuloihin perust tasaus'!$G30*($E$11/100)</f>
        <v>26744382.950004771</v>
      </c>
      <c r="I30" s="235">
        <v>13282973.154555811</v>
      </c>
      <c r="J30" s="235">
        <v>3286756.3160500005</v>
      </c>
      <c r="K30" s="235">
        <f>SUM('Verotuloihin perust tasaus'!$H30:$J30)</f>
        <v>43314112.420610584</v>
      </c>
      <c r="L30" s="235">
        <f>'Verotuloihin perust tasaus'!$K30/'Verotuloihin perust tasaus'!$C30</f>
        <v>2198.4627154913505</v>
      </c>
      <c r="M30" s="244">
        <f>$L$11-'Verotuloihin perust tasaus'!$L30</f>
        <v>-241.51271549135049</v>
      </c>
      <c r="N30" s="511">
        <f>IF('Verotuloihin perust tasaus'!$M30&gt;0,('Verotuloihin perust tasaus'!$M30*$B$7),('Verotuloihin perust tasaus'!$M30*$B$8))</f>
        <v>-24.15127154913505</v>
      </c>
      <c r="O30" s="512">
        <f>'Verotuloihin perust tasaus'!$N30*'Verotuloihin perust tasaus'!$C30</f>
        <v>-475828.35206105874</v>
      </c>
    </row>
    <row r="31" spans="1:15" x14ac:dyDescent="0.25">
      <c r="A31" s="509">
        <v>77</v>
      </c>
      <c r="B31" s="334" t="s">
        <v>397</v>
      </c>
      <c r="C31" s="232">
        <v>4683</v>
      </c>
      <c r="D31" s="510">
        <v>22</v>
      </c>
      <c r="E31" s="510">
        <f>'Verotuloihin perust tasaus'!$D31-12.64</f>
        <v>9.36</v>
      </c>
      <c r="F31" s="235">
        <v>13928854.93</v>
      </c>
      <c r="G31" s="235">
        <f>'Verotuloihin perust tasaus'!$F31*100/'Verotuloihin perust tasaus'!$D31</f>
        <v>63312976.954545453</v>
      </c>
      <c r="H31" s="232">
        <f>'Verotuloihin perust tasaus'!$G31*($E$11/100)</f>
        <v>4666166.4015500005</v>
      </c>
      <c r="I31" s="235">
        <v>869157.33727970428</v>
      </c>
      <c r="J31" s="235">
        <v>668297.09155000001</v>
      </c>
      <c r="K31" s="235">
        <f>SUM('Verotuloihin perust tasaus'!$H31:$J31)</f>
        <v>6203620.8303797049</v>
      </c>
      <c r="L31" s="235">
        <f>'Verotuloihin perust tasaus'!$K31/'Verotuloihin perust tasaus'!$C31</f>
        <v>1324.7108328805691</v>
      </c>
      <c r="M31" s="244">
        <f>$L$11-'Verotuloihin perust tasaus'!$L31</f>
        <v>632.23916711943093</v>
      </c>
      <c r="N31" s="511">
        <f>IF('Verotuloihin perust tasaus'!$M31&gt;0,('Verotuloihin perust tasaus'!$M31*$B$7),('Verotuloihin perust tasaus'!$M31*$B$8))</f>
        <v>569.01525040748788</v>
      </c>
      <c r="O31" s="512">
        <f>'Verotuloihin perust tasaus'!$N31*'Verotuloihin perust tasaus'!$C31</f>
        <v>2664698.4176582657</v>
      </c>
    </row>
    <row r="32" spans="1:15" x14ac:dyDescent="0.25">
      <c r="A32" s="509">
        <v>78</v>
      </c>
      <c r="B32" s="334" t="s">
        <v>398</v>
      </c>
      <c r="C32" s="232">
        <v>7979</v>
      </c>
      <c r="D32" s="510">
        <v>21.75</v>
      </c>
      <c r="E32" s="510">
        <f>'Verotuloihin perust tasaus'!$D32-12.64</f>
        <v>9.11</v>
      </c>
      <c r="F32" s="235">
        <v>35152852.920000002</v>
      </c>
      <c r="G32" s="235">
        <f>'Verotuloihin perust tasaus'!$F32*100/'Verotuloihin perust tasaus'!$D32</f>
        <v>161622312.27586207</v>
      </c>
      <c r="H32" s="232">
        <f>'Verotuloihin perust tasaus'!$G32*($E$11/100)</f>
        <v>11911564.414731037</v>
      </c>
      <c r="I32" s="235">
        <v>3420206.1936604879</v>
      </c>
      <c r="J32" s="235">
        <v>1354724.1847000003</v>
      </c>
      <c r="K32" s="235">
        <f>SUM('Verotuloihin perust tasaus'!$H32:$J32)</f>
        <v>16686494.793091526</v>
      </c>
      <c r="L32" s="235">
        <f>'Verotuloihin perust tasaus'!$K32/'Verotuloihin perust tasaus'!$C32</f>
        <v>2091.3015156149299</v>
      </c>
      <c r="M32" s="244">
        <f>$L$11-'Verotuloihin perust tasaus'!$L32</f>
        <v>-134.35151561492989</v>
      </c>
      <c r="N32" s="511">
        <f>IF('Verotuloihin perust tasaus'!$M32&gt;0,('Verotuloihin perust tasaus'!$M32*$B$7),('Verotuloihin perust tasaus'!$M32*$B$8))</f>
        <v>-13.43515156149299</v>
      </c>
      <c r="O32" s="512">
        <f>'Verotuloihin perust tasaus'!$N32*'Verotuloihin perust tasaus'!$C32</f>
        <v>-107199.07430915257</v>
      </c>
    </row>
    <row r="33" spans="1:15" x14ac:dyDescent="0.25">
      <c r="A33" s="509">
        <v>79</v>
      </c>
      <c r="B33" s="334" t="s">
        <v>399</v>
      </c>
      <c r="C33" s="232">
        <v>6785</v>
      </c>
      <c r="D33" s="510">
        <v>21.5</v>
      </c>
      <c r="E33" s="510">
        <f>'Verotuloihin perust tasaus'!$D33-12.64</f>
        <v>8.86</v>
      </c>
      <c r="F33" s="235">
        <v>26318529.5</v>
      </c>
      <c r="G33" s="235">
        <f>'Verotuloihin perust tasaus'!$F33*100/'Verotuloihin perust tasaus'!$D33</f>
        <v>122411765.11627907</v>
      </c>
      <c r="H33" s="232">
        <f>'Verotuloihin perust tasaus'!$G33*($E$11/100)</f>
        <v>9021747.0890697688</v>
      </c>
      <c r="I33" s="235">
        <v>7367840.4211255908</v>
      </c>
      <c r="J33" s="235">
        <v>1245849.3535500003</v>
      </c>
      <c r="K33" s="235">
        <f>SUM('Verotuloihin perust tasaus'!$H33:$J33)</f>
        <v>17635436.863745362</v>
      </c>
      <c r="L33" s="235">
        <f>'Verotuloihin perust tasaus'!$K33/'Verotuloihin perust tasaus'!$C33</f>
        <v>2599.1800830870097</v>
      </c>
      <c r="M33" s="244">
        <f>$L$11-'Verotuloihin perust tasaus'!$L33</f>
        <v>-642.23008308700969</v>
      </c>
      <c r="N33" s="511">
        <f>IF('Verotuloihin perust tasaus'!$M33&gt;0,('Verotuloihin perust tasaus'!$M33*$B$7),('Verotuloihin perust tasaus'!$M33*$B$8))</f>
        <v>-64.223008308700969</v>
      </c>
      <c r="O33" s="512">
        <f>'Verotuloihin perust tasaus'!$N33*'Verotuloihin perust tasaus'!$C33</f>
        <v>-435753.11137453606</v>
      </c>
    </row>
    <row r="34" spans="1:15" x14ac:dyDescent="0.25">
      <c r="A34" s="509">
        <v>81</v>
      </c>
      <c r="B34" s="334" t="s">
        <v>400</v>
      </c>
      <c r="C34" s="232">
        <v>2621</v>
      </c>
      <c r="D34" s="510">
        <v>21.5</v>
      </c>
      <c r="E34" s="510">
        <f>'Verotuloihin perust tasaus'!$D34-12.64</f>
        <v>8.86</v>
      </c>
      <c r="F34" s="235">
        <v>7651545.2300000004</v>
      </c>
      <c r="G34" s="235">
        <f>'Verotuloihin perust tasaus'!$F34*100/'Verotuloihin perust tasaus'!$D34</f>
        <v>35588582.465116277</v>
      </c>
      <c r="H34" s="232">
        <f>'Verotuloihin perust tasaus'!$G34*($E$11/100)</f>
        <v>2622878.5276790704</v>
      </c>
      <c r="I34" s="235">
        <v>1095087.491943876</v>
      </c>
      <c r="J34" s="235">
        <v>767883.39934999996</v>
      </c>
      <c r="K34" s="235">
        <f>SUM('Verotuloihin perust tasaus'!$H34:$J34)</f>
        <v>4485849.4189729458</v>
      </c>
      <c r="L34" s="235">
        <f>'Verotuloihin perust tasaus'!$K34/'Verotuloihin perust tasaus'!$C34</f>
        <v>1711.5030213555688</v>
      </c>
      <c r="M34" s="244">
        <f>$L$11-'Verotuloihin perust tasaus'!$L34</f>
        <v>245.44697864443128</v>
      </c>
      <c r="N34" s="511">
        <f>IF('Verotuloihin perust tasaus'!$M34&gt;0,('Verotuloihin perust tasaus'!$M34*$B$7),('Verotuloihin perust tasaus'!$M34*$B$8))</f>
        <v>220.90228077998816</v>
      </c>
      <c r="O34" s="512">
        <f>'Verotuloihin perust tasaus'!$N34*'Verotuloihin perust tasaus'!$C34</f>
        <v>578984.87792434893</v>
      </c>
    </row>
    <row r="35" spans="1:15" x14ac:dyDescent="0.25">
      <c r="A35" s="509">
        <v>82</v>
      </c>
      <c r="B35" s="334" t="s">
        <v>401</v>
      </c>
      <c r="C35" s="232">
        <v>9405</v>
      </c>
      <c r="D35" s="510">
        <v>20.75</v>
      </c>
      <c r="E35" s="510">
        <f>'Verotuloihin perust tasaus'!$D35-12.64</f>
        <v>8.11</v>
      </c>
      <c r="F35" s="235">
        <v>38233689.530000001</v>
      </c>
      <c r="G35" s="235">
        <f>'Verotuloihin perust tasaus'!$F35*100/'Verotuloihin perust tasaus'!$D35</f>
        <v>184258744.72289157</v>
      </c>
      <c r="H35" s="232">
        <f>'Verotuloihin perust tasaus'!$G35*($E$11/100)</f>
        <v>13579869.486077111</v>
      </c>
      <c r="I35" s="235">
        <v>1282697.4868205236</v>
      </c>
      <c r="J35" s="235">
        <v>1384907.7637000002</v>
      </c>
      <c r="K35" s="235">
        <f>SUM('Verotuloihin perust tasaus'!$H35:$J35)</f>
        <v>16247474.736597635</v>
      </c>
      <c r="L35" s="235">
        <f>'Verotuloihin perust tasaus'!$K35/'Verotuloihin perust tasaus'!$C35</f>
        <v>1727.5358571608331</v>
      </c>
      <c r="M35" s="244">
        <f>$L$11-'Verotuloihin perust tasaus'!$L35</f>
        <v>229.41414283916697</v>
      </c>
      <c r="N35" s="511">
        <f>IF('Verotuloihin perust tasaus'!$M35&gt;0,('Verotuloihin perust tasaus'!$M35*$B$7),('Verotuloihin perust tasaus'!$M35*$B$8))</f>
        <v>206.47272855525028</v>
      </c>
      <c r="O35" s="512">
        <f>'Verotuloihin perust tasaus'!$N35*'Verotuloihin perust tasaus'!$C35</f>
        <v>1941876.0120621289</v>
      </c>
    </row>
    <row r="36" spans="1:15" x14ac:dyDescent="0.25">
      <c r="A36" s="509">
        <v>86</v>
      </c>
      <c r="B36" s="334" t="s">
        <v>402</v>
      </c>
      <c r="C36" s="232">
        <v>8143</v>
      </c>
      <c r="D36" s="510">
        <v>21.5</v>
      </c>
      <c r="E36" s="510">
        <f>'Verotuloihin perust tasaus'!$D36-12.64</f>
        <v>8.86</v>
      </c>
      <c r="F36" s="235">
        <v>32100478</v>
      </c>
      <c r="G36" s="235">
        <f>'Verotuloihin perust tasaus'!$F36*100/'Verotuloihin perust tasaus'!$D36</f>
        <v>149304548.83720931</v>
      </c>
      <c r="H36" s="232">
        <f>'Verotuloihin perust tasaus'!$G36*($E$11/100)</f>
        <v>11003745.249302329</v>
      </c>
      <c r="I36" s="235">
        <v>1045350.4257585751</v>
      </c>
      <c r="J36" s="235">
        <v>876255.32680000004</v>
      </c>
      <c r="K36" s="235">
        <f>SUM('Verotuloihin perust tasaus'!$H36:$J36)</f>
        <v>12925351.001860905</v>
      </c>
      <c r="L36" s="235">
        <f>'Verotuloihin perust tasaus'!$K36/'Verotuloihin perust tasaus'!$C36</f>
        <v>1587.2959599485332</v>
      </c>
      <c r="M36" s="244">
        <f>$L$11-'Verotuloihin perust tasaus'!$L36</f>
        <v>369.65404005146684</v>
      </c>
      <c r="N36" s="511">
        <f>IF('Verotuloihin perust tasaus'!$M36&gt;0,('Verotuloihin perust tasaus'!$M36*$B$7),('Verotuloihin perust tasaus'!$M36*$B$8))</f>
        <v>332.68863604632014</v>
      </c>
      <c r="O36" s="512">
        <f>'Verotuloihin perust tasaus'!$N36*'Verotuloihin perust tasaus'!$C36</f>
        <v>2709083.5633251849</v>
      </c>
    </row>
    <row r="37" spans="1:15" x14ac:dyDescent="0.25">
      <c r="A37" s="509">
        <v>90</v>
      </c>
      <c r="B37" s="334" t="s">
        <v>403</v>
      </c>
      <c r="C37" s="232">
        <v>3136</v>
      </c>
      <c r="D37" s="510">
        <v>21.5</v>
      </c>
      <c r="E37" s="510">
        <f>'Verotuloihin perust tasaus'!$D37-12.64</f>
        <v>8.86</v>
      </c>
      <c r="F37" s="235">
        <v>9138315.3399999999</v>
      </c>
      <c r="G37" s="235">
        <f>'Verotuloihin perust tasaus'!$F37*100/'Verotuloihin perust tasaus'!$D37</f>
        <v>42503792.279069766</v>
      </c>
      <c r="H37" s="232">
        <f>'Verotuloihin perust tasaus'!$G37*($E$11/100)</f>
        <v>3132529.4909674423</v>
      </c>
      <c r="I37" s="235">
        <v>1800591.3820491412</v>
      </c>
      <c r="J37" s="235">
        <v>605678.08290000004</v>
      </c>
      <c r="K37" s="235">
        <f>SUM('Verotuloihin perust tasaus'!$H37:$J37)</f>
        <v>5538798.9559165835</v>
      </c>
      <c r="L37" s="235">
        <f>'Verotuloihin perust tasaus'!$K37/'Verotuloihin perust tasaus'!$C37</f>
        <v>1766.1986466570738</v>
      </c>
      <c r="M37" s="244">
        <f>$L$11-'Verotuloihin perust tasaus'!$L37</f>
        <v>190.75135334292622</v>
      </c>
      <c r="N37" s="511">
        <f>IF('Verotuloihin perust tasaus'!$M37&gt;0,('Verotuloihin perust tasaus'!$M37*$B$7),('Verotuloihin perust tasaus'!$M37*$B$8))</f>
        <v>171.67621800863361</v>
      </c>
      <c r="O37" s="512">
        <f>'Verotuloihin perust tasaus'!$N37*'Verotuloihin perust tasaus'!$C37</f>
        <v>538376.61967507505</v>
      </c>
    </row>
    <row r="38" spans="1:15" x14ac:dyDescent="0.25">
      <c r="A38" s="509">
        <v>91</v>
      </c>
      <c r="B38" s="334" t="s">
        <v>404</v>
      </c>
      <c r="C38" s="232">
        <v>658457</v>
      </c>
      <c r="D38" s="510">
        <v>18</v>
      </c>
      <c r="E38" s="510">
        <f>'Verotuloihin perust tasaus'!$D38-12.64</f>
        <v>5.3599999999999994</v>
      </c>
      <c r="F38" s="235">
        <v>3011964931.3499999</v>
      </c>
      <c r="G38" s="235">
        <f>'Verotuloihin perust tasaus'!$F38*100/'Verotuloihin perust tasaus'!$D38</f>
        <v>16733138507.5</v>
      </c>
      <c r="H38" s="232">
        <f>'Verotuloihin perust tasaus'!$G38*($E$11/100)</f>
        <v>1233232308.0027502</v>
      </c>
      <c r="I38" s="235">
        <v>461494245.78115535</v>
      </c>
      <c r="J38" s="235">
        <v>175589677.43670005</v>
      </c>
      <c r="K38" s="235">
        <f>SUM('Verotuloihin perust tasaus'!$H38:$J38)</f>
        <v>1870316231.2206056</v>
      </c>
      <c r="L38" s="235">
        <f>'Verotuloihin perust tasaus'!$K38/'Verotuloihin perust tasaus'!$C38</f>
        <v>2840.4531066122854</v>
      </c>
      <c r="M38" s="244">
        <f>$L$11-'Verotuloihin perust tasaus'!$L38</f>
        <v>-883.50310661228536</v>
      </c>
      <c r="N38" s="511">
        <f>IF('Verotuloihin perust tasaus'!$M38&gt;0,('Verotuloihin perust tasaus'!$M38*$B$7),('Verotuloihin perust tasaus'!$M38*$B$8))</f>
        <v>-88.350310661228548</v>
      </c>
      <c r="O38" s="512">
        <f>'Verotuloihin perust tasaus'!$N38*'Verotuloihin perust tasaus'!$C38</f>
        <v>-58174880.507060565</v>
      </c>
    </row>
    <row r="39" spans="1:15" x14ac:dyDescent="0.25">
      <c r="A39" s="509">
        <v>92</v>
      </c>
      <c r="B39" s="334" t="s">
        <v>405</v>
      </c>
      <c r="C39" s="232">
        <v>239206</v>
      </c>
      <c r="D39" s="510">
        <v>19</v>
      </c>
      <c r="E39" s="510">
        <f>'Verotuloihin perust tasaus'!$D39-12.64</f>
        <v>6.3599999999999994</v>
      </c>
      <c r="F39" s="235">
        <v>973361567.76999998</v>
      </c>
      <c r="G39" s="235">
        <f>'Verotuloihin perust tasaus'!$F39*100/'Verotuloihin perust tasaus'!$D39</f>
        <v>5122955619.8421049</v>
      </c>
      <c r="H39" s="232">
        <f>'Verotuloihin perust tasaus'!$G39*($E$11/100)</f>
        <v>377561829.18236321</v>
      </c>
      <c r="I39" s="235">
        <v>83334706.445203632</v>
      </c>
      <c r="J39" s="235">
        <v>50555541.095700011</v>
      </c>
      <c r="K39" s="235">
        <f>SUM('Verotuloihin perust tasaus'!$H39:$J39)</f>
        <v>511452076.72326684</v>
      </c>
      <c r="L39" s="235">
        <f>'Verotuloihin perust tasaus'!$K39/'Verotuloihin perust tasaus'!$C39</f>
        <v>2138.1239464029618</v>
      </c>
      <c r="M39" s="244">
        <f>$L$11-'Verotuloihin perust tasaus'!$L39</f>
        <v>-181.17394640296175</v>
      </c>
      <c r="N39" s="511">
        <f>IF('Verotuloihin perust tasaus'!$M39&gt;0,('Verotuloihin perust tasaus'!$M39*$B$7),('Verotuloihin perust tasaus'!$M39*$B$8))</f>
        <v>-18.117394640296176</v>
      </c>
      <c r="O39" s="512">
        <f>'Verotuloihin perust tasaus'!$N39*'Verotuloihin perust tasaus'!$C39</f>
        <v>-4333789.5023266869</v>
      </c>
    </row>
    <row r="40" spans="1:15" x14ac:dyDescent="0.25">
      <c r="A40" s="509">
        <v>97</v>
      </c>
      <c r="B40" s="334" t="s">
        <v>406</v>
      </c>
      <c r="C40" s="232">
        <v>2131</v>
      </c>
      <c r="D40" s="510">
        <v>20</v>
      </c>
      <c r="E40" s="510">
        <f>'Verotuloihin perust tasaus'!$D40-12.64</f>
        <v>7.3599999999999994</v>
      </c>
      <c r="F40" s="235">
        <v>6278703.8899999997</v>
      </c>
      <c r="G40" s="235">
        <f>'Verotuloihin perust tasaus'!$F40*100/'Verotuloihin perust tasaus'!$D40</f>
        <v>31393519.449999999</v>
      </c>
      <c r="H40" s="232">
        <f>'Verotuloihin perust tasaus'!$G40*($E$11/100)</f>
        <v>2313702.3834650004</v>
      </c>
      <c r="I40" s="235">
        <v>740765.16089409578</v>
      </c>
      <c r="J40" s="235">
        <v>787928.2840000001</v>
      </c>
      <c r="K40" s="235">
        <f>SUM('Verotuloihin perust tasaus'!$H40:$J40)</f>
        <v>3842395.8283590963</v>
      </c>
      <c r="L40" s="235">
        <f>'Verotuloihin perust tasaus'!$K40/'Verotuloihin perust tasaus'!$C40</f>
        <v>1803.0951798963381</v>
      </c>
      <c r="M40" s="244">
        <f>$L$11-'Verotuloihin perust tasaus'!$L40</f>
        <v>153.85482010366195</v>
      </c>
      <c r="N40" s="511">
        <f>IF('Verotuloihin perust tasaus'!$M40&gt;0,('Verotuloihin perust tasaus'!$M40*$B$7),('Verotuloihin perust tasaus'!$M40*$B$8))</f>
        <v>138.46933809329576</v>
      </c>
      <c r="O40" s="512">
        <f>'Verotuloihin perust tasaus'!$N40*'Verotuloihin perust tasaus'!$C40</f>
        <v>295078.15947681328</v>
      </c>
    </row>
    <row r="41" spans="1:15" x14ac:dyDescent="0.25">
      <c r="A41" s="509">
        <v>98</v>
      </c>
      <c r="B41" s="334" t="s">
        <v>407</v>
      </c>
      <c r="C41" s="232">
        <v>23090</v>
      </c>
      <c r="D41" s="510">
        <v>21</v>
      </c>
      <c r="E41" s="510">
        <f>'Verotuloihin perust tasaus'!$D41-12.64</f>
        <v>8.36</v>
      </c>
      <c r="F41" s="235">
        <v>92698277.5</v>
      </c>
      <c r="G41" s="235">
        <f>'Verotuloihin perust tasaus'!$F41*100/'Verotuloihin perust tasaus'!$D41</f>
        <v>441420369.04761904</v>
      </c>
      <c r="H41" s="232">
        <f>'Verotuloihin perust tasaus'!$G41*($E$11/100)</f>
        <v>32532681.198809531</v>
      </c>
      <c r="I41" s="235">
        <v>3298269.4273598581</v>
      </c>
      <c r="J41" s="235">
        <v>2850646.1032500002</v>
      </c>
      <c r="K41" s="235">
        <f>SUM('Verotuloihin perust tasaus'!$H41:$J41)</f>
        <v>38681596.729419388</v>
      </c>
      <c r="L41" s="235">
        <f>'Verotuloihin perust tasaus'!$K41/'Verotuloihin perust tasaus'!$C41</f>
        <v>1675.2532147864611</v>
      </c>
      <c r="M41" s="244">
        <f>$L$11-'Verotuloihin perust tasaus'!$L41</f>
        <v>281.69678521353899</v>
      </c>
      <c r="N41" s="511">
        <f>IF('Verotuloihin perust tasaus'!$M41&gt;0,('Verotuloihin perust tasaus'!$M41*$B$7),('Verotuloihin perust tasaus'!$M41*$B$8))</f>
        <v>253.5271066921851</v>
      </c>
      <c r="O41" s="512">
        <f>'Verotuloihin perust tasaus'!$N41*'Verotuloihin perust tasaus'!$C41</f>
        <v>5853940.8935225541</v>
      </c>
    </row>
    <row r="42" spans="1:15" x14ac:dyDescent="0.25">
      <c r="A42" s="509">
        <v>102</v>
      </c>
      <c r="B42" s="334" t="s">
        <v>408</v>
      </c>
      <c r="C42" s="232">
        <v>9870</v>
      </c>
      <c r="D42" s="510">
        <v>21</v>
      </c>
      <c r="E42" s="510">
        <f>'Verotuloihin perust tasaus'!$D42-12.64</f>
        <v>8.36</v>
      </c>
      <c r="F42" s="235">
        <v>32082830.030000001</v>
      </c>
      <c r="G42" s="235">
        <f>'Verotuloihin perust tasaus'!$F42*100/'Verotuloihin perust tasaus'!$D42</f>
        <v>152775381.09523809</v>
      </c>
      <c r="H42" s="232">
        <f>'Verotuloihin perust tasaus'!$G42*($E$11/100)</f>
        <v>11259545.586719049</v>
      </c>
      <c r="I42" s="235">
        <v>2248264.4763424802</v>
      </c>
      <c r="J42" s="235">
        <v>1471700.8857499999</v>
      </c>
      <c r="K42" s="235">
        <f>SUM('Verotuloihin perust tasaus'!$H42:$J42)</f>
        <v>14979510.948811529</v>
      </c>
      <c r="L42" s="235">
        <f>'Verotuloihin perust tasaus'!$K42/'Verotuloihin perust tasaus'!$C42</f>
        <v>1517.6809471946838</v>
      </c>
      <c r="M42" s="244">
        <f>$L$11-'Verotuloihin perust tasaus'!$L42</f>
        <v>439.26905280531628</v>
      </c>
      <c r="N42" s="511">
        <f>IF('Verotuloihin perust tasaus'!$M42&gt;0,('Verotuloihin perust tasaus'!$M42*$B$7),('Verotuloihin perust tasaus'!$M42*$B$8))</f>
        <v>395.34214752478465</v>
      </c>
      <c r="O42" s="512">
        <f>'Verotuloihin perust tasaus'!$N42*'Verotuloihin perust tasaus'!$C42</f>
        <v>3902026.9960696246</v>
      </c>
    </row>
    <row r="43" spans="1:15" x14ac:dyDescent="0.25">
      <c r="A43" s="509">
        <v>103</v>
      </c>
      <c r="B43" s="334" t="s">
        <v>409</v>
      </c>
      <c r="C43" s="232">
        <v>2166</v>
      </c>
      <c r="D43" s="510">
        <v>22</v>
      </c>
      <c r="E43" s="510">
        <f>'Verotuloihin perust tasaus'!$D43-12.64</f>
        <v>9.36</v>
      </c>
      <c r="F43" s="235">
        <v>6979643.8600000003</v>
      </c>
      <c r="G43" s="235">
        <f>'Verotuloihin perust tasaus'!$F43*100/'Verotuloihin perust tasaus'!$D43</f>
        <v>31725653.90909091</v>
      </c>
      <c r="H43" s="232">
        <f>'Verotuloihin perust tasaus'!$G43*($E$11/100)</f>
        <v>2338180.6931000007</v>
      </c>
      <c r="I43" s="235">
        <v>385159.57540883758</v>
      </c>
      <c r="J43" s="235">
        <v>265323.06920000003</v>
      </c>
      <c r="K43" s="235">
        <f>SUM('Verotuloihin perust tasaus'!$H43:$J43)</f>
        <v>2988663.3377088383</v>
      </c>
      <c r="L43" s="235">
        <f>'Verotuloihin perust tasaus'!$K43/'Verotuloihin perust tasaus'!$C43</f>
        <v>1379.8076351379677</v>
      </c>
      <c r="M43" s="244">
        <f>$L$11-'Verotuloihin perust tasaus'!$L43</f>
        <v>577.14236486203231</v>
      </c>
      <c r="N43" s="511">
        <f>IF('Verotuloihin perust tasaus'!$M43&gt;0,('Verotuloihin perust tasaus'!$M43*$B$7),('Verotuloihin perust tasaus'!$M43*$B$8))</f>
        <v>519.42812837582915</v>
      </c>
      <c r="O43" s="512">
        <f>'Verotuloihin perust tasaus'!$N43*'Verotuloihin perust tasaus'!$C43</f>
        <v>1125081.326062046</v>
      </c>
    </row>
    <row r="44" spans="1:15" x14ac:dyDescent="0.25">
      <c r="A44" s="509">
        <v>105</v>
      </c>
      <c r="B44" s="334" t="s">
        <v>410</v>
      </c>
      <c r="C44" s="232">
        <v>2139</v>
      </c>
      <c r="D44" s="510">
        <v>21.75</v>
      </c>
      <c r="E44" s="510">
        <f>'Verotuloihin perust tasaus'!$D44-12.64</f>
        <v>9.11</v>
      </c>
      <c r="F44" s="235">
        <v>6187074.4699999997</v>
      </c>
      <c r="G44" s="235">
        <f>'Verotuloihin perust tasaus'!$F44*100/'Verotuloihin perust tasaus'!$D44</f>
        <v>28446319.402298849</v>
      </c>
      <c r="H44" s="232">
        <f>'Verotuloihin perust tasaus'!$G44*($E$11/100)</f>
        <v>2096493.7399494257</v>
      </c>
      <c r="I44" s="235">
        <v>715454.47766109754</v>
      </c>
      <c r="J44" s="235">
        <v>356065.61350000004</v>
      </c>
      <c r="K44" s="235">
        <f>SUM('Verotuloihin perust tasaus'!$H44:$J44)</f>
        <v>3168013.8311105231</v>
      </c>
      <c r="L44" s="235">
        <f>'Verotuloihin perust tasaus'!$K44/'Verotuloihin perust tasaus'!$C44</f>
        <v>1481.0723848109037</v>
      </c>
      <c r="M44" s="244">
        <f>$L$11-'Verotuloihin perust tasaus'!$L44</f>
        <v>475.87761518909633</v>
      </c>
      <c r="N44" s="511">
        <f>IF('Verotuloihin perust tasaus'!$M44&gt;0,('Verotuloihin perust tasaus'!$M44*$B$7),('Verotuloihin perust tasaus'!$M44*$B$8))</f>
        <v>428.28985367018669</v>
      </c>
      <c r="O44" s="512">
        <f>'Verotuloihin perust tasaus'!$N44*'Verotuloihin perust tasaus'!$C44</f>
        <v>916111.99700052931</v>
      </c>
    </row>
    <row r="45" spans="1:15" x14ac:dyDescent="0.25">
      <c r="A45" s="509">
        <v>106</v>
      </c>
      <c r="B45" s="334" t="s">
        <v>411</v>
      </c>
      <c r="C45" s="232">
        <v>46880</v>
      </c>
      <c r="D45" s="510">
        <v>20.25</v>
      </c>
      <c r="E45" s="510">
        <f>'Verotuloihin perust tasaus'!$D45-12.64</f>
        <v>7.6099999999999994</v>
      </c>
      <c r="F45" s="235">
        <v>202248484.83000001</v>
      </c>
      <c r="G45" s="235">
        <f>'Verotuloihin perust tasaus'!$F45*100/'Verotuloihin perust tasaus'!$D45</f>
        <v>998757949.77777779</v>
      </c>
      <c r="H45" s="232">
        <f>'Verotuloihin perust tasaus'!$G45*($E$11/100)</f>
        <v>73608460.898622245</v>
      </c>
      <c r="I45" s="235">
        <v>14359480.42085892</v>
      </c>
      <c r="J45" s="235">
        <v>7008143.1442500008</v>
      </c>
      <c r="K45" s="235">
        <f>SUM('Verotuloihin perust tasaus'!$H45:$J45)</f>
        <v>94976084.46373117</v>
      </c>
      <c r="L45" s="235">
        <f>'Verotuloihin perust tasaus'!$K45/'Verotuloihin perust tasaus'!$C45</f>
        <v>2025.9403682536513</v>
      </c>
      <c r="M45" s="244">
        <f>$L$11-'Verotuloihin perust tasaus'!$L45</f>
        <v>-68.990368253651241</v>
      </c>
      <c r="N45" s="511">
        <f>IF('Verotuloihin perust tasaus'!$M45&gt;0,('Verotuloihin perust tasaus'!$M45*$B$7),('Verotuloihin perust tasaus'!$M45*$B$8))</f>
        <v>-6.8990368253651244</v>
      </c>
      <c r="O45" s="512">
        <f>'Verotuloihin perust tasaus'!$N45*'Verotuloihin perust tasaus'!$C45</f>
        <v>-323426.846373117</v>
      </c>
    </row>
    <row r="46" spans="1:15" x14ac:dyDescent="0.25">
      <c r="A46" s="509">
        <v>108</v>
      </c>
      <c r="B46" s="334" t="s">
        <v>412</v>
      </c>
      <c r="C46" s="232">
        <v>10337</v>
      </c>
      <c r="D46" s="510">
        <v>22.000000000000004</v>
      </c>
      <c r="E46" s="510">
        <f>'Verotuloihin perust tasaus'!$D46-12.64</f>
        <v>9.360000000000003</v>
      </c>
      <c r="F46" s="235">
        <v>37662862.799999997</v>
      </c>
      <c r="G46" s="235">
        <f>'Verotuloihin perust tasaus'!$F46*100/'Verotuloihin perust tasaus'!$D46</f>
        <v>171194830.90909085</v>
      </c>
      <c r="H46" s="232">
        <f>'Verotuloihin perust tasaus'!$G46*($E$11/100)</f>
        <v>12617059.037999999</v>
      </c>
      <c r="I46" s="235">
        <v>2031730.4856031283</v>
      </c>
      <c r="J46" s="235">
        <v>1124972.4892</v>
      </c>
      <c r="K46" s="235">
        <f>SUM('Verotuloihin perust tasaus'!$H46:$J46)</f>
        <v>15773762.012803126</v>
      </c>
      <c r="L46" s="235">
        <f>'Verotuloihin perust tasaus'!$K46/'Verotuloihin perust tasaus'!$C46</f>
        <v>1525.9516313053232</v>
      </c>
      <c r="M46" s="244">
        <f>$L$11-'Verotuloihin perust tasaus'!$L46</f>
        <v>430.99836869467686</v>
      </c>
      <c r="N46" s="511">
        <f>IF('Verotuloihin perust tasaus'!$M46&gt;0,('Verotuloihin perust tasaus'!$M46*$B$7),('Verotuloihin perust tasaus'!$M46*$B$8))</f>
        <v>387.8985318252092</v>
      </c>
      <c r="O46" s="512">
        <f>'Verotuloihin perust tasaus'!$N46*'Verotuloihin perust tasaus'!$C46</f>
        <v>4009707.1234771875</v>
      </c>
    </row>
    <row r="47" spans="1:15" x14ac:dyDescent="0.25">
      <c r="A47" s="509">
        <v>109</v>
      </c>
      <c r="B47" s="334" t="s">
        <v>413</v>
      </c>
      <c r="C47" s="232">
        <v>67971</v>
      </c>
      <c r="D47" s="510">
        <v>21</v>
      </c>
      <c r="E47" s="510">
        <f>'Verotuloihin perust tasaus'!$D47-12.64</f>
        <v>8.36</v>
      </c>
      <c r="F47" s="235">
        <v>274833518.62</v>
      </c>
      <c r="G47" s="235">
        <f>'Verotuloihin perust tasaus'!$F47*100/'Verotuloihin perust tasaus'!$D47</f>
        <v>1308731041.0476191</v>
      </c>
      <c r="H47" s="232">
        <f>'Verotuloihin perust tasaus'!$G47*($E$11/100)</f>
        <v>96453477.725209549</v>
      </c>
      <c r="I47" s="235">
        <v>15500629.622855114</v>
      </c>
      <c r="J47" s="235">
        <v>12170643.457400002</v>
      </c>
      <c r="K47" s="235">
        <f>SUM('Verotuloihin perust tasaus'!$H47:$J47)</f>
        <v>124124750.80546466</v>
      </c>
      <c r="L47" s="235">
        <f>'Verotuloihin perust tasaus'!$K47/'Verotuloihin perust tasaus'!$C47</f>
        <v>1826.1427786183028</v>
      </c>
      <c r="M47" s="244">
        <f>$L$11-'Verotuloihin perust tasaus'!$L47</f>
        <v>130.80722138169722</v>
      </c>
      <c r="N47" s="511">
        <f>IF('Verotuloihin perust tasaus'!$M47&gt;0,('Verotuloihin perust tasaus'!$M47*$B$7),('Verotuloihin perust tasaus'!$M47*$B$8))</f>
        <v>117.7264992435275</v>
      </c>
      <c r="O47" s="512">
        <f>'Verotuloihin perust tasaus'!$N47*'Verotuloihin perust tasaus'!$C47</f>
        <v>8001987.8800818073</v>
      </c>
    </row>
    <row r="48" spans="1:15" x14ac:dyDescent="0.25">
      <c r="A48" s="509">
        <v>111</v>
      </c>
      <c r="B48" s="334" t="s">
        <v>414</v>
      </c>
      <c r="C48" s="232">
        <v>18344</v>
      </c>
      <c r="D48" s="510">
        <v>20.5</v>
      </c>
      <c r="E48" s="510">
        <f>'Verotuloihin perust tasaus'!$D48-12.64</f>
        <v>7.8599999999999994</v>
      </c>
      <c r="F48" s="235">
        <v>64671405.799999997</v>
      </c>
      <c r="G48" s="235">
        <f>'Verotuloihin perust tasaus'!$F48*100/'Verotuloihin perust tasaus'!$D48</f>
        <v>315470272.19512194</v>
      </c>
      <c r="H48" s="232">
        <f>'Verotuloihin perust tasaus'!$G48*($E$11/100)</f>
        <v>23250159.060780492</v>
      </c>
      <c r="I48" s="235">
        <v>2869231.0271316725</v>
      </c>
      <c r="J48" s="235">
        <v>3511476.0141500002</v>
      </c>
      <c r="K48" s="235">
        <f>SUM('Verotuloihin perust tasaus'!$H48:$J48)</f>
        <v>29630866.102062166</v>
      </c>
      <c r="L48" s="235">
        <f>'Verotuloihin perust tasaus'!$K48/'Verotuloihin perust tasaus'!$C48</f>
        <v>1615.2892554547627</v>
      </c>
      <c r="M48" s="244">
        <f>$L$11-'Verotuloihin perust tasaus'!$L48</f>
        <v>341.66074454523732</v>
      </c>
      <c r="N48" s="511">
        <f>IF('Verotuloihin perust tasaus'!$M48&gt;0,('Verotuloihin perust tasaus'!$M48*$B$7),('Verotuloihin perust tasaus'!$M48*$B$8))</f>
        <v>307.49467009071361</v>
      </c>
      <c r="O48" s="512">
        <f>'Verotuloihin perust tasaus'!$N48*'Verotuloihin perust tasaus'!$C48</f>
        <v>5640682.2281440506</v>
      </c>
    </row>
    <row r="49" spans="1:15" x14ac:dyDescent="0.25">
      <c r="A49" s="509">
        <v>139</v>
      </c>
      <c r="B49" s="334" t="s">
        <v>415</v>
      </c>
      <c r="C49" s="232">
        <v>9912</v>
      </c>
      <c r="D49" s="510">
        <v>21.5</v>
      </c>
      <c r="E49" s="510">
        <f>'Verotuloihin perust tasaus'!$D49-12.64</f>
        <v>8.86</v>
      </c>
      <c r="F49" s="235">
        <v>32264296.280000001</v>
      </c>
      <c r="G49" s="235">
        <f>'Verotuloihin perust tasaus'!$F49*100/'Verotuloihin perust tasaus'!$D49</f>
        <v>150066494.3255814</v>
      </c>
      <c r="H49" s="232">
        <f>'Verotuloihin perust tasaus'!$G49*($E$11/100)</f>
        <v>11059900.631795352</v>
      </c>
      <c r="I49" s="235">
        <v>1340607.882767251</v>
      </c>
      <c r="J49" s="235">
        <v>984249.79760000017</v>
      </c>
      <c r="K49" s="235">
        <f>SUM('Verotuloihin perust tasaus'!$H49:$J49)</f>
        <v>13384758.312162604</v>
      </c>
      <c r="L49" s="235">
        <f>'Verotuloihin perust tasaus'!$K49/'Verotuloihin perust tasaus'!$C49</f>
        <v>1350.3589903311747</v>
      </c>
      <c r="M49" s="244">
        <f>$L$11-'Verotuloihin perust tasaus'!$L49</f>
        <v>606.59100966882534</v>
      </c>
      <c r="N49" s="511">
        <f>IF('Verotuloihin perust tasaus'!$M49&gt;0,('Verotuloihin perust tasaus'!$M49*$B$7),('Verotuloihin perust tasaus'!$M49*$B$8))</f>
        <v>545.9319087019428</v>
      </c>
      <c r="O49" s="512">
        <f>'Verotuloihin perust tasaus'!$N49*'Verotuloihin perust tasaus'!$C49</f>
        <v>5411277.0790536571</v>
      </c>
    </row>
    <row r="50" spans="1:15" x14ac:dyDescent="0.25">
      <c r="A50" s="509">
        <v>140</v>
      </c>
      <c r="B50" s="334" t="s">
        <v>416</v>
      </c>
      <c r="C50" s="232">
        <v>20958</v>
      </c>
      <c r="D50" s="510">
        <v>20.5</v>
      </c>
      <c r="E50" s="510">
        <f>'Verotuloihin perust tasaus'!$D50-12.64</f>
        <v>7.8599999999999994</v>
      </c>
      <c r="F50" s="235">
        <v>69763707.859999999</v>
      </c>
      <c r="G50" s="235">
        <f>'Verotuloihin perust tasaus'!$F50*100/'Verotuloihin perust tasaus'!$D50</f>
        <v>340310770.0487805</v>
      </c>
      <c r="H50" s="232">
        <f>'Verotuloihin perust tasaus'!$G50*($E$11/100)</f>
        <v>25080903.752595127</v>
      </c>
      <c r="I50" s="235">
        <v>4742131.9479400227</v>
      </c>
      <c r="J50" s="235">
        <v>2982952.2810000004</v>
      </c>
      <c r="K50" s="235">
        <f>SUM('Verotuloihin perust tasaus'!$H50:$J50)</f>
        <v>32805987.981535148</v>
      </c>
      <c r="L50" s="235">
        <f>'Verotuloihin perust tasaus'!$K50/'Verotuloihin perust tasaus'!$C50</f>
        <v>1565.3205449725713</v>
      </c>
      <c r="M50" s="244">
        <f>$L$11-'Verotuloihin perust tasaus'!$L50</f>
        <v>391.62945502742878</v>
      </c>
      <c r="N50" s="511">
        <f>IF('Verotuloihin perust tasaus'!$M50&gt;0,('Verotuloihin perust tasaus'!$M50*$B$7),('Verotuloihin perust tasaus'!$M50*$B$8))</f>
        <v>352.46650952468593</v>
      </c>
      <c r="O50" s="512">
        <f>'Verotuloihin perust tasaus'!$N50*'Verotuloihin perust tasaus'!$C50</f>
        <v>7386993.1066183681</v>
      </c>
    </row>
    <row r="51" spans="1:15" x14ac:dyDescent="0.25">
      <c r="A51" s="509">
        <v>142</v>
      </c>
      <c r="B51" s="334" t="s">
        <v>417</v>
      </c>
      <c r="C51" s="232">
        <v>6559</v>
      </c>
      <c r="D51" s="510">
        <v>21.249999999999996</v>
      </c>
      <c r="E51" s="510">
        <f>'Verotuloihin perust tasaus'!$D51-12.64</f>
        <v>8.6099999999999959</v>
      </c>
      <c r="F51" s="235">
        <v>22059854.879999999</v>
      </c>
      <c r="G51" s="235">
        <f>'Verotuloihin perust tasaus'!$F51*100/'Verotuloihin perust tasaus'!$D51</f>
        <v>103811081.78823531</v>
      </c>
      <c r="H51" s="232">
        <f>'Verotuloihin perust tasaus'!$G51*($E$11/100)</f>
        <v>7650876.7277929438</v>
      </c>
      <c r="I51" s="235">
        <v>1149563.8521279192</v>
      </c>
      <c r="J51" s="235">
        <v>1235490.9236000001</v>
      </c>
      <c r="K51" s="235">
        <f>SUM('Verotuloihin perust tasaus'!$H51:$J51)</f>
        <v>10035931.503520863</v>
      </c>
      <c r="L51" s="235">
        <f>'Verotuloihin perust tasaus'!$K51/'Verotuloihin perust tasaus'!$C51</f>
        <v>1530.1008543254861</v>
      </c>
      <c r="M51" s="244">
        <f>$L$11-'Verotuloihin perust tasaus'!$L51</f>
        <v>426.84914567451392</v>
      </c>
      <c r="N51" s="511">
        <f>IF('Verotuloihin perust tasaus'!$M51&gt;0,('Verotuloihin perust tasaus'!$M51*$B$7),('Verotuloihin perust tasaus'!$M51*$B$8))</f>
        <v>384.16423110706256</v>
      </c>
      <c r="O51" s="512">
        <f>'Verotuloihin perust tasaus'!$N51*'Verotuloihin perust tasaus'!$C51</f>
        <v>2519733.1918312232</v>
      </c>
    </row>
    <row r="52" spans="1:15" x14ac:dyDescent="0.25">
      <c r="A52" s="509">
        <v>143</v>
      </c>
      <c r="B52" s="334" t="s">
        <v>418</v>
      </c>
      <c r="C52" s="232">
        <v>6877</v>
      </c>
      <c r="D52" s="510">
        <v>22</v>
      </c>
      <c r="E52" s="510">
        <f>'Verotuloihin perust tasaus'!$D52-12.64</f>
        <v>9.36</v>
      </c>
      <c r="F52" s="235">
        <v>22333812.149999999</v>
      </c>
      <c r="G52" s="235">
        <f>'Verotuloihin perust tasaus'!$F52*100/'Verotuloihin perust tasaus'!$D52</f>
        <v>101517327.95454545</v>
      </c>
      <c r="H52" s="232">
        <f>'Verotuloihin perust tasaus'!$G52*($E$11/100)</f>
        <v>7481827.0702500017</v>
      </c>
      <c r="I52" s="235">
        <v>1558531.9004826015</v>
      </c>
      <c r="J52" s="235">
        <v>1259962.4729499999</v>
      </c>
      <c r="K52" s="235">
        <f>SUM('Verotuloihin perust tasaus'!$H52:$J52)</f>
        <v>10300321.443682604</v>
      </c>
      <c r="L52" s="235">
        <f>'Verotuloihin perust tasaus'!$K52/'Verotuloihin perust tasaus'!$C52</f>
        <v>1497.7928520695948</v>
      </c>
      <c r="M52" s="244">
        <f>$L$11-'Verotuloihin perust tasaus'!$L52</f>
        <v>459.15714793040524</v>
      </c>
      <c r="N52" s="511">
        <f>IF('Verotuloihin perust tasaus'!$M52&gt;0,('Verotuloihin perust tasaus'!$M52*$B$7),('Verotuloihin perust tasaus'!$M52*$B$8))</f>
        <v>413.24143313736471</v>
      </c>
      <c r="O52" s="512">
        <f>'Verotuloihin perust tasaus'!$N52*'Verotuloihin perust tasaus'!$C52</f>
        <v>2841861.3356856569</v>
      </c>
    </row>
    <row r="53" spans="1:15" x14ac:dyDescent="0.25">
      <c r="A53" s="509">
        <v>145</v>
      </c>
      <c r="B53" s="334" t="s">
        <v>419</v>
      </c>
      <c r="C53" s="232">
        <v>12366</v>
      </c>
      <c r="D53" s="510">
        <v>21</v>
      </c>
      <c r="E53" s="510">
        <f>'Verotuloihin perust tasaus'!$D53-12.64</f>
        <v>8.36</v>
      </c>
      <c r="F53" s="235">
        <v>42095787.509999998</v>
      </c>
      <c r="G53" s="235">
        <f>'Verotuloihin perust tasaus'!$F53*100/'Verotuloihin perust tasaus'!$D53</f>
        <v>200456131</v>
      </c>
      <c r="H53" s="232">
        <f>'Verotuloihin perust tasaus'!$G53*($E$11/100)</f>
        <v>14773616.854700003</v>
      </c>
      <c r="I53" s="235">
        <v>1946525.2768317384</v>
      </c>
      <c r="J53" s="235">
        <v>1335300.4113</v>
      </c>
      <c r="K53" s="235">
        <f>SUM('Verotuloihin perust tasaus'!$H53:$J53)</f>
        <v>18055442.542831741</v>
      </c>
      <c r="L53" s="235">
        <f>'Verotuloihin perust tasaus'!$K53/'Verotuloihin perust tasaus'!$C53</f>
        <v>1460.087541875444</v>
      </c>
      <c r="M53" s="244">
        <f>$L$11-'Verotuloihin perust tasaus'!$L53</f>
        <v>496.86245812455604</v>
      </c>
      <c r="N53" s="511">
        <f>IF('Verotuloihin perust tasaus'!$M53&gt;0,('Verotuloihin perust tasaus'!$M53*$B$7),('Verotuloihin perust tasaus'!$M53*$B$8))</f>
        <v>447.17621231210046</v>
      </c>
      <c r="O53" s="512">
        <f>'Verotuloihin perust tasaus'!$N53*'Verotuloihin perust tasaus'!$C53</f>
        <v>5529781.0414514346</v>
      </c>
    </row>
    <row r="54" spans="1:15" x14ac:dyDescent="0.25">
      <c r="A54" s="509">
        <v>146</v>
      </c>
      <c r="B54" s="334" t="s">
        <v>420</v>
      </c>
      <c r="C54" s="232">
        <v>4643</v>
      </c>
      <c r="D54" s="510">
        <v>21</v>
      </c>
      <c r="E54" s="510">
        <f>'Verotuloihin perust tasaus'!$D54-12.64</f>
        <v>8.36</v>
      </c>
      <c r="F54" s="235">
        <v>13158438.33</v>
      </c>
      <c r="G54" s="235">
        <f>'Verotuloihin perust tasaus'!$F54*100/'Verotuloihin perust tasaus'!$D54</f>
        <v>62659230.142857142</v>
      </c>
      <c r="H54" s="232">
        <f>'Verotuloihin perust tasaus'!$G54*($E$11/100)</f>
        <v>4617985.2615285721</v>
      </c>
      <c r="I54" s="235">
        <v>2414388.1206705817</v>
      </c>
      <c r="J54" s="235">
        <v>784561.41490000009</v>
      </c>
      <c r="K54" s="235">
        <f>SUM('Verotuloihin perust tasaus'!$H54:$J54)</f>
        <v>7816934.7970991535</v>
      </c>
      <c r="L54" s="235">
        <f>'Verotuloihin perust tasaus'!$K54/'Verotuloihin perust tasaus'!$C54</f>
        <v>1683.5956918154541</v>
      </c>
      <c r="M54" s="244">
        <f>$L$11-'Verotuloihin perust tasaus'!$L54</f>
        <v>273.35430818454597</v>
      </c>
      <c r="N54" s="511">
        <f>IF('Verotuloihin perust tasaus'!$M54&gt;0,('Verotuloihin perust tasaus'!$M54*$B$7),('Verotuloihin perust tasaus'!$M54*$B$8))</f>
        <v>246.01887736609137</v>
      </c>
      <c r="O54" s="512">
        <f>'Verotuloihin perust tasaus'!$N54*'Verotuloihin perust tasaus'!$C54</f>
        <v>1142265.6476107622</v>
      </c>
    </row>
    <row r="55" spans="1:15" x14ac:dyDescent="0.25">
      <c r="A55" s="509">
        <v>148</v>
      </c>
      <c r="B55" s="334" t="s">
        <v>421</v>
      </c>
      <c r="C55" s="232">
        <v>7008</v>
      </c>
      <c r="D55" s="510">
        <v>19</v>
      </c>
      <c r="E55" s="510">
        <f>'Verotuloihin perust tasaus'!$D55-12.64</f>
        <v>6.3599999999999994</v>
      </c>
      <c r="F55" s="235">
        <v>23711886.02</v>
      </c>
      <c r="G55" s="235">
        <f>'Verotuloihin perust tasaus'!$F55*100/'Verotuloihin perust tasaus'!$D55</f>
        <v>124799400.10526316</v>
      </c>
      <c r="H55" s="232">
        <f>'Verotuloihin perust tasaus'!$G55*($E$11/100)</f>
        <v>9197715.7877578959</v>
      </c>
      <c r="I55" s="235">
        <v>2510014.4736839822</v>
      </c>
      <c r="J55" s="235">
        <v>2186880.85525</v>
      </c>
      <c r="K55" s="235">
        <f>SUM('Verotuloihin perust tasaus'!$H55:$J55)</f>
        <v>13894611.11669188</v>
      </c>
      <c r="L55" s="235">
        <f>'Verotuloihin perust tasaus'!$K55/'Verotuloihin perust tasaus'!$C55</f>
        <v>1982.6785269252111</v>
      </c>
      <c r="M55" s="244">
        <f>$L$11-'Verotuloihin perust tasaus'!$L55</f>
        <v>-25.728526925211099</v>
      </c>
      <c r="N55" s="511">
        <f>IF('Verotuloihin perust tasaus'!$M55&gt;0,('Verotuloihin perust tasaus'!$M55*$B$7),('Verotuloihin perust tasaus'!$M55*$B$8))</f>
        <v>-2.5728526925211099</v>
      </c>
      <c r="O55" s="512">
        <f>'Verotuloihin perust tasaus'!$N55*'Verotuloihin perust tasaus'!$C55</f>
        <v>-18030.551669187938</v>
      </c>
    </row>
    <row r="56" spans="1:15" x14ac:dyDescent="0.25">
      <c r="A56" s="509">
        <v>149</v>
      </c>
      <c r="B56" s="334" t="s">
        <v>422</v>
      </c>
      <c r="C56" s="232">
        <v>5353</v>
      </c>
      <c r="D56" s="510">
        <v>20.75</v>
      </c>
      <c r="E56" s="510">
        <f>'Verotuloihin perust tasaus'!$D56-12.64</f>
        <v>8.11</v>
      </c>
      <c r="F56" s="235">
        <v>24276007.989999998</v>
      </c>
      <c r="G56" s="235">
        <f>'Verotuloihin perust tasaus'!$F56*100/'Verotuloihin perust tasaus'!$D56</f>
        <v>116992809.59036145</v>
      </c>
      <c r="H56" s="232">
        <f>'Verotuloihin perust tasaus'!$G56*($E$11/100)</f>
        <v>8622370.0668096412</v>
      </c>
      <c r="I56" s="235">
        <v>1185841.0852828841</v>
      </c>
      <c r="J56" s="235">
        <v>1335280.5329</v>
      </c>
      <c r="K56" s="235">
        <f>SUM('Verotuloihin perust tasaus'!$H56:$J56)</f>
        <v>11143491.684992526</v>
      </c>
      <c r="L56" s="235">
        <f>'Verotuloihin perust tasaus'!$K56/'Verotuloihin perust tasaus'!$C56</f>
        <v>2081.7283177643426</v>
      </c>
      <c r="M56" s="244">
        <f>$L$11-'Verotuloihin perust tasaus'!$L56</f>
        <v>-124.77831776434255</v>
      </c>
      <c r="N56" s="511">
        <f>IF('Verotuloihin perust tasaus'!$M56&gt;0,('Verotuloihin perust tasaus'!$M56*$B$7),('Verotuloihin perust tasaus'!$M56*$B$8))</f>
        <v>-12.477831776434256</v>
      </c>
      <c r="O56" s="512">
        <f>'Verotuloihin perust tasaus'!$N56*'Verotuloihin perust tasaus'!$C56</f>
        <v>-66793.833499252563</v>
      </c>
    </row>
    <row r="57" spans="1:15" x14ac:dyDescent="0.25">
      <c r="A57" s="509">
        <v>151</v>
      </c>
      <c r="B57" s="334" t="s">
        <v>423</v>
      </c>
      <c r="C57" s="232">
        <v>1891</v>
      </c>
      <c r="D57" s="510">
        <v>22.5</v>
      </c>
      <c r="E57" s="510">
        <f>'Verotuloihin perust tasaus'!$D57-12.64</f>
        <v>9.86</v>
      </c>
      <c r="F57" s="235">
        <v>5790898.8399999999</v>
      </c>
      <c r="G57" s="235">
        <f>'Verotuloihin perust tasaus'!$F57*100/'Verotuloihin perust tasaus'!$D57</f>
        <v>25737328.177777778</v>
      </c>
      <c r="H57" s="232">
        <f>'Verotuloihin perust tasaus'!$G57*($E$11/100)</f>
        <v>1896841.0867022227</v>
      </c>
      <c r="I57" s="235">
        <v>660125.01930701802</v>
      </c>
      <c r="J57" s="235">
        <v>302690.42655000003</v>
      </c>
      <c r="K57" s="235">
        <f>SUM('Verotuloihin perust tasaus'!$H57:$J57)</f>
        <v>2859656.5325592407</v>
      </c>
      <c r="L57" s="235">
        <f>'Verotuloihin perust tasaus'!$K57/'Verotuloihin perust tasaus'!$C57</f>
        <v>1512.2456544469808</v>
      </c>
      <c r="M57" s="244">
        <f>$L$11-'Verotuloihin perust tasaus'!$L57</f>
        <v>444.70434555301927</v>
      </c>
      <c r="N57" s="511">
        <f>IF('Verotuloihin perust tasaus'!$M57&gt;0,('Verotuloihin perust tasaus'!$M57*$B$7),('Verotuloihin perust tasaus'!$M57*$B$8))</f>
        <v>400.23391099771737</v>
      </c>
      <c r="O57" s="512">
        <f>'Verotuloihin perust tasaus'!$N57*'Verotuloihin perust tasaus'!$C57</f>
        <v>756842.32569668361</v>
      </c>
    </row>
    <row r="58" spans="1:15" x14ac:dyDescent="0.25">
      <c r="A58" s="509">
        <v>152</v>
      </c>
      <c r="B58" s="334" t="s">
        <v>424</v>
      </c>
      <c r="C58" s="232">
        <v>4480</v>
      </c>
      <c r="D58" s="510">
        <v>21.5</v>
      </c>
      <c r="E58" s="510">
        <f>'Verotuloihin perust tasaus'!$D58-12.64</f>
        <v>8.86</v>
      </c>
      <c r="F58" s="235">
        <v>14968120.51</v>
      </c>
      <c r="G58" s="235">
        <f>'Verotuloihin perust tasaus'!$F58*100/'Verotuloihin perust tasaus'!$D58</f>
        <v>69619165.162790701</v>
      </c>
      <c r="H58" s="232">
        <f>'Verotuloihin perust tasaus'!$G58*($E$11/100)</f>
        <v>5130932.4724976756</v>
      </c>
      <c r="I58" s="235">
        <v>816126.55465017352</v>
      </c>
      <c r="J58" s="235">
        <v>454164.44255000004</v>
      </c>
      <c r="K58" s="235">
        <f>SUM('Verotuloihin perust tasaus'!$H58:$J58)</f>
        <v>6401223.4696978489</v>
      </c>
      <c r="L58" s="235">
        <f>'Verotuloihin perust tasaus'!$K58/'Verotuloihin perust tasaus'!$C58</f>
        <v>1428.8445244861271</v>
      </c>
      <c r="M58" s="244">
        <f>$L$11-'Verotuloihin perust tasaus'!$L58</f>
        <v>528.10547551387299</v>
      </c>
      <c r="N58" s="511">
        <f>IF('Verotuloihin perust tasaus'!$M58&gt;0,('Verotuloihin perust tasaus'!$M58*$B$7),('Verotuloihin perust tasaus'!$M58*$B$8))</f>
        <v>475.2949279624857</v>
      </c>
      <c r="O58" s="512">
        <f>'Verotuloihin perust tasaus'!$N58*'Verotuloihin perust tasaus'!$C58</f>
        <v>2129321.2772719357</v>
      </c>
    </row>
    <row r="59" spans="1:15" x14ac:dyDescent="0.25">
      <c r="A59" s="509">
        <v>153</v>
      </c>
      <c r="B59" s="334" t="s">
        <v>425</v>
      </c>
      <c r="C59" s="232">
        <v>25655</v>
      </c>
      <c r="D59" s="510">
        <v>20</v>
      </c>
      <c r="E59" s="510">
        <f>'Verotuloihin perust tasaus'!$D59-12.64</f>
        <v>7.3599999999999994</v>
      </c>
      <c r="F59" s="235">
        <v>93550379.790000007</v>
      </c>
      <c r="G59" s="235">
        <f>'Verotuloihin perust tasaus'!$F59*100/'Verotuloihin perust tasaus'!$D59</f>
        <v>467751898.94999999</v>
      </c>
      <c r="H59" s="232">
        <f>'Verotuloihin perust tasaus'!$G59*($E$11/100)</f>
        <v>34473314.952615008</v>
      </c>
      <c r="I59" s="235">
        <v>3204403.0176748321</v>
      </c>
      <c r="J59" s="235">
        <v>3944095.7599500003</v>
      </c>
      <c r="K59" s="235">
        <f>SUM('Verotuloihin perust tasaus'!$H59:$J59)</f>
        <v>41621813.730239838</v>
      </c>
      <c r="L59" s="235">
        <f>'Verotuloihin perust tasaus'!$K59/'Verotuloihin perust tasaus'!$C59</f>
        <v>1622.3665457119407</v>
      </c>
      <c r="M59" s="244">
        <f>$L$11-'Verotuloihin perust tasaus'!$L59</f>
        <v>334.58345428805933</v>
      </c>
      <c r="N59" s="511">
        <f>IF('Verotuloihin perust tasaus'!$M59&gt;0,('Verotuloihin perust tasaus'!$M59*$B$7),('Verotuloihin perust tasaus'!$M59*$B$8))</f>
        <v>301.12510885925343</v>
      </c>
      <c r="O59" s="512">
        <f>'Verotuloihin perust tasaus'!$N59*'Verotuloihin perust tasaus'!$C59</f>
        <v>7725364.667784147</v>
      </c>
    </row>
    <row r="60" spans="1:15" x14ac:dyDescent="0.25">
      <c r="A60" s="509">
        <v>165</v>
      </c>
      <c r="B60" s="334" t="s">
        <v>426</v>
      </c>
      <c r="C60" s="232">
        <v>16340</v>
      </c>
      <c r="D60" s="510">
        <v>21</v>
      </c>
      <c r="E60" s="510">
        <f>'Verotuloihin perust tasaus'!$D60-12.64</f>
        <v>8.36</v>
      </c>
      <c r="F60" s="235">
        <v>63830653.409999996</v>
      </c>
      <c r="G60" s="235">
        <f>'Verotuloihin perust tasaus'!$F60*100/'Verotuloihin perust tasaus'!$D60</f>
        <v>303955492.4285714</v>
      </c>
      <c r="H60" s="232">
        <f>'Verotuloihin perust tasaus'!$G60*($E$11/100)</f>
        <v>22401519.791985717</v>
      </c>
      <c r="I60" s="235">
        <v>2348294.1144982222</v>
      </c>
      <c r="J60" s="235">
        <v>2062612.4342</v>
      </c>
      <c r="K60" s="235">
        <f>SUM('Verotuloihin perust tasaus'!$H60:$J60)</f>
        <v>26812426.340683941</v>
      </c>
      <c r="L60" s="235">
        <f>'Verotuloihin perust tasaus'!$K60/'Verotuloihin perust tasaus'!$C60</f>
        <v>1640.9073647909388</v>
      </c>
      <c r="M60" s="244">
        <f>$L$11-'Verotuloihin perust tasaus'!$L60</f>
        <v>316.04263520906125</v>
      </c>
      <c r="N60" s="511">
        <f>IF('Verotuloihin perust tasaus'!$M60&gt;0,('Verotuloihin perust tasaus'!$M60*$B$7),('Verotuloihin perust tasaus'!$M60*$B$8))</f>
        <v>284.43837168815514</v>
      </c>
      <c r="O60" s="512">
        <f>'Verotuloihin perust tasaus'!$N60*'Verotuloihin perust tasaus'!$C60</f>
        <v>4647722.9933844553</v>
      </c>
    </row>
    <row r="61" spans="1:15" x14ac:dyDescent="0.25">
      <c r="A61" s="509">
        <v>167</v>
      </c>
      <c r="B61" s="334" t="s">
        <v>427</v>
      </c>
      <c r="C61" s="232">
        <v>77261</v>
      </c>
      <c r="D61" s="510">
        <v>20.5</v>
      </c>
      <c r="E61" s="510">
        <f>'Verotuloihin perust tasaus'!$D61-12.64</f>
        <v>7.8599999999999994</v>
      </c>
      <c r="F61" s="235">
        <v>250880037.09999999</v>
      </c>
      <c r="G61" s="235">
        <f>'Verotuloihin perust tasaus'!$F61*100/'Verotuloihin perust tasaus'!$D61</f>
        <v>1223805059.0243902</v>
      </c>
      <c r="H61" s="232">
        <f>'Verotuloihin perust tasaus'!$G61*($E$11/100)</f>
        <v>90194432.850097582</v>
      </c>
      <c r="I61" s="235">
        <v>23386462.054516826</v>
      </c>
      <c r="J61" s="235">
        <v>11595231.364700001</v>
      </c>
      <c r="K61" s="235">
        <f>SUM('Verotuloihin perust tasaus'!$H61:$J61)</f>
        <v>125176126.26931441</v>
      </c>
      <c r="L61" s="235">
        <f>'Verotuloihin perust tasaus'!$K61/'Verotuloihin perust tasaus'!$C61</f>
        <v>1620.1722249170268</v>
      </c>
      <c r="M61" s="244">
        <f>$L$11-'Verotuloihin perust tasaus'!$L61</f>
        <v>336.77777508297322</v>
      </c>
      <c r="N61" s="511">
        <f>IF('Verotuloihin perust tasaus'!$M61&gt;0,('Verotuloihin perust tasaus'!$M61*$B$7),('Verotuloihin perust tasaus'!$M61*$B$8))</f>
        <v>303.09999757467591</v>
      </c>
      <c r="O61" s="512">
        <f>'Verotuloihin perust tasaus'!$N61*'Verotuloihin perust tasaus'!$C61</f>
        <v>23417808.912617035</v>
      </c>
    </row>
    <row r="62" spans="1:15" x14ac:dyDescent="0.25">
      <c r="A62" s="509">
        <v>169</v>
      </c>
      <c r="B62" s="334" t="s">
        <v>428</v>
      </c>
      <c r="C62" s="232">
        <v>5046</v>
      </c>
      <c r="D62" s="510">
        <v>21.250000000000004</v>
      </c>
      <c r="E62" s="510">
        <f>'Verotuloihin perust tasaus'!$D62-12.64</f>
        <v>8.610000000000003</v>
      </c>
      <c r="F62" s="235">
        <v>18748794.640000001</v>
      </c>
      <c r="G62" s="235">
        <f>'Verotuloihin perust tasaus'!$F62*100/'Verotuloihin perust tasaus'!$D62</f>
        <v>88229621.835294098</v>
      </c>
      <c r="H62" s="232">
        <f>'Verotuloihin perust tasaus'!$G62*($E$11/100)</f>
        <v>6502523.1292611761</v>
      </c>
      <c r="I62" s="235">
        <v>695822.9392860512</v>
      </c>
      <c r="J62" s="235">
        <v>562846.05475000001</v>
      </c>
      <c r="K62" s="235">
        <f>SUM('Verotuloihin perust tasaus'!$H62:$J62)</f>
        <v>7761192.1232972275</v>
      </c>
      <c r="L62" s="235">
        <f>'Verotuloihin perust tasaus'!$K62/'Verotuloihin perust tasaus'!$C62</f>
        <v>1538.0880149221616</v>
      </c>
      <c r="M62" s="244">
        <f>$L$11-'Verotuloihin perust tasaus'!$L62</f>
        <v>418.86198507783843</v>
      </c>
      <c r="N62" s="511">
        <f>IF('Verotuloihin perust tasaus'!$M62&gt;0,('Verotuloihin perust tasaus'!$M62*$B$7),('Verotuloihin perust tasaus'!$M62*$B$8))</f>
        <v>376.97578657005459</v>
      </c>
      <c r="O62" s="512">
        <f>'Verotuloihin perust tasaus'!$N62*'Verotuloihin perust tasaus'!$C62</f>
        <v>1902219.8190324954</v>
      </c>
    </row>
    <row r="63" spans="1:15" x14ac:dyDescent="0.25">
      <c r="A63" s="509">
        <v>171</v>
      </c>
      <c r="B63" s="334" t="s">
        <v>429</v>
      </c>
      <c r="C63" s="232">
        <v>4624</v>
      </c>
      <c r="D63" s="510">
        <v>21.25</v>
      </c>
      <c r="E63" s="510">
        <f>'Verotuloihin perust tasaus'!$D63-12.64</f>
        <v>8.61</v>
      </c>
      <c r="F63" s="235">
        <v>15931829.199999999</v>
      </c>
      <c r="G63" s="235">
        <f>'Verotuloihin perust tasaus'!$F63*100/'Verotuloihin perust tasaus'!$D63</f>
        <v>74973313.882352948</v>
      </c>
      <c r="H63" s="232">
        <f>'Verotuloihin perust tasaus'!$G63*($E$11/100)</f>
        <v>5525533.2331294138</v>
      </c>
      <c r="I63" s="235">
        <v>1265784.1392532194</v>
      </c>
      <c r="J63" s="235">
        <v>620913.14419999998</v>
      </c>
      <c r="K63" s="235">
        <f>SUM('Verotuloihin perust tasaus'!$H63:$J63)</f>
        <v>7412230.5165826334</v>
      </c>
      <c r="L63" s="235">
        <f>'Verotuloihin perust tasaus'!$K63/'Verotuloihin perust tasaus'!$C63</f>
        <v>1602.9910286727147</v>
      </c>
      <c r="M63" s="244">
        <f>$L$11-'Verotuloihin perust tasaus'!$L63</f>
        <v>353.95897132728533</v>
      </c>
      <c r="N63" s="511">
        <f>IF('Verotuloihin perust tasaus'!$M63&gt;0,('Verotuloihin perust tasaus'!$M63*$B$7),('Verotuloihin perust tasaus'!$M63*$B$8))</f>
        <v>318.5630741945568</v>
      </c>
      <c r="O63" s="512">
        <f>'Verotuloihin perust tasaus'!$N63*'Verotuloihin perust tasaus'!$C63</f>
        <v>1473035.6550756306</v>
      </c>
    </row>
    <row r="64" spans="1:15" x14ac:dyDescent="0.25">
      <c r="A64" s="509">
        <v>172</v>
      </c>
      <c r="B64" s="334" t="s">
        <v>430</v>
      </c>
      <c r="C64" s="232">
        <v>4263</v>
      </c>
      <c r="D64" s="510">
        <v>21</v>
      </c>
      <c r="E64" s="510">
        <f>'Verotuloihin perust tasaus'!$D64-12.64</f>
        <v>8.36</v>
      </c>
      <c r="F64" s="235">
        <v>12299189.300000001</v>
      </c>
      <c r="G64" s="235">
        <f>'Verotuloihin perust tasaus'!$F64*100/'Verotuloihin perust tasaus'!$D64</f>
        <v>58567568.095238097</v>
      </c>
      <c r="H64" s="232">
        <f>'Verotuloihin perust tasaus'!$G64*($E$11/100)</f>
        <v>4316429.7686190484</v>
      </c>
      <c r="I64" s="235">
        <v>1345771.3811837365</v>
      </c>
      <c r="J64" s="235">
        <v>862514.99690000003</v>
      </c>
      <c r="K64" s="235">
        <f>SUM('Verotuloihin perust tasaus'!$H64:$J64)</f>
        <v>6524716.146702785</v>
      </c>
      <c r="L64" s="235">
        <f>'Verotuloihin perust tasaus'!$K64/'Verotuloihin perust tasaus'!$C64</f>
        <v>1530.5456595596493</v>
      </c>
      <c r="M64" s="244">
        <f>$L$11-'Verotuloihin perust tasaus'!$L64</f>
        <v>426.40434044035078</v>
      </c>
      <c r="N64" s="511">
        <f>IF('Verotuloihin perust tasaus'!$M64&gt;0,('Verotuloihin perust tasaus'!$M64*$B$7),('Verotuloihin perust tasaus'!$M64*$B$8))</f>
        <v>383.76390639631569</v>
      </c>
      <c r="O64" s="512">
        <f>'Verotuloihin perust tasaus'!$N64*'Verotuloihin perust tasaus'!$C64</f>
        <v>1635985.5329674939</v>
      </c>
    </row>
    <row r="65" spans="1:15" x14ac:dyDescent="0.25">
      <c r="A65" s="509">
        <v>176</v>
      </c>
      <c r="B65" s="334" t="s">
        <v>431</v>
      </c>
      <c r="C65" s="232">
        <v>4444</v>
      </c>
      <c r="D65" s="510">
        <v>20.75</v>
      </c>
      <c r="E65" s="510">
        <f>'Verotuloihin perust tasaus'!$D65-12.64</f>
        <v>8.11</v>
      </c>
      <c r="F65" s="235">
        <v>11523848.380000001</v>
      </c>
      <c r="G65" s="235">
        <f>'Verotuloihin perust tasaus'!$F65*100/'Verotuloihin perust tasaus'!$D65</f>
        <v>55536618.698795177</v>
      </c>
      <c r="H65" s="232">
        <f>'Verotuloihin perust tasaus'!$G65*($E$11/100)</f>
        <v>4093048.7981012054</v>
      </c>
      <c r="I65" s="235">
        <v>1500588.8595530463</v>
      </c>
      <c r="J65" s="235">
        <v>728221.56870000018</v>
      </c>
      <c r="K65" s="235">
        <f>SUM('Verotuloihin perust tasaus'!$H65:$J65)</f>
        <v>6321859.2263542525</v>
      </c>
      <c r="L65" s="235">
        <f>'Verotuloihin perust tasaus'!$K65/'Verotuloihin perust tasaus'!$C65</f>
        <v>1422.5605819879056</v>
      </c>
      <c r="M65" s="244">
        <f>$L$11-'Verotuloihin perust tasaus'!$L65</f>
        <v>534.38941801209444</v>
      </c>
      <c r="N65" s="511">
        <f>IF('Verotuloihin perust tasaus'!$M65&gt;0,('Verotuloihin perust tasaus'!$M65*$B$7),('Verotuloihin perust tasaus'!$M65*$B$8))</f>
        <v>480.95047621088503</v>
      </c>
      <c r="O65" s="512">
        <f>'Verotuloihin perust tasaus'!$N65*'Verotuloihin perust tasaus'!$C65</f>
        <v>2137343.916281173</v>
      </c>
    </row>
    <row r="66" spans="1:15" x14ac:dyDescent="0.25">
      <c r="A66" s="509">
        <v>177</v>
      </c>
      <c r="B66" s="334" t="s">
        <v>432</v>
      </c>
      <c r="C66" s="232">
        <v>1786</v>
      </c>
      <c r="D66" s="510">
        <v>21</v>
      </c>
      <c r="E66" s="510">
        <f>'Verotuloihin perust tasaus'!$D66-12.64</f>
        <v>8.36</v>
      </c>
      <c r="F66" s="235">
        <v>5787235.04</v>
      </c>
      <c r="G66" s="235">
        <f>'Verotuloihin perust tasaus'!$F66*100/'Verotuloihin perust tasaus'!$D66</f>
        <v>27558262.095238097</v>
      </c>
      <c r="H66" s="232">
        <f>'Verotuloihin perust tasaus'!$G66*($E$11/100)</f>
        <v>2031043.9164190481</v>
      </c>
      <c r="I66" s="235">
        <v>816553.64481225528</v>
      </c>
      <c r="J66" s="235">
        <v>290058.10820000002</v>
      </c>
      <c r="K66" s="235">
        <f>SUM('Verotuloihin perust tasaus'!$H66:$J66)</f>
        <v>3137655.6694313036</v>
      </c>
      <c r="L66" s="235">
        <f>'Verotuloihin perust tasaus'!$K66/'Verotuloihin perust tasaus'!$C66</f>
        <v>1756.8060859077848</v>
      </c>
      <c r="M66" s="244">
        <f>$L$11-'Verotuloihin perust tasaus'!$L66</f>
        <v>200.14391409221525</v>
      </c>
      <c r="N66" s="511">
        <f>IF('Verotuloihin perust tasaus'!$M66&gt;0,('Verotuloihin perust tasaus'!$M66*$B$7),('Verotuloihin perust tasaus'!$M66*$B$8))</f>
        <v>180.12952268299372</v>
      </c>
      <c r="O66" s="512">
        <f>'Verotuloihin perust tasaus'!$N66*'Verotuloihin perust tasaus'!$C66</f>
        <v>321711.32751182676</v>
      </c>
    </row>
    <row r="67" spans="1:15" x14ac:dyDescent="0.25">
      <c r="A67" s="509">
        <v>178</v>
      </c>
      <c r="B67" s="334" t="s">
        <v>433</v>
      </c>
      <c r="C67" s="232">
        <v>5887</v>
      </c>
      <c r="D67" s="510">
        <v>20.75</v>
      </c>
      <c r="E67" s="510">
        <f>'Verotuloihin perust tasaus'!$D67-12.64</f>
        <v>8.11</v>
      </c>
      <c r="F67" s="235">
        <v>16958781.530000001</v>
      </c>
      <c r="G67" s="235">
        <f>'Verotuloihin perust tasaus'!$F67*100/'Verotuloihin perust tasaus'!$D67</f>
        <v>81729067.614457831</v>
      </c>
      <c r="H67" s="232">
        <f>'Verotuloihin perust tasaus'!$G67*($E$11/100)</f>
        <v>6023432.2831855435</v>
      </c>
      <c r="I67" s="235">
        <v>1998644.7053274012</v>
      </c>
      <c r="J67" s="235">
        <v>969405.86719999998</v>
      </c>
      <c r="K67" s="235">
        <f>SUM('Verotuloihin perust tasaus'!$H67:$J67)</f>
        <v>8991482.8557129446</v>
      </c>
      <c r="L67" s="235">
        <f>'Verotuloihin perust tasaus'!$K67/'Verotuloihin perust tasaus'!$C67</f>
        <v>1527.345482539994</v>
      </c>
      <c r="M67" s="244">
        <f>$L$11-'Verotuloihin perust tasaus'!$L67</f>
        <v>429.60451746000604</v>
      </c>
      <c r="N67" s="511">
        <f>IF('Verotuloihin perust tasaus'!$M67&gt;0,('Verotuloihin perust tasaus'!$M67*$B$7),('Verotuloihin perust tasaus'!$M67*$B$8))</f>
        <v>386.64406571400542</v>
      </c>
      <c r="O67" s="512">
        <f>'Verotuloihin perust tasaus'!$N67*'Verotuloihin perust tasaus'!$C67</f>
        <v>2276173.6148583498</v>
      </c>
    </row>
    <row r="68" spans="1:15" x14ac:dyDescent="0.25">
      <c r="A68" s="509">
        <v>179</v>
      </c>
      <c r="B68" s="334" t="s">
        <v>434</v>
      </c>
      <c r="C68" s="232">
        <v>144473</v>
      </c>
      <c r="D68" s="510">
        <v>20</v>
      </c>
      <c r="E68" s="510">
        <f>'Verotuloihin perust tasaus'!$D68-12.64</f>
        <v>7.3599999999999994</v>
      </c>
      <c r="F68" s="235">
        <v>510351910.80000001</v>
      </c>
      <c r="G68" s="235">
        <f>'Verotuloihin perust tasaus'!$F68*100/'Verotuloihin perust tasaus'!$D68</f>
        <v>2551759554</v>
      </c>
      <c r="H68" s="232">
        <f>'Verotuloihin perust tasaus'!$G68*($E$11/100)</f>
        <v>188064679.12980005</v>
      </c>
      <c r="I68" s="235">
        <v>31043047.709474456</v>
      </c>
      <c r="J68" s="235">
        <v>23797352.051600005</v>
      </c>
      <c r="K68" s="235">
        <f>SUM('Verotuloihin perust tasaus'!$H68:$J68)</f>
        <v>242905078.89087451</v>
      </c>
      <c r="L68" s="235">
        <f>'Verotuloihin perust tasaus'!$K68/'Verotuloihin perust tasaus'!$C68</f>
        <v>1681.3181625000832</v>
      </c>
      <c r="M68" s="244">
        <f>$L$11-'Verotuloihin perust tasaus'!$L68</f>
        <v>275.63183749991686</v>
      </c>
      <c r="N68" s="511">
        <f>IF('Verotuloihin perust tasaus'!$M68&gt;0,('Verotuloihin perust tasaus'!$M68*$B$7),('Verotuloihin perust tasaus'!$M68*$B$8))</f>
        <v>248.06865374992518</v>
      </c>
      <c r="O68" s="512">
        <f>'Verotuloihin perust tasaus'!$N68*'Verotuloihin perust tasaus'!$C68</f>
        <v>35839222.613212943</v>
      </c>
    </row>
    <row r="69" spans="1:15" x14ac:dyDescent="0.25">
      <c r="A69" s="509">
        <v>181</v>
      </c>
      <c r="B69" s="334" t="s">
        <v>435</v>
      </c>
      <c r="C69" s="232">
        <v>1685</v>
      </c>
      <c r="D69" s="510">
        <v>22.5</v>
      </c>
      <c r="E69" s="510">
        <f>'Verotuloihin perust tasaus'!$D69-12.64</f>
        <v>9.86</v>
      </c>
      <c r="F69" s="235">
        <v>5314017.2699999996</v>
      </c>
      <c r="G69" s="235">
        <f>'Verotuloihin perust tasaus'!$F69*100/'Verotuloihin perust tasaus'!$D69</f>
        <v>23617854.533333331</v>
      </c>
      <c r="H69" s="232">
        <f>'Verotuloihin perust tasaus'!$G69*($E$11/100)</f>
        <v>1740635.8791066669</v>
      </c>
      <c r="I69" s="235">
        <v>284908.0956570821</v>
      </c>
      <c r="J69" s="235">
        <v>243819.92235000001</v>
      </c>
      <c r="K69" s="235">
        <f>SUM('Verotuloihin perust tasaus'!$H69:$J69)</f>
        <v>2269363.8971137488</v>
      </c>
      <c r="L69" s="235">
        <f>'Verotuloihin perust tasaus'!$K69/'Verotuloihin perust tasaus'!$C69</f>
        <v>1346.8034997707707</v>
      </c>
      <c r="M69" s="244">
        <f>$L$11-'Verotuloihin perust tasaus'!$L69</f>
        <v>610.14650022922933</v>
      </c>
      <c r="N69" s="511">
        <f>IF('Verotuloihin perust tasaus'!$M69&gt;0,('Verotuloihin perust tasaus'!$M69*$B$7),('Verotuloihin perust tasaus'!$M69*$B$8))</f>
        <v>549.13185020630647</v>
      </c>
      <c r="O69" s="512">
        <f>'Verotuloihin perust tasaus'!$N69*'Verotuloihin perust tasaus'!$C69</f>
        <v>925287.16759762645</v>
      </c>
    </row>
    <row r="70" spans="1:15" x14ac:dyDescent="0.25">
      <c r="A70" s="509">
        <v>182</v>
      </c>
      <c r="B70" s="334" t="s">
        <v>70</v>
      </c>
      <c r="C70" s="232">
        <v>19767</v>
      </c>
      <c r="D70" s="510">
        <v>21</v>
      </c>
      <c r="E70" s="510">
        <f>'Verotuloihin perust tasaus'!$D70-12.64</f>
        <v>8.36</v>
      </c>
      <c r="F70" s="235">
        <v>70748144.090000004</v>
      </c>
      <c r="G70" s="235">
        <f>'Verotuloihin perust tasaus'!$F70*100/'Verotuloihin perust tasaus'!$D70</f>
        <v>336895924.23809522</v>
      </c>
      <c r="H70" s="232">
        <f>'Verotuloihin perust tasaus'!$G70*($E$11/100)</f>
        <v>24829229.616347622</v>
      </c>
      <c r="I70" s="235">
        <v>7646530.6395285493</v>
      </c>
      <c r="J70" s="235">
        <v>3393696.2778000003</v>
      </c>
      <c r="K70" s="235">
        <f>SUM('Verotuloihin perust tasaus'!$H70:$J70)</f>
        <v>35869456.53367617</v>
      </c>
      <c r="L70" s="235">
        <f>'Verotuloihin perust tasaus'!$K70/'Verotuloihin perust tasaus'!$C70</f>
        <v>1814.6130689369236</v>
      </c>
      <c r="M70" s="244">
        <f>$L$11-'Verotuloihin perust tasaus'!$L70</f>
        <v>142.33693106307646</v>
      </c>
      <c r="N70" s="511">
        <f>IF('Verotuloihin perust tasaus'!$M70&gt;0,('Verotuloihin perust tasaus'!$M70*$B$7),('Verotuloihin perust tasaus'!$M70*$B$8))</f>
        <v>128.10323795676882</v>
      </c>
      <c r="O70" s="512">
        <f>'Verotuloihin perust tasaus'!$N70*'Verotuloihin perust tasaus'!$C70</f>
        <v>2532216.7046914492</v>
      </c>
    </row>
    <row r="71" spans="1:15" x14ac:dyDescent="0.25">
      <c r="A71" s="509">
        <v>186</v>
      </c>
      <c r="B71" s="334" t="s">
        <v>436</v>
      </c>
      <c r="C71" s="232">
        <v>45226</v>
      </c>
      <c r="D71" s="510">
        <v>20.25</v>
      </c>
      <c r="E71" s="510">
        <f>'Verotuloihin perust tasaus'!$D71-12.64</f>
        <v>7.6099999999999994</v>
      </c>
      <c r="F71" s="235">
        <v>206388905.46000001</v>
      </c>
      <c r="G71" s="235">
        <f>'Verotuloihin perust tasaus'!$F71*100/'Verotuloihin perust tasaus'!$D71</f>
        <v>1019204471.4074074</v>
      </c>
      <c r="H71" s="232">
        <f>'Verotuloihin perust tasaus'!$G71*($E$11/100)</f>
        <v>75115369.542725936</v>
      </c>
      <c r="I71" s="235">
        <v>5437894.2865949674</v>
      </c>
      <c r="J71" s="235">
        <v>6822336.7224500021</v>
      </c>
      <c r="K71" s="235">
        <f>SUM('Verotuloihin perust tasaus'!$H71:$J71)</f>
        <v>87375600.551770911</v>
      </c>
      <c r="L71" s="235">
        <f>'Verotuloihin perust tasaus'!$K71/'Verotuloihin perust tasaus'!$C71</f>
        <v>1931.9771934677158</v>
      </c>
      <c r="M71" s="244">
        <f>$L$11-'Verotuloihin perust tasaus'!$L71</f>
        <v>24.972806532284267</v>
      </c>
      <c r="N71" s="511">
        <f>IF('Verotuloihin perust tasaus'!$M71&gt;0,('Verotuloihin perust tasaus'!$M71*$B$7),('Verotuloihin perust tasaus'!$M71*$B$8))</f>
        <v>22.475525879055841</v>
      </c>
      <c r="O71" s="512">
        <f>'Verotuloihin perust tasaus'!$N71*'Verotuloihin perust tasaus'!$C71</f>
        <v>1016478.1334061795</v>
      </c>
    </row>
    <row r="72" spans="1:15" x14ac:dyDescent="0.25">
      <c r="A72" s="509">
        <v>202</v>
      </c>
      <c r="B72" s="334" t="s">
        <v>437</v>
      </c>
      <c r="C72" s="232">
        <v>35497</v>
      </c>
      <c r="D72" s="510">
        <v>20.25</v>
      </c>
      <c r="E72" s="510">
        <f>'Verotuloihin perust tasaus'!$D72-12.64</f>
        <v>7.6099999999999994</v>
      </c>
      <c r="F72" s="235">
        <v>158152488.56</v>
      </c>
      <c r="G72" s="235">
        <f>'Verotuloihin perust tasaus'!$F72*100/'Verotuloihin perust tasaus'!$D72</f>
        <v>780999943.5061729</v>
      </c>
      <c r="H72" s="232">
        <f>'Verotuloihin perust tasaus'!$G72*($E$11/100)</f>
        <v>57559695.836404957</v>
      </c>
      <c r="I72" s="235">
        <v>6465895.2566730985</v>
      </c>
      <c r="J72" s="235">
        <v>4708773.5879999995</v>
      </c>
      <c r="K72" s="235">
        <f>SUM('Verotuloihin perust tasaus'!$H72:$J72)</f>
        <v>68734364.681078047</v>
      </c>
      <c r="L72" s="235">
        <f>'Verotuloihin perust tasaus'!$K72/'Verotuloihin perust tasaus'!$C72</f>
        <v>1936.3429214040073</v>
      </c>
      <c r="M72" s="244">
        <f>$L$11-'Verotuloihin perust tasaus'!$L72</f>
        <v>20.607078595992789</v>
      </c>
      <c r="N72" s="511">
        <f>IF('Verotuloihin perust tasaus'!$M72&gt;0,('Verotuloihin perust tasaus'!$M72*$B$7),('Verotuloihin perust tasaus'!$M72*$B$8))</f>
        <v>18.546370736393509</v>
      </c>
      <c r="O72" s="512">
        <f>'Verotuloihin perust tasaus'!$N72*'Verotuloihin perust tasaus'!$C72</f>
        <v>658340.52202976041</v>
      </c>
    </row>
    <row r="73" spans="1:15" x14ac:dyDescent="0.25">
      <c r="A73" s="509">
        <v>204</v>
      </c>
      <c r="B73" s="334" t="s">
        <v>438</v>
      </c>
      <c r="C73" s="232">
        <v>2778</v>
      </c>
      <c r="D73" s="510">
        <v>22</v>
      </c>
      <c r="E73" s="510">
        <f>'Verotuloihin perust tasaus'!$D73-12.64</f>
        <v>9.36</v>
      </c>
      <c r="F73" s="235">
        <v>7708525.8099999996</v>
      </c>
      <c r="G73" s="235">
        <f>'Verotuloihin perust tasaus'!$F73*100/'Verotuloihin perust tasaus'!$D73</f>
        <v>35038753.68181818</v>
      </c>
      <c r="H73" s="232">
        <f>'Verotuloihin perust tasaus'!$G73*($E$11/100)</f>
        <v>2582356.1463500005</v>
      </c>
      <c r="I73" s="235">
        <v>1148831.2337840102</v>
      </c>
      <c r="J73" s="235">
        <v>449674.13644999999</v>
      </c>
      <c r="K73" s="235">
        <f>SUM('Verotuloihin perust tasaus'!$H73:$J73)</f>
        <v>4180861.5165840108</v>
      </c>
      <c r="L73" s="235">
        <f>'Verotuloihin perust tasaus'!$K73/'Verotuloihin perust tasaus'!$C73</f>
        <v>1504.9897467905007</v>
      </c>
      <c r="M73" s="244">
        <f>$L$11-'Verotuloihin perust tasaus'!$L73</f>
        <v>451.96025320949934</v>
      </c>
      <c r="N73" s="511">
        <f>IF('Verotuloihin perust tasaus'!$M73&gt;0,('Verotuloihin perust tasaus'!$M73*$B$7),('Verotuloihin perust tasaus'!$M73*$B$8))</f>
        <v>406.76422788854944</v>
      </c>
      <c r="O73" s="512">
        <f>'Verotuloihin perust tasaus'!$N73*'Verotuloihin perust tasaus'!$C73</f>
        <v>1129991.0250743905</v>
      </c>
    </row>
    <row r="74" spans="1:15" x14ac:dyDescent="0.25">
      <c r="A74" s="509">
        <v>205</v>
      </c>
      <c r="B74" s="334" t="s">
        <v>439</v>
      </c>
      <c r="C74" s="232">
        <v>36493</v>
      </c>
      <c r="D74" s="510">
        <v>21</v>
      </c>
      <c r="E74" s="510">
        <f>'Verotuloihin perust tasaus'!$D74-12.64</f>
        <v>8.36</v>
      </c>
      <c r="F74" s="235">
        <v>132835003.39</v>
      </c>
      <c r="G74" s="235">
        <f>'Verotuloihin perust tasaus'!$F74*100/'Verotuloihin perust tasaus'!$D74</f>
        <v>632547635.19047618</v>
      </c>
      <c r="H74" s="232">
        <f>'Verotuloihin perust tasaus'!$G74*($E$11/100)</f>
        <v>46618760.713538103</v>
      </c>
      <c r="I74" s="235">
        <v>5672472.2956052097</v>
      </c>
      <c r="J74" s="235">
        <v>5002402.7951499997</v>
      </c>
      <c r="K74" s="235">
        <f>SUM('Verotuloihin perust tasaus'!$H74:$J74)</f>
        <v>57293635.804293312</v>
      </c>
      <c r="L74" s="235">
        <f>'Verotuloihin perust tasaus'!$K74/'Verotuloihin perust tasaus'!$C74</f>
        <v>1569.9897460963284</v>
      </c>
      <c r="M74" s="244">
        <f>$L$11-'Verotuloihin perust tasaus'!$L74</f>
        <v>386.96025390367163</v>
      </c>
      <c r="N74" s="511">
        <f>IF('Verotuloihin perust tasaus'!$M74&gt;0,('Verotuloihin perust tasaus'!$M74*$B$7),('Verotuloihin perust tasaus'!$M74*$B$8))</f>
        <v>348.26422851330449</v>
      </c>
      <c r="O74" s="512">
        <f>'Verotuloihin perust tasaus'!$N74*'Verotuloihin perust tasaus'!$C74</f>
        <v>12709206.49113602</v>
      </c>
    </row>
    <row r="75" spans="1:15" x14ac:dyDescent="0.25">
      <c r="A75" s="509">
        <v>208</v>
      </c>
      <c r="B75" s="334" t="s">
        <v>440</v>
      </c>
      <c r="C75" s="232">
        <v>12412</v>
      </c>
      <c r="D75" s="510">
        <v>21</v>
      </c>
      <c r="E75" s="510">
        <f>'Verotuloihin perust tasaus'!$D75-12.64</f>
        <v>8.36</v>
      </c>
      <c r="F75" s="235">
        <v>38948504.939999998</v>
      </c>
      <c r="G75" s="235">
        <f>'Verotuloihin perust tasaus'!$F75*100/'Verotuloihin perust tasaus'!$D75</f>
        <v>185469071.14285713</v>
      </c>
      <c r="H75" s="232">
        <f>'Verotuloihin perust tasaus'!$G75*($E$11/100)</f>
        <v>13669070.543228574</v>
      </c>
      <c r="I75" s="235">
        <v>2105341.8557769931</v>
      </c>
      <c r="J75" s="235">
        <v>2096579.9700500004</v>
      </c>
      <c r="K75" s="235">
        <f>SUM('Verotuloihin perust tasaus'!$H75:$J75)</f>
        <v>17870992.369055569</v>
      </c>
      <c r="L75" s="235">
        <f>'Verotuloihin perust tasaus'!$K75/'Verotuloihin perust tasaus'!$C75</f>
        <v>1439.8156919960982</v>
      </c>
      <c r="M75" s="244">
        <f>$L$11-'Verotuloihin perust tasaus'!$L75</f>
        <v>517.13430800390188</v>
      </c>
      <c r="N75" s="511">
        <f>IF('Verotuloihin perust tasaus'!$M75&gt;0,('Verotuloihin perust tasaus'!$M75*$B$7),('Verotuloihin perust tasaus'!$M75*$B$8))</f>
        <v>465.42087720351168</v>
      </c>
      <c r="O75" s="512">
        <f>'Verotuloihin perust tasaus'!$N75*'Verotuloihin perust tasaus'!$C75</f>
        <v>5776803.9278499866</v>
      </c>
    </row>
    <row r="76" spans="1:15" x14ac:dyDescent="0.25">
      <c r="A76" s="509">
        <v>211</v>
      </c>
      <c r="B76" s="334" t="s">
        <v>441</v>
      </c>
      <c r="C76" s="232">
        <v>32622</v>
      </c>
      <c r="D76" s="510">
        <v>21</v>
      </c>
      <c r="E76" s="510">
        <f>'Verotuloihin perust tasaus'!$D76-12.64</f>
        <v>8.36</v>
      </c>
      <c r="F76" s="235">
        <v>137636493.93000001</v>
      </c>
      <c r="G76" s="235">
        <f>'Verotuloihin perust tasaus'!$F76*100/'Verotuloihin perust tasaus'!$D76</f>
        <v>655411875.85714281</v>
      </c>
      <c r="H76" s="232">
        <f>'Verotuloihin perust tasaus'!$G76*($E$11/100)</f>
        <v>48303855.250671431</v>
      </c>
      <c r="I76" s="235">
        <v>4781012.8439242998</v>
      </c>
      <c r="J76" s="235">
        <v>4846848.7452500015</v>
      </c>
      <c r="K76" s="235">
        <f>SUM('Verotuloihin perust tasaus'!$H76:$J76)</f>
        <v>57931716.839845732</v>
      </c>
      <c r="L76" s="235">
        <f>'Verotuloihin perust tasaus'!$K76/'Verotuloihin perust tasaus'!$C76</f>
        <v>1775.8481037289478</v>
      </c>
      <c r="M76" s="244">
        <f>$L$11-'Verotuloihin perust tasaus'!$L76</f>
        <v>181.10189627105228</v>
      </c>
      <c r="N76" s="511">
        <f>IF('Verotuloihin perust tasaus'!$M76&gt;0,('Verotuloihin perust tasaus'!$M76*$B$7),('Verotuloihin perust tasaus'!$M76*$B$8))</f>
        <v>162.99170664394705</v>
      </c>
      <c r="O76" s="512">
        <f>'Verotuloihin perust tasaus'!$N76*'Verotuloihin perust tasaus'!$C76</f>
        <v>5317115.4541388405</v>
      </c>
    </row>
    <row r="77" spans="1:15" x14ac:dyDescent="0.25">
      <c r="A77" s="509">
        <v>213</v>
      </c>
      <c r="B77" s="334" t="s">
        <v>442</v>
      </c>
      <c r="C77" s="232">
        <v>5230</v>
      </c>
      <c r="D77" s="510">
        <v>21.5</v>
      </c>
      <c r="E77" s="510">
        <f>'Verotuloihin perust tasaus'!$D77-12.64</f>
        <v>8.86</v>
      </c>
      <c r="F77" s="235">
        <v>15924229.4</v>
      </c>
      <c r="G77" s="235">
        <f>'Verotuloihin perust tasaus'!$F77*100/'Verotuloihin perust tasaus'!$D77</f>
        <v>74066183.255813956</v>
      </c>
      <c r="H77" s="232">
        <f>'Verotuloihin perust tasaus'!$G77*($E$11/100)</f>
        <v>5458677.70595349</v>
      </c>
      <c r="I77" s="235">
        <v>2330648.3289460307</v>
      </c>
      <c r="J77" s="235">
        <v>1107954.0783000002</v>
      </c>
      <c r="K77" s="235">
        <f>SUM('Verotuloihin perust tasaus'!$H77:$J77)</f>
        <v>8897280.1131995209</v>
      </c>
      <c r="L77" s="235">
        <f>'Verotuloihin perust tasaus'!$K77/'Verotuloihin perust tasaus'!$C77</f>
        <v>1701.2007864626235</v>
      </c>
      <c r="M77" s="244">
        <f>$L$11-'Verotuloihin perust tasaus'!$L77</f>
        <v>255.74921353737659</v>
      </c>
      <c r="N77" s="511">
        <f>IF('Verotuloihin perust tasaus'!$M77&gt;0,('Verotuloihin perust tasaus'!$M77*$B$7),('Verotuloihin perust tasaus'!$M77*$B$8))</f>
        <v>230.17429218363893</v>
      </c>
      <c r="O77" s="512">
        <f>'Verotuloihin perust tasaus'!$N77*'Verotuloihin perust tasaus'!$C77</f>
        <v>1203811.5481204316</v>
      </c>
    </row>
    <row r="78" spans="1:15" x14ac:dyDescent="0.25">
      <c r="A78" s="509">
        <v>214</v>
      </c>
      <c r="B78" s="334" t="s">
        <v>443</v>
      </c>
      <c r="C78" s="232">
        <v>12662</v>
      </c>
      <c r="D78" s="510">
        <v>21.75</v>
      </c>
      <c r="E78" s="510">
        <f>'Verotuloihin perust tasaus'!$D78-12.64</f>
        <v>9.11</v>
      </c>
      <c r="F78" s="235">
        <v>40953240.479999997</v>
      </c>
      <c r="G78" s="235">
        <f>'Verotuloihin perust tasaus'!$F78*100/'Verotuloihin perust tasaus'!$D78</f>
        <v>188290760.82758617</v>
      </c>
      <c r="H78" s="232">
        <f>'Verotuloihin perust tasaus'!$G78*($E$11/100)</f>
        <v>13877029.072993103</v>
      </c>
      <c r="I78" s="235">
        <v>3176129.7571604345</v>
      </c>
      <c r="J78" s="235">
        <v>1958142.7367000002</v>
      </c>
      <c r="K78" s="235">
        <f>SUM('Verotuloihin perust tasaus'!$H78:$J78)</f>
        <v>19011301.566853538</v>
      </c>
      <c r="L78" s="235">
        <f>'Verotuloihin perust tasaus'!$K78/'Verotuloihin perust tasaus'!$C78</f>
        <v>1501.4453930542993</v>
      </c>
      <c r="M78" s="244">
        <f>$L$11-'Verotuloihin perust tasaus'!$L78</f>
        <v>455.50460694570074</v>
      </c>
      <c r="N78" s="511">
        <f>IF('Verotuloihin perust tasaus'!$M78&gt;0,('Verotuloihin perust tasaus'!$M78*$B$7),('Verotuloihin perust tasaus'!$M78*$B$8))</f>
        <v>409.95414625113068</v>
      </c>
      <c r="O78" s="512">
        <f>'Verotuloihin perust tasaus'!$N78*'Verotuloihin perust tasaus'!$C78</f>
        <v>5190839.3998318166</v>
      </c>
    </row>
    <row r="79" spans="1:15" x14ac:dyDescent="0.25">
      <c r="A79" s="509">
        <v>216</v>
      </c>
      <c r="B79" s="334" t="s">
        <v>444</v>
      </c>
      <c r="C79" s="232">
        <v>1311</v>
      </c>
      <c r="D79" s="510">
        <v>21.5</v>
      </c>
      <c r="E79" s="510">
        <f>'Verotuloihin perust tasaus'!$D79-12.64</f>
        <v>8.86</v>
      </c>
      <c r="F79" s="235">
        <v>3517690.79</v>
      </c>
      <c r="G79" s="235">
        <f>'Verotuloihin perust tasaus'!$F79*100/'Verotuloihin perust tasaus'!$D79</f>
        <v>16361352.511627907</v>
      </c>
      <c r="H79" s="232">
        <f>'Verotuloihin perust tasaus'!$G79*($E$11/100)</f>
        <v>1205831.680106977</v>
      </c>
      <c r="I79" s="235">
        <v>533252.90875165642</v>
      </c>
      <c r="J79" s="235">
        <v>261855.99220000004</v>
      </c>
      <c r="K79" s="235">
        <f>SUM('Verotuloihin perust tasaus'!$H79:$J79)</f>
        <v>2000940.5810586333</v>
      </c>
      <c r="L79" s="235">
        <f>'Verotuloihin perust tasaus'!$K79/'Verotuloihin perust tasaus'!$C79</f>
        <v>1526.2704661011696</v>
      </c>
      <c r="M79" s="244">
        <f>$L$11-'Verotuloihin perust tasaus'!$L79</f>
        <v>430.67953389883041</v>
      </c>
      <c r="N79" s="511">
        <f>IF('Verotuloihin perust tasaus'!$M79&gt;0,('Verotuloihin perust tasaus'!$M79*$B$7),('Verotuloihin perust tasaus'!$M79*$B$8))</f>
        <v>387.61158050894738</v>
      </c>
      <c r="O79" s="512">
        <f>'Verotuloihin perust tasaus'!$N79*'Verotuloihin perust tasaus'!$C79</f>
        <v>508158.78204722999</v>
      </c>
    </row>
    <row r="80" spans="1:15" x14ac:dyDescent="0.25">
      <c r="A80" s="509">
        <v>217</v>
      </c>
      <c r="B80" s="334" t="s">
        <v>445</v>
      </c>
      <c r="C80" s="232">
        <v>5390</v>
      </c>
      <c r="D80" s="510">
        <v>21.5</v>
      </c>
      <c r="E80" s="510">
        <f>'Verotuloihin perust tasaus'!$D80-12.64</f>
        <v>8.86</v>
      </c>
      <c r="F80" s="235">
        <v>17262673.48</v>
      </c>
      <c r="G80" s="235">
        <f>'Verotuloihin perust tasaus'!$F80*100/'Verotuloihin perust tasaus'!$D80</f>
        <v>80291504.558139533</v>
      </c>
      <c r="H80" s="232">
        <f>'Verotuloihin perust tasaus'!$G80*($E$11/100)</f>
        <v>5917483.8859348847</v>
      </c>
      <c r="I80" s="235">
        <v>880579.1133710522</v>
      </c>
      <c r="J80" s="235">
        <v>724278.62665000011</v>
      </c>
      <c r="K80" s="235">
        <f>SUM('Verotuloihin perust tasaus'!$H80:$J80)</f>
        <v>7522341.6259559365</v>
      </c>
      <c r="L80" s="235">
        <f>'Verotuloihin perust tasaus'!$K80/'Verotuloihin perust tasaus'!$C80</f>
        <v>1395.6106912719733</v>
      </c>
      <c r="M80" s="244">
        <f>$L$11-'Verotuloihin perust tasaus'!$L80</f>
        <v>561.33930872802671</v>
      </c>
      <c r="N80" s="511">
        <f>IF('Verotuloihin perust tasaus'!$M80&gt;0,('Verotuloihin perust tasaus'!$M80*$B$7),('Verotuloihin perust tasaus'!$M80*$B$8))</f>
        <v>505.20537785522407</v>
      </c>
      <c r="O80" s="512">
        <f>'Verotuloihin perust tasaus'!$N80*'Verotuloihin perust tasaus'!$C80</f>
        <v>2723056.9866396575</v>
      </c>
    </row>
    <row r="81" spans="1:15" x14ac:dyDescent="0.25">
      <c r="A81" s="509">
        <v>218</v>
      </c>
      <c r="B81" s="334" t="s">
        <v>446</v>
      </c>
      <c r="C81" s="232">
        <v>1192</v>
      </c>
      <c r="D81" s="510">
        <v>22.5</v>
      </c>
      <c r="E81" s="510">
        <f>'Verotuloihin perust tasaus'!$D81-12.64</f>
        <v>9.86</v>
      </c>
      <c r="F81" s="235">
        <v>3575711.75</v>
      </c>
      <c r="G81" s="235">
        <f>'Verotuloihin perust tasaus'!$F81*100/'Verotuloihin perust tasaus'!$D81</f>
        <v>15892052.222222222</v>
      </c>
      <c r="H81" s="232">
        <f>'Verotuloihin perust tasaus'!$G81*($E$11/100)</f>
        <v>1171244.2487777781</v>
      </c>
      <c r="I81" s="235">
        <v>321093.34571126092</v>
      </c>
      <c r="J81" s="235">
        <v>145006.25520000004</v>
      </c>
      <c r="K81" s="235">
        <f>SUM('Verotuloihin perust tasaus'!$H81:$J81)</f>
        <v>1637343.8496890389</v>
      </c>
      <c r="L81" s="235">
        <f>'Verotuloihin perust tasaus'!$K81/'Verotuloihin perust tasaus'!$C81</f>
        <v>1373.6106121552341</v>
      </c>
      <c r="M81" s="244">
        <f>$L$11-'Verotuloihin perust tasaus'!$L81</f>
        <v>583.33938784476595</v>
      </c>
      <c r="N81" s="511">
        <f>IF('Verotuloihin perust tasaus'!$M81&gt;0,('Verotuloihin perust tasaus'!$M81*$B$7),('Verotuloihin perust tasaus'!$M81*$B$8))</f>
        <v>525.00544906028938</v>
      </c>
      <c r="O81" s="512">
        <f>'Verotuloihin perust tasaus'!$N81*'Verotuloihin perust tasaus'!$C81</f>
        <v>625806.49527986499</v>
      </c>
    </row>
    <row r="82" spans="1:15" x14ac:dyDescent="0.25">
      <c r="A82" s="509">
        <v>224</v>
      </c>
      <c r="B82" s="334" t="s">
        <v>447</v>
      </c>
      <c r="C82" s="232">
        <v>8717</v>
      </c>
      <c r="D82" s="510">
        <v>21.25</v>
      </c>
      <c r="E82" s="510">
        <f>'Verotuloihin perust tasaus'!$D82-12.64</f>
        <v>8.61</v>
      </c>
      <c r="F82" s="235">
        <v>30831808.329999998</v>
      </c>
      <c r="G82" s="235">
        <f>'Verotuloihin perust tasaus'!$F82*100/'Verotuloihin perust tasaus'!$D82</f>
        <v>145090862.72941175</v>
      </c>
      <c r="H82" s="232">
        <f>'Verotuloihin perust tasaus'!$G82*($E$11/100)</f>
        <v>10693196.583157647</v>
      </c>
      <c r="I82" s="235">
        <v>1160678.2964472284</v>
      </c>
      <c r="J82" s="235">
        <v>1051999.2558000002</v>
      </c>
      <c r="K82" s="235">
        <f>SUM('Verotuloihin perust tasaus'!$H82:$J82)</f>
        <v>12905874.135404876</v>
      </c>
      <c r="L82" s="235">
        <f>'Verotuloihin perust tasaus'!$K82/'Verotuloihin perust tasaus'!$C82</f>
        <v>1480.5407979126851</v>
      </c>
      <c r="M82" s="244">
        <f>$L$11-'Verotuloihin perust tasaus'!$L82</f>
        <v>476.40920208731495</v>
      </c>
      <c r="N82" s="511">
        <f>IF('Verotuloihin perust tasaus'!$M82&gt;0,('Verotuloihin perust tasaus'!$M82*$B$7),('Verotuloihin perust tasaus'!$M82*$B$8))</f>
        <v>428.76828187858348</v>
      </c>
      <c r="O82" s="512">
        <f>'Verotuloihin perust tasaus'!$N82*'Verotuloihin perust tasaus'!$C82</f>
        <v>3737573.1131356121</v>
      </c>
    </row>
    <row r="83" spans="1:15" x14ac:dyDescent="0.25">
      <c r="A83" s="509">
        <v>226</v>
      </c>
      <c r="B83" s="334" t="s">
        <v>448</v>
      </c>
      <c r="C83" s="232">
        <v>3774</v>
      </c>
      <c r="D83" s="510">
        <v>21.5</v>
      </c>
      <c r="E83" s="510">
        <f>'Verotuloihin perust tasaus'!$D83-12.64</f>
        <v>8.86</v>
      </c>
      <c r="F83" s="235">
        <v>10624661.17</v>
      </c>
      <c r="G83" s="235">
        <f>'Verotuloihin perust tasaus'!$F83*100/'Verotuloihin perust tasaus'!$D83</f>
        <v>49417028.697674416</v>
      </c>
      <c r="H83" s="232">
        <f>'Verotuloihin perust tasaus'!$G83*($E$11/100)</f>
        <v>3642035.0150186052</v>
      </c>
      <c r="I83" s="235">
        <v>1274030.1537001692</v>
      </c>
      <c r="J83" s="235">
        <v>642941.22440000006</v>
      </c>
      <c r="K83" s="235">
        <f>SUM('Verotuloihin perust tasaus'!$H83:$J83)</f>
        <v>5559006.3931187736</v>
      </c>
      <c r="L83" s="235">
        <f>'Verotuloihin perust tasaus'!$K83/'Verotuloihin perust tasaus'!$C83</f>
        <v>1472.974666963109</v>
      </c>
      <c r="M83" s="244">
        <f>$L$11-'Verotuloihin perust tasaus'!$L83</f>
        <v>483.97533303689102</v>
      </c>
      <c r="N83" s="511">
        <f>IF('Verotuloihin perust tasaus'!$M83&gt;0,('Verotuloihin perust tasaus'!$M83*$B$7),('Verotuloihin perust tasaus'!$M83*$B$8))</f>
        <v>435.57779973320191</v>
      </c>
      <c r="O83" s="512">
        <f>'Verotuloihin perust tasaus'!$N83*'Verotuloihin perust tasaus'!$C83</f>
        <v>1643870.6161931041</v>
      </c>
    </row>
    <row r="84" spans="1:15" x14ac:dyDescent="0.25">
      <c r="A84" s="509">
        <v>230</v>
      </c>
      <c r="B84" s="334" t="s">
        <v>449</v>
      </c>
      <c r="C84" s="232">
        <v>2290</v>
      </c>
      <c r="D84" s="510">
        <v>20.5</v>
      </c>
      <c r="E84" s="510">
        <f>'Verotuloihin perust tasaus'!$D84-12.64</f>
        <v>7.8599999999999994</v>
      </c>
      <c r="F84" s="235">
        <v>5889786.9800000004</v>
      </c>
      <c r="G84" s="235">
        <f>'Verotuloihin perust tasaus'!$F84*100/'Verotuloihin perust tasaus'!$D84</f>
        <v>28730668.195121951</v>
      </c>
      <c r="H84" s="232">
        <f>'Verotuloihin perust tasaus'!$G84*($E$11/100)</f>
        <v>2117450.2459804881</v>
      </c>
      <c r="I84" s="235">
        <v>571807.53526667459</v>
      </c>
      <c r="J84" s="235">
        <v>312381.9669</v>
      </c>
      <c r="K84" s="235">
        <f>SUM('Verotuloihin perust tasaus'!$H84:$J84)</f>
        <v>3001639.7481471626</v>
      </c>
      <c r="L84" s="235">
        <f>'Verotuloihin perust tasaus'!$K84/'Verotuloihin perust tasaus'!$C84</f>
        <v>1310.7597153481061</v>
      </c>
      <c r="M84" s="244">
        <f>$L$11-'Verotuloihin perust tasaus'!$L84</f>
        <v>646.19028465189399</v>
      </c>
      <c r="N84" s="511">
        <f>IF('Verotuloihin perust tasaus'!$M84&gt;0,('Verotuloihin perust tasaus'!$M84*$B$7),('Verotuloihin perust tasaus'!$M84*$B$8))</f>
        <v>581.57125618670466</v>
      </c>
      <c r="O84" s="512">
        <f>'Verotuloihin perust tasaus'!$N84*'Verotuloihin perust tasaus'!$C84</f>
        <v>1331798.1766675536</v>
      </c>
    </row>
    <row r="85" spans="1:15" x14ac:dyDescent="0.25">
      <c r="A85" s="509">
        <v>231</v>
      </c>
      <c r="B85" s="334" t="s">
        <v>450</v>
      </c>
      <c r="C85" s="232">
        <v>1289</v>
      </c>
      <c r="D85" s="510">
        <v>23</v>
      </c>
      <c r="E85" s="510">
        <f>'Verotuloihin perust tasaus'!$D85-12.64</f>
        <v>10.36</v>
      </c>
      <c r="F85" s="235">
        <v>5183427.26</v>
      </c>
      <c r="G85" s="235">
        <f>'Verotuloihin perust tasaus'!$F85*100/'Verotuloihin perust tasaus'!$D85</f>
        <v>22536640.260869566</v>
      </c>
      <c r="H85" s="232">
        <f>'Verotuloihin perust tasaus'!$G85*($E$11/100)</f>
        <v>1660950.3872260873</v>
      </c>
      <c r="I85" s="235">
        <v>748560.09742915072</v>
      </c>
      <c r="J85" s="235">
        <v>266458.40574999998</v>
      </c>
      <c r="K85" s="235">
        <f>SUM('Verotuloihin perust tasaus'!$H85:$J85)</f>
        <v>2675968.8904052377</v>
      </c>
      <c r="L85" s="235">
        <f>'Verotuloihin perust tasaus'!$K85/'Verotuloihin perust tasaus'!$C85</f>
        <v>2076.0037939528611</v>
      </c>
      <c r="M85" s="244">
        <f>$L$11-'Verotuloihin perust tasaus'!$L85</f>
        <v>-119.05379395286104</v>
      </c>
      <c r="N85" s="511">
        <f>IF('Verotuloihin perust tasaus'!$M85&gt;0,('Verotuloihin perust tasaus'!$M85*$B$7),('Verotuloihin perust tasaus'!$M85*$B$8))</f>
        <v>-11.905379395286104</v>
      </c>
      <c r="O85" s="512">
        <f>'Verotuloihin perust tasaus'!$N85*'Verotuloihin perust tasaus'!$C85</f>
        <v>-15346.034040523788</v>
      </c>
    </row>
    <row r="86" spans="1:15" x14ac:dyDescent="0.25">
      <c r="A86" s="509">
        <v>232</v>
      </c>
      <c r="B86" s="334" t="s">
        <v>451</v>
      </c>
      <c r="C86" s="232">
        <v>12890</v>
      </c>
      <c r="D86" s="510">
        <v>22</v>
      </c>
      <c r="E86" s="510">
        <f>'Verotuloihin perust tasaus'!$D86-12.64</f>
        <v>9.36</v>
      </c>
      <c r="F86" s="235">
        <v>40440814.030000001</v>
      </c>
      <c r="G86" s="235">
        <f>'Verotuloihin perust tasaus'!$F86*100/'Verotuloihin perust tasaus'!$D86</f>
        <v>183821881.95454547</v>
      </c>
      <c r="H86" s="232">
        <f>'Verotuloihin perust tasaus'!$G86*($E$11/100)</f>
        <v>13547672.700050004</v>
      </c>
      <c r="I86" s="235">
        <v>3962195.1523195561</v>
      </c>
      <c r="J86" s="235">
        <v>1791790.3432500004</v>
      </c>
      <c r="K86" s="235">
        <f>SUM('Verotuloihin perust tasaus'!$H86:$J86)</f>
        <v>19301658.195619561</v>
      </c>
      <c r="L86" s="235">
        <f>'Verotuloihin perust tasaus'!$K86/'Verotuloihin perust tasaus'!$C86</f>
        <v>1497.4133588533407</v>
      </c>
      <c r="M86" s="244">
        <f>$L$11-'Verotuloihin perust tasaus'!$L86</f>
        <v>459.53664114665935</v>
      </c>
      <c r="N86" s="511">
        <f>IF('Verotuloihin perust tasaus'!$M86&gt;0,('Verotuloihin perust tasaus'!$M86*$B$7),('Verotuloihin perust tasaus'!$M86*$B$8))</f>
        <v>413.58297703199344</v>
      </c>
      <c r="O86" s="512">
        <f>'Verotuloihin perust tasaus'!$N86*'Verotuloihin perust tasaus'!$C86</f>
        <v>5331084.5739423959</v>
      </c>
    </row>
    <row r="87" spans="1:15" x14ac:dyDescent="0.25">
      <c r="A87" s="509">
        <v>233</v>
      </c>
      <c r="B87" s="334" t="s">
        <v>452</v>
      </c>
      <c r="C87" s="232">
        <v>15312</v>
      </c>
      <c r="D87" s="510">
        <v>21.75</v>
      </c>
      <c r="E87" s="510">
        <f>'Verotuloihin perust tasaus'!$D87-12.64</f>
        <v>9.11</v>
      </c>
      <c r="F87" s="235">
        <v>49702750.079999998</v>
      </c>
      <c r="G87" s="235">
        <f>'Verotuloihin perust tasaus'!$F87*100/'Verotuloihin perust tasaus'!$D87</f>
        <v>228518391.1724138</v>
      </c>
      <c r="H87" s="232">
        <f>'Verotuloihin perust tasaus'!$G87*($E$11/100)</f>
        <v>16841805.4294069</v>
      </c>
      <c r="I87" s="235">
        <v>3176211.8205150575</v>
      </c>
      <c r="J87" s="235">
        <v>2179181.30755</v>
      </c>
      <c r="K87" s="235">
        <f>SUM('Verotuloihin perust tasaus'!$H87:$J87)</f>
        <v>22197198.557471961</v>
      </c>
      <c r="L87" s="235">
        <f>'Verotuloihin perust tasaus'!$K87/'Verotuloihin perust tasaus'!$C87</f>
        <v>1449.6603028652012</v>
      </c>
      <c r="M87" s="244">
        <f>$L$11-'Verotuloihin perust tasaus'!$L87</f>
        <v>507.28969713479887</v>
      </c>
      <c r="N87" s="511">
        <f>IF('Verotuloihin perust tasaus'!$M87&gt;0,('Verotuloihin perust tasaus'!$M87*$B$7),('Verotuloihin perust tasaus'!$M87*$B$8))</f>
        <v>456.56072742131897</v>
      </c>
      <c r="O87" s="512">
        <f>'Verotuloihin perust tasaus'!$N87*'Verotuloihin perust tasaus'!$C87</f>
        <v>6990857.8582752366</v>
      </c>
    </row>
    <row r="88" spans="1:15" x14ac:dyDescent="0.25">
      <c r="A88" s="509">
        <v>235</v>
      </c>
      <c r="B88" s="334" t="s">
        <v>453</v>
      </c>
      <c r="C88" s="232">
        <v>10396</v>
      </c>
      <c r="D88" s="510">
        <v>17</v>
      </c>
      <c r="E88" s="510">
        <f>'Verotuloihin perust tasaus'!$D88-12.64</f>
        <v>4.3599999999999994</v>
      </c>
      <c r="F88" s="235">
        <v>75417710.489999995</v>
      </c>
      <c r="G88" s="235">
        <f>'Verotuloihin perust tasaus'!$F88*100/'Verotuloihin perust tasaus'!$D88</f>
        <v>443633591.11764699</v>
      </c>
      <c r="H88" s="232">
        <f>'Verotuloihin perust tasaus'!$G88*($E$11/100)</f>
        <v>32695795.665370591</v>
      </c>
      <c r="I88" s="235">
        <v>1551701.7043516748</v>
      </c>
      <c r="J88" s="235">
        <v>2848290.0517000002</v>
      </c>
      <c r="K88" s="235">
        <f>SUM('Verotuloihin perust tasaus'!$H88:$J88)</f>
        <v>37095787.421422265</v>
      </c>
      <c r="L88" s="235">
        <f>'Verotuloihin perust tasaus'!$K88/'Verotuloihin perust tasaus'!$C88</f>
        <v>3568.2750501560472</v>
      </c>
      <c r="M88" s="244">
        <f>$L$11-'Verotuloihin perust tasaus'!$L88</f>
        <v>-1611.3250501560472</v>
      </c>
      <c r="N88" s="511">
        <f>IF('Verotuloihin perust tasaus'!$M88&gt;0,('Verotuloihin perust tasaus'!$M88*$B$7),('Verotuloihin perust tasaus'!$M88*$B$8))</f>
        <v>-161.13250501560472</v>
      </c>
      <c r="O88" s="512">
        <f>'Verotuloihin perust tasaus'!$N88*'Verotuloihin perust tasaus'!$C88</f>
        <v>-1675133.5221422266</v>
      </c>
    </row>
    <row r="89" spans="1:15" x14ac:dyDescent="0.25">
      <c r="A89" s="509">
        <v>236</v>
      </c>
      <c r="B89" s="334" t="s">
        <v>454</v>
      </c>
      <c r="C89" s="232">
        <v>4196</v>
      </c>
      <c r="D89" s="510">
        <v>22</v>
      </c>
      <c r="E89" s="510">
        <f>'Verotuloihin perust tasaus'!$D89-12.64</f>
        <v>9.36</v>
      </c>
      <c r="F89" s="235">
        <v>13392403.34</v>
      </c>
      <c r="G89" s="235">
        <f>'Verotuloihin perust tasaus'!$F89*100/'Verotuloihin perust tasaus'!$D89</f>
        <v>60874560.636363633</v>
      </c>
      <c r="H89" s="232">
        <f>'Verotuloihin perust tasaus'!$G89*($E$11/100)</f>
        <v>4486455.118900001</v>
      </c>
      <c r="I89" s="235">
        <v>674608.75050041883</v>
      </c>
      <c r="J89" s="235">
        <v>542548.9436</v>
      </c>
      <c r="K89" s="235">
        <f>SUM('Verotuloihin perust tasaus'!$H89:$J89)</f>
        <v>5703612.8130004201</v>
      </c>
      <c r="L89" s="235">
        <f>'Verotuloihin perust tasaus'!$K89/'Verotuloihin perust tasaus'!$C89</f>
        <v>1359.2976198761726</v>
      </c>
      <c r="M89" s="244">
        <f>$L$11-'Verotuloihin perust tasaus'!$L89</f>
        <v>597.65238012382747</v>
      </c>
      <c r="N89" s="511">
        <f>IF('Verotuloihin perust tasaus'!$M89&gt;0,('Verotuloihin perust tasaus'!$M89*$B$7),('Verotuloihin perust tasaus'!$M89*$B$8))</f>
        <v>537.88714211144475</v>
      </c>
      <c r="O89" s="512">
        <f>'Verotuloihin perust tasaus'!$N89*'Verotuloihin perust tasaus'!$C89</f>
        <v>2256974.4482996222</v>
      </c>
    </row>
    <row r="90" spans="1:15" x14ac:dyDescent="0.25">
      <c r="A90" s="509">
        <v>239</v>
      </c>
      <c r="B90" s="334" t="s">
        <v>455</v>
      </c>
      <c r="C90" s="232">
        <v>2095</v>
      </c>
      <c r="D90" s="510">
        <v>20.500000000000004</v>
      </c>
      <c r="E90" s="510">
        <f>'Verotuloihin perust tasaus'!$D90-12.64</f>
        <v>7.860000000000003</v>
      </c>
      <c r="F90" s="235">
        <v>5981509.1299999999</v>
      </c>
      <c r="G90" s="235">
        <f>'Verotuloihin perust tasaus'!$F90*100/'Verotuloihin perust tasaus'!$D90</f>
        <v>29178093.317073166</v>
      </c>
      <c r="H90" s="232">
        <f>'Verotuloihin perust tasaus'!$G90*($E$11/100)</f>
        <v>2150425.4774682927</v>
      </c>
      <c r="I90" s="235">
        <v>771684.10788973386</v>
      </c>
      <c r="J90" s="235">
        <v>298985.90905000002</v>
      </c>
      <c r="K90" s="235">
        <f>SUM('Verotuloihin perust tasaus'!$H90:$J90)</f>
        <v>3221095.4944080263</v>
      </c>
      <c r="L90" s="235">
        <f>'Verotuloihin perust tasaus'!$K90/'Verotuloihin perust tasaus'!$C90</f>
        <v>1537.5157491207763</v>
      </c>
      <c r="M90" s="244">
        <f>$L$11-'Verotuloihin perust tasaus'!$L90</f>
        <v>419.43425087922378</v>
      </c>
      <c r="N90" s="511">
        <f>IF('Verotuloihin perust tasaus'!$M90&gt;0,('Verotuloihin perust tasaus'!$M90*$B$7),('Verotuloihin perust tasaus'!$M90*$B$8))</f>
        <v>377.4908257913014</v>
      </c>
      <c r="O90" s="512">
        <f>'Verotuloihin perust tasaus'!$N90*'Verotuloihin perust tasaus'!$C90</f>
        <v>790843.28003277641</v>
      </c>
    </row>
    <row r="91" spans="1:15" x14ac:dyDescent="0.25">
      <c r="A91" s="509">
        <v>240</v>
      </c>
      <c r="B91" s="334" t="s">
        <v>456</v>
      </c>
      <c r="C91" s="232">
        <v>19982</v>
      </c>
      <c r="D91" s="510">
        <v>21.750000000000004</v>
      </c>
      <c r="E91" s="510">
        <f>'Verotuloihin perust tasaus'!$D91-12.64</f>
        <v>9.110000000000003</v>
      </c>
      <c r="F91" s="235">
        <v>78186954.409999996</v>
      </c>
      <c r="G91" s="235">
        <f>'Verotuloihin perust tasaus'!$F91*100/'Verotuloihin perust tasaus'!$D91</f>
        <v>359480250.16091949</v>
      </c>
      <c r="H91" s="232">
        <f>'Verotuloihin perust tasaus'!$G91*($E$11/100)</f>
        <v>26493694.436859772</v>
      </c>
      <c r="I91" s="235">
        <v>3504672.2911632075</v>
      </c>
      <c r="J91" s="235">
        <v>2978850.8482500003</v>
      </c>
      <c r="K91" s="235">
        <f>SUM('Verotuloihin perust tasaus'!$H91:$J91)</f>
        <v>32977217.576272979</v>
      </c>
      <c r="L91" s="235">
        <f>'Verotuloihin perust tasaus'!$K91/'Verotuloihin perust tasaus'!$C91</f>
        <v>1650.3461903849955</v>
      </c>
      <c r="M91" s="244">
        <f>$L$11-'Verotuloihin perust tasaus'!$L91</f>
        <v>306.60380961500459</v>
      </c>
      <c r="N91" s="511">
        <f>IF('Verotuloihin perust tasaus'!$M91&gt;0,('Verotuloihin perust tasaus'!$M91*$B$7),('Verotuloihin perust tasaus'!$M91*$B$8))</f>
        <v>275.94342865350416</v>
      </c>
      <c r="O91" s="512">
        <f>'Verotuloihin perust tasaus'!$N91*'Verotuloihin perust tasaus'!$C91</f>
        <v>5513901.5913543198</v>
      </c>
    </row>
    <row r="92" spans="1:15" x14ac:dyDescent="0.25">
      <c r="A92" s="509">
        <v>241</v>
      </c>
      <c r="B92" s="334" t="s">
        <v>457</v>
      </c>
      <c r="C92" s="232">
        <v>7904</v>
      </c>
      <c r="D92" s="510">
        <v>21.25</v>
      </c>
      <c r="E92" s="510">
        <f>'Verotuloihin perust tasaus'!$D92-12.64</f>
        <v>8.61</v>
      </c>
      <c r="F92" s="235">
        <v>32966413.550000001</v>
      </c>
      <c r="G92" s="235">
        <f>'Verotuloihin perust tasaus'!$F92*100/'Verotuloihin perust tasaus'!$D92</f>
        <v>155136063.7647059</v>
      </c>
      <c r="H92" s="232">
        <f>'Verotuloihin perust tasaus'!$G92*($E$11/100)</f>
        <v>11433527.899458827</v>
      </c>
      <c r="I92" s="235">
        <v>1248823.357263353</v>
      </c>
      <c r="J92" s="235">
        <v>952877.15705000015</v>
      </c>
      <c r="K92" s="235">
        <f>SUM('Verotuloihin perust tasaus'!$H92:$J92)</f>
        <v>13635228.413772181</v>
      </c>
      <c r="L92" s="235">
        <f>'Verotuloihin perust tasaus'!$K92/'Verotuloihin perust tasaus'!$C92</f>
        <v>1725.1048094347395</v>
      </c>
      <c r="M92" s="244">
        <f>$L$11-'Verotuloihin perust tasaus'!$L92</f>
        <v>231.84519056526051</v>
      </c>
      <c r="N92" s="511">
        <f>IF('Verotuloihin perust tasaus'!$M92&gt;0,('Verotuloihin perust tasaus'!$M92*$B$7),('Verotuloihin perust tasaus'!$M92*$B$8))</f>
        <v>208.66067150873445</v>
      </c>
      <c r="O92" s="512">
        <f>'Verotuloihin perust tasaus'!$N92*'Verotuloihin perust tasaus'!$C92</f>
        <v>1649253.9476050371</v>
      </c>
    </row>
    <row r="93" spans="1:15" x14ac:dyDescent="0.25">
      <c r="A93" s="509">
        <v>244</v>
      </c>
      <c r="B93" s="334" t="s">
        <v>458</v>
      </c>
      <c r="C93" s="232">
        <v>19116</v>
      </c>
      <c r="D93" s="510">
        <v>20.5</v>
      </c>
      <c r="E93" s="510">
        <f>'Verotuloihin perust tasaus'!$D93-12.64</f>
        <v>7.8599999999999994</v>
      </c>
      <c r="F93" s="235">
        <v>76037997.040000007</v>
      </c>
      <c r="G93" s="235">
        <f>'Verotuloihin perust tasaus'!$F93*100/'Verotuloihin perust tasaus'!$D93</f>
        <v>370917058.73170733</v>
      </c>
      <c r="H93" s="232">
        <f>'Verotuloihin perust tasaus'!$G93*($E$11/100)</f>
        <v>27336587.228526838</v>
      </c>
      <c r="I93" s="235">
        <v>3636265.4794561751</v>
      </c>
      <c r="J93" s="235">
        <v>2368476.7890500003</v>
      </c>
      <c r="K93" s="235">
        <f>SUM('Verotuloihin perust tasaus'!$H93:$J93)</f>
        <v>33341329.497033015</v>
      </c>
      <c r="L93" s="235">
        <f>'Verotuloihin perust tasaus'!$K93/'Verotuloihin perust tasaus'!$C93</f>
        <v>1744.1582704034847</v>
      </c>
      <c r="M93" s="244">
        <f>$L$11-'Verotuloihin perust tasaus'!$L93</f>
        <v>212.79172959651532</v>
      </c>
      <c r="N93" s="511">
        <f>IF('Verotuloihin perust tasaus'!$M93&gt;0,('Verotuloihin perust tasaus'!$M93*$B$7),('Verotuloihin perust tasaus'!$M93*$B$8))</f>
        <v>191.51255663686379</v>
      </c>
      <c r="O93" s="512">
        <f>'Verotuloihin perust tasaus'!$N93*'Verotuloihin perust tasaus'!$C93</f>
        <v>3660954.0326702883</v>
      </c>
    </row>
    <row r="94" spans="1:15" x14ac:dyDescent="0.25">
      <c r="A94" s="509">
        <v>245</v>
      </c>
      <c r="B94" s="334" t="s">
        <v>459</v>
      </c>
      <c r="C94" s="232">
        <v>37232</v>
      </c>
      <c r="D94" s="510">
        <v>19.25</v>
      </c>
      <c r="E94" s="510">
        <f>'Verotuloihin perust tasaus'!$D94-12.64</f>
        <v>6.6099999999999994</v>
      </c>
      <c r="F94" s="235">
        <v>154224101.40000001</v>
      </c>
      <c r="G94" s="235">
        <f>'Verotuloihin perust tasaus'!$F94*100/'Verotuloihin perust tasaus'!$D94</f>
        <v>801164163.11688316</v>
      </c>
      <c r="H94" s="232">
        <f>'Verotuloihin perust tasaus'!$G94*($E$11/100)</f>
        <v>59045798.821714304</v>
      </c>
      <c r="I94" s="235">
        <v>7708026.212097683</v>
      </c>
      <c r="J94" s="235">
        <v>5628512.1041000001</v>
      </c>
      <c r="K94" s="235">
        <f>SUM('Verotuloihin perust tasaus'!$H94:$J94)</f>
        <v>72382337.13791199</v>
      </c>
      <c r="L94" s="235">
        <f>'Verotuloihin perust tasaus'!$K94/'Verotuloihin perust tasaus'!$C94</f>
        <v>1944.0894160376017</v>
      </c>
      <c r="M94" s="244">
        <f>$L$11-'Verotuloihin perust tasaus'!$L94</f>
        <v>12.860583962398323</v>
      </c>
      <c r="N94" s="511">
        <f>IF('Verotuloihin perust tasaus'!$M94&gt;0,('Verotuloihin perust tasaus'!$M94*$B$7),('Verotuloihin perust tasaus'!$M94*$B$8))</f>
        <v>11.57452556615849</v>
      </c>
      <c r="O94" s="512">
        <f>'Verotuloihin perust tasaus'!$N94*'Verotuloihin perust tasaus'!$C94</f>
        <v>430942.73587921291</v>
      </c>
    </row>
    <row r="95" spans="1:15" x14ac:dyDescent="0.25">
      <c r="A95" s="509">
        <v>249</v>
      </c>
      <c r="B95" s="334" t="s">
        <v>460</v>
      </c>
      <c r="C95" s="232">
        <v>9443</v>
      </c>
      <c r="D95" s="510">
        <v>21.75</v>
      </c>
      <c r="E95" s="510">
        <f>'Verotuloihin perust tasaus'!$D95-12.64</f>
        <v>9.11</v>
      </c>
      <c r="F95" s="235">
        <v>31887766.780000001</v>
      </c>
      <c r="G95" s="235">
        <f>'Verotuloihin perust tasaus'!$F95*100/'Verotuloihin perust tasaus'!$D95</f>
        <v>146610421.9770115</v>
      </c>
      <c r="H95" s="232">
        <f>'Verotuloihin perust tasaus'!$G95*($E$11/100)</f>
        <v>10805188.09970575</v>
      </c>
      <c r="I95" s="235">
        <v>2466018.9565779511</v>
      </c>
      <c r="J95" s="235">
        <v>1458106.3813</v>
      </c>
      <c r="K95" s="235">
        <f>SUM('Verotuloihin perust tasaus'!$H95:$J95)</f>
        <v>14729313.437583702</v>
      </c>
      <c r="L95" s="235">
        <f>'Verotuloihin perust tasaus'!$K95/'Verotuloihin perust tasaus'!$C95</f>
        <v>1559.8129236030607</v>
      </c>
      <c r="M95" s="244">
        <f>$L$11-'Verotuloihin perust tasaus'!$L95</f>
        <v>397.13707639693939</v>
      </c>
      <c r="N95" s="511">
        <f>IF('Verotuloihin perust tasaus'!$M95&gt;0,('Verotuloihin perust tasaus'!$M95*$B$7),('Verotuloihin perust tasaus'!$M95*$B$8))</f>
        <v>357.42336875724544</v>
      </c>
      <c r="O95" s="512">
        <f>'Verotuloihin perust tasaus'!$N95*'Verotuloihin perust tasaus'!$C95</f>
        <v>3375148.8711746689</v>
      </c>
    </row>
    <row r="96" spans="1:15" x14ac:dyDescent="0.25">
      <c r="A96" s="509">
        <v>250</v>
      </c>
      <c r="B96" s="334" t="s">
        <v>461</v>
      </c>
      <c r="C96" s="232">
        <v>1808</v>
      </c>
      <c r="D96" s="510">
        <v>21.5</v>
      </c>
      <c r="E96" s="510">
        <f>'Verotuloihin perust tasaus'!$D96-12.64</f>
        <v>8.86</v>
      </c>
      <c r="F96" s="235">
        <v>4969473.0199999996</v>
      </c>
      <c r="G96" s="235">
        <f>'Verotuloihin perust tasaus'!$F96*100/'Verotuloihin perust tasaus'!$D96</f>
        <v>23113827.999999996</v>
      </c>
      <c r="H96" s="232">
        <f>'Verotuloihin perust tasaus'!$G96*($E$11/100)</f>
        <v>1703489.1236</v>
      </c>
      <c r="I96" s="235">
        <v>667708.57506928581</v>
      </c>
      <c r="J96" s="235">
        <v>277624.71455000003</v>
      </c>
      <c r="K96" s="235">
        <f>SUM('Verotuloihin perust tasaus'!$H96:$J96)</f>
        <v>2648822.4132192861</v>
      </c>
      <c r="L96" s="235">
        <f>'Verotuloihin perust tasaus'!$K96/'Verotuloihin perust tasaus'!$C96</f>
        <v>1465.0566444796937</v>
      </c>
      <c r="M96" s="244">
        <f>$L$11-'Verotuloihin perust tasaus'!$L96</f>
        <v>491.89335552030639</v>
      </c>
      <c r="N96" s="511">
        <f>IF('Verotuloihin perust tasaus'!$M96&gt;0,('Verotuloihin perust tasaus'!$M96*$B$7),('Verotuloihin perust tasaus'!$M96*$B$8))</f>
        <v>442.70401996827576</v>
      </c>
      <c r="O96" s="512">
        <f>'Verotuloihin perust tasaus'!$N96*'Verotuloihin perust tasaus'!$C96</f>
        <v>800408.86810264259</v>
      </c>
    </row>
    <row r="97" spans="1:15" x14ac:dyDescent="0.25">
      <c r="A97" s="509">
        <v>256</v>
      </c>
      <c r="B97" s="334" t="s">
        <v>462</v>
      </c>
      <c r="C97" s="232">
        <v>1581</v>
      </c>
      <c r="D97" s="510">
        <v>21.5</v>
      </c>
      <c r="E97" s="510">
        <f>'Verotuloihin perust tasaus'!$D97-12.64</f>
        <v>8.86</v>
      </c>
      <c r="F97" s="235">
        <v>3978735.98</v>
      </c>
      <c r="G97" s="235">
        <f>'Verotuloihin perust tasaus'!$F97*100/'Verotuloihin perust tasaus'!$D97</f>
        <v>18505748.744186047</v>
      </c>
      <c r="H97" s="232">
        <f>'Verotuloihin perust tasaus'!$G97*($E$11/100)</f>
        <v>1363873.6824465119</v>
      </c>
      <c r="I97" s="235">
        <v>580000.70452042739</v>
      </c>
      <c r="J97" s="235">
        <v>203503.89835</v>
      </c>
      <c r="K97" s="235">
        <f>SUM('Verotuloihin perust tasaus'!$H97:$J97)</f>
        <v>2147378.2853169395</v>
      </c>
      <c r="L97" s="235">
        <f>'Verotuloihin perust tasaus'!$K97/'Verotuloihin perust tasaus'!$C97</f>
        <v>1358.240534672321</v>
      </c>
      <c r="M97" s="244">
        <f>$L$11-'Verotuloihin perust tasaus'!$L97</f>
        <v>598.70946532767903</v>
      </c>
      <c r="N97" s="511">
        <f>IF('Verotuloihin perust tasaus'!$M97&gt;0,('Verotuloihin perust tasaus'!$M97*$B$7),('Verotuloihin perust tasaus'!$M97*$B$8))</f>
        <v>538.83851879491112</v>
      </c>
      <c r="O97" s="512">
        <f>'Verotuloihin perust tasaus'!$N97*'Verotuloihin perust tasaus'!$C97</f>
        <v>851903.69821475446</v>
      </c>
    </row>
    <row r="98" spans="1:15" x14ac:dyDescent="0.25">
      <c r="A98" s="509">
        <v>257</v>
      </c>
      <c r="B98" s="334" t="s">
        <v>463</v>
      </c>
      <c r="C98" s="232">
        <v>40433</v>
      </c>
      <c r="D98" s="510">
        <v>19.75</v>
      </c>
      <c r="E98" s="510">
        <f>'Verotuloihin perust tasaus'!$D98-12.64</f>
        <v>7.1099999999999994</v>
      </c>
      <c r="F98" s="235">
        <v>202863211.78999999</v>
      </c>
      <c r="G98" s="235">
        <f>'Verotuloihin perust tasaus'!$F98*100/'Verotuloihin perust tasaus'!$D98</f>
        <v>1027155502.7341772</v>
      </c>
      <c r="H98" s="232">
        <f>'Verotuloihin perust tasaus'!$G98*($E$11/100)</f>
        <v>75701360.551508874</v>
      </c>
      <c r="I98" s="235">
        <v>5573223.792370066</v>
      </c>
      <c r="J98" s="235">
        <v>7426716.1007000012</v>
      </c>
      <c r="K98" s="235">
        <f>SUM('Verotuloihin perust tasaus'!$H98:$J98)</f>
        <v>88701300.444578946</v>
      </c>
      <c r="L98" s="235">
        <f>'Verotuloihin perust tasaus'!$K98/'Verotuloihin perust tasaus'!$C98</f>
        <v>2193.7847907545556</v>
      </c>
      <c r="M98" s="244">
        <f>$L$11-'Verotuloihin perust tasaus'!$L98</f>
        <v>-236.83479075455557</v>
      </c>
      <c r="N98" s="511">
        <f>IF('Verotuloihin perust tasaus'!$M98&gt;0,('Verotuloihin perust tasaus'!$M98*$B$7),('Verotuloihin perust tasaus'!$M98*$B$8))</f>
        <v>-23.683479075455558</v>
      </c>
      <c r="O98" s="512">
        <f>'Verotuloihin perust tasaus'!$N98*'Verotuloihin perust tasaus'!$C98</f>
        <v>-957594.10945789458</v>
      </c>
    </row>
    <row r="99" spans="1:15" x14ac:dyDescent="0.25">
      <c r="A99" s="509">
        <v>260</v>
      </c>
      <c r="B99" s="334" t="s">
        <v>464</v>
      </c>
      <c r="C99" s="232">
        <v>9877</v>
      </c>
      <c r="D99" s="510">
        <v>20.75</v>
      </c>
      <c r="E99" s="510">
        <f>'Verotuloihin perust tasaus'!$D99-12.64</f>
        <v>8.11</v>
      </c>
      <c r="F99" s="235">
        <v>27405727.600000001</v>
      </c>
      <c r="G99" s="235">
        <f>'Verotuloihin perust tasaus'!$F99*100/'Verotuloihin perust tasaus'!$D99</f>
        <v>132075795.6626506</v>
      </c>
      <c r="H99" s="232">
        <f>'Verotuloihin perust tasaus'!$G99*($E$11/100)</f>
        <v>9733986.1403373517</v>
      </c>
      <c r="I99" s="235">
        <v>2190078.8525294792</v>
      </c>
      <c r="J99" s="235">
        <v>1549954.2536000002</v>
      </c>
      <c r="K99" s="235">
        <f>SUM('Verotuloihin perust tasaus'!$H99:$J99)</f>
        <v>13474019.24646683</v>
      </c>
      <c r="L99" s="235">
        <f>'Verotuloihin perust tasaus'!$K99/'Verotuloihin perust tasaus'!$C99</f>
        <v>1364.1813553170832</v>
      </c>
      <c r="M99" s="244">
        <f>$L$11-'Verotuloihin perust tasaus'!$L99</f>
        <v>592.76864468291683</v>
      </c>
      <c r="N99" s="511">
        <f>IF('Verotuloihin perust tasaus'!$M99&gt;0,('Verotuloihin perust tasaus'!$M99*$B$7),('Verotuloihin perust tasaus'!$M99*$B$8))</f>
        <v>533.49178021462512</v>
      </c>
      <c r="O99" s="512">
        <f>'Verotuloihin perust tasaus'!$N99*'Verotuloihin perust tasaus'!$C99</f>
        <v>5269298.3131798524</v>
      </c>
    </row>
    <row r="100" spans="1:15" x14ac:dyDescent="0.25">
      <c r="A100" s="509">
        <v>261</v>
      </c>
      <c r="B100" s="334" t="s">
        <v>465</v>
      </c>
      <c r="C100" s="232">
        <v>6523</v>
      </c>
      <c r="D100" s="510">
        <v>20.25</v>
      </c>
      <c r="E100" s="510">
        <f>'Verotuloihin perust tasaus'!$D100-12.64</f>
        <v>7.6099999999999994</v>
      </c>
      <c r="F100" s="235">
        <v>23582899.739999998</v>
      </c>
      <c r="G100" s="235">
        <f>'Verotuloihin perust tasaus'!$F100*100/'Verotuloihin perust tasaus'!$D100</f>
        <v>116458764.14814815</v>
      </c>
      <c r="H100" s="232">
        <f>'Verotuloihin perust tasaus'!$G100*($E$11/100)</f>
        <v>8583010.9177185204</v>
      </c>
      <c r="I100" s="235">
        <v>3730189.2433099258</v>
      </c>
      <c r="J100" s="235">
        <v>3704219.3815000001</v>
      </c>
      <c r="K100" s="235">
        <f>SUM('Verotuloihin perust tasaus'!$H100:$J100)</f>
        <v>16017419.542528447</v>
      </c>
      <c r="L100" s="235">
        <f>'Verotuloihin perust tasaus'!$K100/'Verotuloihin perust tasaus'!$C100</f>
        <v>2455.5295941328295</v>
      </c>
      <c r="M100" s="244">
        <f>$L$11-'Verotuloihin perust tasaus'!$L100</f>
        <v>-498.57959413282947</v>
      </c>
      <c r="N100" s="511">
        <f>IF('Verotuloihin perust tasaus'!$M100&gt;0,('Verotuloihin perust tasaus'!$M100*$B$7),('Verotuloihin perust tasaus'!$M100*$B$8))</f>
        <v>-49.857959413282948</v>
      </c>
      <c r="O100" s="512">
        <f>'Verotuloihin perust tasaus'!$N100*'Verotuloihin perust tasaus'!$C100</f>
        <v>-325223.46925284469</v>
      </c>
    </row>
    <row r="101" spans="1:15" x14ac:dyDescent="0.25">
      <c r="A101" s="509">
        <v>263</v>
      </c>
      <c r="B101" s="334" t="s">
        <v>466</v>
      </c>
      <c r="C101" s="232">
        <v>7759</v>
      </c>
      <c r="D101" s="510">
        <v>21.75</v>
      </c>
      <c r="E101" s="510">
        <f>'Verotuloihin perust tasaus'!$D101-12.64</f>
        <v>9.11</v>
      </c>
      <c r="F101" s="235">
        <v>21962361.18</v>
      </c>
      <c r="G101" s="235">
        <f>'Verotuloihin perust tasaus'!$F101*100/'Verotuloihin perust tasaus'!$D101</f>
        <v>100976373.24137931</v>
      </c>
      <c r="H101" s="232">
        <f>'Verotuloihin perust tasaus'!$G101*($E$11/100)</f>
        <v>7441958.7078896565</v>
      </c>
      <c r="I101" s="235">
        <v>1831874.6542675011</v>
      </c>
      <c r="J101" s="235">
        <v>907781.88010000018</v>
      </c>
      <c r="K101" s="235">
        <f>SUM('Verotuloihin perust tasaus'!$H101:$J101)</f>
        <v>10181615.242257159</v>
      </c>
      <c r="L101" s="235">
        <f>'Verotuloihin perust tasaus'!$K101/'Verotuloihin perust tasaus'!$C101</f>
        <v>1312.2329220591776</v>
      </c>
      <c r="M101" s="244">
        <f>$L$11-'Verotuloihin perust tasaus'!$L101</f>
        <v>644.71707794082249</v>
      </c>
      <c r="N101" s="511">
        <f>IF('Verotuloihin perust tasaus'!$M101&gt;0,('Verotuloihin perust tasaus'!$M101*$B$7),('Verotuloihin perust tasaus'!$M101*$B$8))</f>
        <v>580.24537014674024</v>
      </c>
      <c r="O101" s="512">
        <f>'Verotuloihin perust tasaus'!$N101*'Verotuloihin perust tasaus'!$C101</f>
        <v>4502123.8269685572</v>
      </c>
    </row>
    <row r="102" spans="1:15" x14ac:dyDescent="0.25">
      <c r="A102" s="509">
        <v>265</v>
      </c>
      <c r="B102" s="334" t="s">
        <v>467</v>
      </c>
      <c r="C102" s="232">
        <v>1088</v>
      </c>
      <c r="D102" s="510">
        <v>21.75</v>
      </c>
      <c r="E102" s="510">
        <f>'Verotuloihin perust tasaus'!$D102-12.64</f>
        <v>9.11</v>
      </c>
      <c r="F102" s="235">
        <v>2740219.96</v>
      </c>
      <c r="G102" s="235">
        <f>'Verotuloihin perust tasaus'!$F102*100/'Verotuloihin perust tasaus'!$D102</f>
        <v>12598712.459770115</v>
      </c>
      <c r="H102" s="232">
        <f>'Verotuloihin perust tasaus'!$G102*($E$11/100)</f>
        <v>928525.10828505771</v>
      </c>
      <c r="I102" s="235">
        <v>580977.16826093011</v>
      </c>
      <c r="J102" s="235">
        <v>227730.92445000002</v>
      </c>
      <c r="K102" s="235">
        <f>SUM('Verotuloihin perust tasaus'!$H102:$J102)</f>
        <v>1737233.200995988</v>
      </c>
      <c r="L102" s="235">
        <f>'Verotuloihin perust tasaus'!$K102/'Verotuloihin perust tasaus'!$C102</f>
        <v>1596.7216920919006</v>
      </c>
      <c r="M102" s="244">
        <f>$L$11-'Verotuloihin perust tasaus'!$L102</f>
        <v>360.2283079080994</v>
      </c>
      <c r="N102" s="511">
        <f>IF('Verotuloihin perust tasaus'!$M102&gt;0,('Verotuloihin perust tasaus'!$M102*$B$7),('Verotuloihin perust tasaus'!$M102*$B$8))</f>
        <v>324.20547711728949</v>
      </c>
      <c r="O102" s="512">
        <f>'Verotuloihin perust tasaus'!$N102*'Verotuloihin perust tasaus'!$C102</f>
        <v>352735.55910361098</v>
      </c>
    </row>
    <row r="103" spans="1:15" x14ac:dyDescent="0.25">
      <c r="A103" s="509">
        <v>271</v>
      </c>
      <c r="B103" s="334" t="s">
        <v>468</v>
      </c>
      <c r="C103" s="232">
        <v>6951</v>
      </c>
      <c r="D103" s="510">
        <v>21.75</v>
      </c>
      <c r="E103" s="510">
        <f>'Verotuloihin perust tasaus'!$D103-12.64</f>
        <v>9.11</v>
      </c>
      <c r="F103" s="235">
        <v>23648932.789999999</v>
      </c>
      <c r="G103" s="235">
        <f>'Verotuloihin perust tasaus'!$F103*100/'Verotuloihin perust tasaus'!$D103</f>
        <v>108730725.47126436</v>
      </c>
      <c r="H103" s="232">
        <f>'Verotuloihin perust tasaus'!$G103*($E$11/100)</f>
        <v>8013454.4672321854</v>
      </c>
      <c r="I103" s="235">
        <v>1226846.0694592379</v>
      </c>
      <c r="J103" s="235">
        <v>1052160.4388000001</v>
      </c>
      <c r="K103" s="235">
        <f>SUM('Verotuloihin perust tasaus'!$H103:$J103)</f>
        <v>10292460.975491423</v>
      </c>
      <c r="L103" s="235">
        <f>'Verotuloihin perust tasaus'!$K103/'Verotuloihin perust tasaus'!$C103</f>
        <v>1480.7165840154544</v>
      </c>
      <c r="M103" s="244">
        <f>$L$11-'Verotuloihin perust tasaus'!$L103</f>
        <v>476.23341598454567</v>
      </c>
      <c r="N103" s="511">
        <f>IF('Verotuloihin perust tasaus'!$M103&gt;0,('Verotuloihin perust tasaus'!$M103*$B$7),('Verotuloihin perust tasaus'!$M103*$B$8))</f>
        <v>428.61007438609113</v>
      </c>
      <c r="O103" s="512">
        <f>'Verotuloihin perust tasaus'!$N103*'Verotuloihin perust tasaus'!$C103</f>
        <v>2979268.6270577195</v>
      </c>
    </row>
    <row r="104" spans="1:15" x14ac:dyDescent="0.25">
      <c r="A104" s="509">
        <v>272</v>
      </c>
      <c r="B104" s="334" t="s">
        <v>469</v>
      </c>
      <c r="C104" s="232">
        <v>47909</v>
      </c>
      <c r="D104" s="510">
        <v>21.5</v>
      </c>
      <c r="E104" s="510">
        <f>'Verotuloihin perust tasaus'!$D104-12.64</f>
        <v>8.86</v>
      </c>
      <c r="F104" s="235">
        <v>178826501.49000001</v>
      </c>
      <c r="G104" s="235">
        <f>'Verotuloihin perust tasaus'!$F104*100/'Verotuloihin perust tasaus'!$D104</f>
        <v>831751169.72093022</v>
      </c>
      <c r="H104" s="232">
        <f>'Verotuloihin perust tasaus'!$G104*($E$11/100)</f>
        <v>61300061.20843257</v>
      </c>
      <c r="I104" s="235">
        <v>15540407.083533524</v>
      </c>
      <c r="J104" s="235">
        <v>6805407.0204499997</v>
      </c>
      <c r="K104" s="235">
        <f>SUM('Verotuloihin perust tasaus'!$H104:$J104)</f>
        <v>83645875.312416092</v>
      </c>
      <c r="L104" s="235">
        <f>'Verotuloihin perust tasaus'!$K104/'Verotuloihin perust tasaus'!$C104</f>
        <v>1745.9323991821179</v>
      </c>
      <c r="M104" s="244">
        <f>$L$11-'Verotuloihin perust tasaus'!$L104</f>
        <v>211.01760081788211</v>
      </c>
      <c r="N104" s="511">
        <f>IF('Verotuloihin perust tasaus'!$M104&gt;0,('Verotuloihin perust tasaus'!$M104*$B$7),('Verotuloihin perust tasaus'!$M104*$B$8))</f>
        <v>189.91584073609391</v>
      </c>
      <c r="O104" s="512">
        <f>'Verotuloihin perust tasaus'!$N104*'Verotuloihin perust tasaus'!$C104</f>
        <v>9098678.0138255227</v>
      </c>
    </row>
    <row r="105" spans="1:15" x14ac:dyDescent="0.25">
      <c r="A105" s="509">
        <v>273</v>
      </c>
      <c r="B105" s="334" t="s">
        <v>470</v>
      </c>
      <c r="C105" s="232">
        <v>3989</v>
      </c>
      <c r="D105" s="510">
        <v>20.5</v>
      </c>
      <c r="E105" s="510">
        <f>'Verotuloihin perust tasaus'!$D105-12.64</f>
        <v>7.8599999999999994</v>
      </c>
      <c r="F105" s="235">
        <v>12866419.880000001</v>
      </c>
      <c r="G105" s="235">
        <f>'Verotuloihin perust tasaus'!$F105*100/'Verotuloihin perust tasaus'!$D105</f>
        <v>62763023.804878049</v>
      </c>
      <c r="H105" s="232">
        <f>'Verotuloihin perust tasaus'!$G105*($E$11/100)</f>
        <v>4625634.8544195136</v>
      </c>
      <c r="I105" s="235">
        <v>833859.45360958029</v>
      </c>
      <c r="J105" s="235">
        <v>2056974.2205000003</v>
      </c>
      <c r="K105" s="235">
        <f>SUM('Verotuloihin perust tasaus'!$H105:$J105)</f>
        <v>7516468.5285290945</v>
      </c>
      <c r="L105" s="235">
        <f>'Verotuloihin perust tasaus'!$K105/'Verotuloihin perust tasaus'!$C105</f>
        <v>1884.298954256479</v>
      </c>
      <c r="M105" s="244">
        <f>$L$11-'Verotuloihin perust tasaus'!$L105</f>
        <v>72.651045743521081</v>
      </c>
      <c r="N105" s="511">
        <f>IF('Verotuloihin perust tasaus'!$M105&gt;0,('Verotuloihin perust tasaus'!$M105*$B$7),('Verotuloihin perust tasaus'!$M105*$B$8))</f>
        <v>65.385941169168973</v>
      </c>
      <c r="O105" s="512">
        <f>'Verotuloihin perust tasaus'!$N105*'Verotuloihin perust tasaus'!$C105</f>
        <v>260824.51932381504</v>
      </c>
    </row>
    <row r="106" spans="1:15" x14ac:dyDescent="0.25">
      <c r="A106" s="509">
        <v>275</v>
      </c>
      <c r="B106" s="334" t="s">
        <v>471</v>
      </c>
      <c r="C106" s="232">
        <v>2586</v>
      </c>
      <c r="D106" s="510">
        <v>22</v>
      </c>
      <c r="E106" s="510">
        <f>'Verotuloihin perust tasaus'!$D106-12.64</f>
        <v>9.36</v>
      </c>
      <c r="F106" s="235">
        <v>7598774.4500000002</v>
      </c>
      <c r="G106" s="235">
        <f>'Verotuloihin perust tasaus'!$F106*100/'Verotuloihin perust tasaus'!$D106</f>
        <v>34539883.863636367</v>
      </c>
      <c r="H106" s="232">
        <f>'Verotuloihin perust tasaus'!$G106*($E$11/100)</f>
        <v>2545589.440750001</v>
      </c>
      <c r="I106" s="235">
        <v>727738.55023256072</v>
      </c>
      <c r="J106" s="235">
        <v>405499.52570000006</v>
      </c>
      <c r="K106" s="235">
        <f>SUM('Verotuloihin perust tasaus'!$H106:$J106)</f>
        <v>3678827.516682562</v>
      </c>
      <c r="L106" s="235">
        <f>'Verotuloihin perust tasaus'!$K106/'Verotuloihin perust tasaus'!$C106</f>
        <v>1422.5937806197069</v>
      </c>
      <c r="M106" s="244">
        <f>$L$11-'Verotuloihin perust tasaus'!$L106</f>
        <v>534.35621938029317</v>
      </c>
      <c r="N106" s="511">
        <f>IF('Verotuloihin perust tasaus'!$M106&gt;0,('Verotuloihin perust tasaus'!$M106*$B$7),('Verotuloihin perust tasaus'!$M106*$B$8))</f>
        <v>480.92059744226384</v>
      </c>
      <c r="O106" s="512">
        <f>'Verotuloihin perust tasaus'!$N106*'Verotuloihin perust tasaus'!$C106</f>
        <v>1243660.6649856942</v>
      </c>
    </row>
    <row r="107" spans="1:15" x14ac:dyDescent="0.25">
      <c r="A107" s="509">
        <v>276</v>
      </c>
      <c r="B107" s="334" t="s">
        <v>472</v>
      </c>
      <c r="C107" s="232">
        <v>15035</v>
      </c>
      <c r="D107" s="510">
        <v>20.5</v>
      </c>
      <c r="E107" s="510">
        <f>'Verotuloihin perust tasaus'!$D107-12.64</f>
        <v>7.8599999999999994</v>
      </c>
      <c r="F107" s="235">
        <v>53838516.539999999</v>
      </c>
      <c r="G107" s="235">
        <f>'Verotuloihin perust tasaus'!$F107*100/'Verotuloihin perust tasaus'!$D107</f>
        <v>262626909.9512195</v>
      </c>
      <c r="H107" s="232">
        <f>'Verotuloihin perust tasaus'!$G107*($E$11/100)</f>
        <v>19355603.26340488</v>
      </c>
      <c r="I107" s="235">
        <v>2530279.6133003267</v>
      </c>
      <c r="J107" s="235">
        <v>1555763.93325</v>
      </c>
      <c r="K107" s="235">
        <f>SUM('Verotuloihin perust tasaus'!$H107:$J107)</f>
        <v>23441646.809955206</v>
      </c>
      <c r="L107" s="235">
        <f>'Verotuloihin perust tasaus'!$K107/'Verotuloihin perust tasaus'!$C107</f>
        <v>1559.1384642471039</v>
      </c>
      <c r="M107" s="244">
        <f>$L$11-'Verotuloihin perust tasaus'!$L107</f>
        <v>397.81153575289613</v>
      </c>
      <c r="N107" s="511">
        <f>IF('Verotuloihin perust tasaus'!$M107&gt;0,('Verotuloihin perust tasaus'!$M107*$B$7),('Verotuloihin perust tasaus'!$M107*$B$8))</f>
        <v>358.03038217760655</v>
      </c>
      <c r="O107" s="512">
        <f>'Verotuloihin perust tasaus'!$N107*'Verotuloihin perust tasaus'!$C107</f>
        <v>5382986.7960403142</v>
      </c>
    </row>
    <row r="108" spans="1:15" x14ac:dyDescent="0.25">
      <c r="A108" s="509">
        <v>280</v>
      </c>
      <c r="B108" s="334" t="s">
        <v>473</v>
      </c>
      <c r="C108" s="232">
        <v>2050</v>
      </c>
      <c r="D108" s="510">
        <v>22</v>
      </c>
      <c r="E108" s="510">
        <f>'Verotuloihin perust tasaus'!$D108-12.64</f>
        <v>9.36</v>
      </c>
      <c r="F108" s="235">
        <v>6166154.8300000001</v>
      </c>
      <c r="G108" s="235">
        <f>'Verotuloihin perust tasaus'!$F108*100/'Verotuloihin perust tasaus'!$D108</f>
        <v>28027976.5</v>
      </c>
      <c r="H108" s="232">
        <f>'Verotuloihin perust tasaus'!$G108*($E$11/100)</f>
        <v>2065661.8680500004</v>
      </c>
      <c r="I108" s="235">
        <v>528998.41980176361</v>
      </c>
      <c r="J108" s="235">
        <v>390860.79525000002</v>
      </c>
      <c r="K108" s="235">
        <f>SUM('Verotuloihin perust tasaus'!$H108:$J108)</f>
        <v>2985521.0831017639</v>
      </c>
      <c r="L108" s="235">
        <f>'Verotuloihin perust tasaus'!$K108/'Verotuloihin perust tasaus'!$C108</f>
        <v>1456.3517478545189</v>
      </c>
      <c r="M108" s="244">
        <f>$L$11-'Verotuloihin perust tasaus'!$L108</f>
        <v>500.59825214548118</v>
      </c>
      <c r="N108" s="511">
        <f>IF('Verotuloihin perust tasaus'!$M108&gt;0,('Verotuloihin perust tasaus'!$M108*$B$7),('Verotuloihin perust tasaus'!$M108*$B$8))</f>
        <v>450.5384269309331</v>
      </c>
      <c r="O108" s="512">
        <f>'Verotuloihin perust tasaus'!$N108*'Verotuloihin perust tasaus'!$C108</f>
        <v>923603.7752084129</v>
      </c>
    </row>
    <row r="109" spans="1:15" x14ac:dyDescent="0.25">
      <c r="A109" s="509">
        <v>284</v>
      </c>
      <c r="B109" s="334" t="s">
        <v>474</v>
      </c>
      <c r="C109" s="232">
        <v>2271</v>
      </c>
      <c r="D109" s="510">
        <v>20</v>
      </c>
      <c r="E109" s="510">
        <f>'Verotuloihin perust tasaus'!$D109-12.64</f>
        <v>7.3599999999999994</v>
      </c>
      <c r="F109" s="235">
        <v>6717259.6299999999</v>
      </c>
      <c r="G109" s="235">
        <f>'Verotuloihin perust tasaus'!$F109*100/'Verotuloihin perust tasaus'!$D109</f>
        <v>33586298.149999999</v>
      </c>
      <c r="H109" s="232">
        <f>'Verotuloihin perust tasaus'!$G109*($E$11/100)</f>
        <v>2475310.1736550005</v>
      </c>
      <c r="I109" s="235">
        <v>398544.37908637541</v>
      </c>
      <c r="J109" s="235">
        <v>331086.01920000004</v>
      </c>
      <c r="K109" s="235">
        <f>SUM('Verotuloihin perust tasaus'!$H109:$J109)</f>
        <v>3204940.5719413757</v>
      </c>
      <c r="L109" s="235">
        <f>'Verotuloihin perust tasaus'!$K109/'Verotuloihin perust tasaus'!$C109</f>
        <v>1411.2463989173825</v>
      </c>
      <c r="M109" s="244">
        <f>$L$11-'Verotuloihin perust tasaus'!$L109</f>
        <v>545.70360108261752</v>
      </c>
      <c r="N109" s="511">
        <f>IF('Verotuloihin perust tasaus'!$M109&gt;0,('Verotuloihin perust tasaus'!$M109*$B$7),('Verotuloihin perust tasaus'!$M109*$B$8))</f>
        <v>491.13324097435577</v>
      </c>
      <c r="O109" s="512">
        <f>'Verotuloihin perust tasaus'!$N109*'Verotuloihin perust tasaus'!$C109</f>
        <v>1115363.590252762</v>
      </c>
    </row>
    <row r="110" spans="1:15" x14ac:dyDescent="0.25">
      <c r="A110" s="509">
        <v>285</v>
      </c>
      <c r="B110" s="334" t="s">
        <v>475</v>
      </c>
      <c r="C110" s="232">
        <v>51241</v>
      </c>
      <c r="D110" s="510">
        <v>22</v>
      </c>
      <c r="E110" s="510">
        <f>'Verotuloihin perust tasaus'!$D110-12.64</f>
        <v>9.36</v>
      </c>
      <c r="F110" s="235">
        <v>213470025.69</v>
      </c>
      <c r="G110" s="235">
        <f>'Verotuloihin perust tasaus'!$F110*100/'Verotuloihin perust tasaus'!$D110</f>
        <v>970318298.59090912</v>
      </c>
      <c r="H110" s="232">
        <f>'Verotuloihin perust tasaus'!$G110*($E$11/100)</f>
        <v>71512458.606150016</v>
      </c>
      <c r="I110" s="235">
        <v>11784103.296833338</v>
      </c>
      <c r="J110" s="235">
        <v>7043174.7681000009</v>
      </c>
      <c r="K110" s="235">
        <f>SUM('Verotuloihin perust tasaus'!$H110:$J110)</f>
        <v>90339736.671083361</v>
      </c>
      <c r="L110" s="235">
        <f>'Verotuloihin perust tasaus'!$K110/'Verotuloihin perust tasaus'!$C110</f>
        <v>1763.036175544649</v>
      </c>
      <c r="M110" s="244">
        <f>$L$11-'Verotuloihin perust tasaus'!$L110</f>
        <v>193.913824455351</v>
      </c>
      <c r="N110" s="511">
        <f>IF('Verotuloihin perust tasaus'!$M110&gt;0,('Verotuloihin perust tasaus'!$M110*$B$7),('Verotuloihin perust tasaus'!$M110*$B$8))</f>
        <v>174.5224420098159</v>
      </c>
      <c r="O110" s="512">
        <f>'Verotuloihin perust tasaus'!$N110*'Verotuloihin perust tasaus'!$C110</f>
        <v>8942704.4510249775</v>
      </c>
    </row>
    <row r="111" spans="1:15" x14ac:dyDescent="0.25">
      <c r="A111" s="509">
        <v>286</v>
      </c>
      <c r="B111" s="334" t="s">
        <v>476</v>
      </c>
      <c r="C111" s="232">
        <v>80454</v>
      </c>
      <c r="D111" s="510">
        <v>21.250000000000004</v>
      </c>
      <c r="E111" s="510">
        <f>'Verotuloihin perust tasaus'!$D111-12.64</f>
        <v>8.610000000000003</v>
      </c>
      <c r="F111" s="235">
        <v>315290770.47000003</v>
      </c>
      <c r="G111" s="235">
        <f>'Verotuloihin perust tasaus'!$F111*100/'Verotuloihin perust tasaus'!$D111</f>
        <v>1483721272.8</v>
      </c>
      <c r="H111" s="232">
        <f>'Verotuloihin perust tasaus'!$G111*($E$11/100)</f>
        <v>109350257.80536002</v>
      </c>
      <c r="I111" s="235">
        <v>21483086.771699972</v>
      </c>
      <c r="J111" s="235">
        <v>11027694.447050001</v>
      </c>
      <c r="K111" s="235">
        <f>SUM('Verotuloihin perust tasaus'!$H111:$J111)</f>
        <v>141861039.02410999</v>
      </c>
      <c r="L111" s="235">
        <f>'Verotuloihin perust tasaus'!$K111/'Verotuloihin perust tasaus'!$C111</f>
        <v>1763.2565071234492</v>
      </c>
      <c r="M111" s="244">
        <f>$L$11-'Verotuloihin perust tasaus'!$L111</f>
        <v>193.69349287655086</v>
      </c>
      <c r="N111" s="511">
        <f>IF('Verotuloihin perust tasaus'!$M111&gt;0,('Verotuloihin perust tasaus'!$M111*$B$7),('Verotuloihin perust tasaus'!$M111*$B$8))</f>
        <v>174.32414358889579</v>
      </c>
      <c r="O111" s="512">
        <f>'Verotuloihin perust tasaus'!$N111*'Verotuloihin perust tasaus'!$C111</f>
        <v>14025074.648301022</v>
      </c>
    </row>
    <row r="112" spans="1:15" x14ac:dyDescent="0.25">
      <c r="A112" s="509">
        <v>287</v>
      </c>
      <c r="B112" s="334" t="s">
        <v>477</v>
      </c>
      <c r="C112" s="232">
        <v>6380</v>
      </c>
      <c r="D112" s="510">
        <v>21.5</v>
      </c>
      <c r="E112" s="510">
        <f>'Verotuloihin perust tasaus'!$D112-12.64</f>
        <v>8.86</v>
      </c>
      <c r="F112" s="235">
        <v>22163793.100000001</v>
      </c>
      <c r="G112" s="235">
        <f>'Verotuloihin perust tasaus'!$F112*100/'Verotuloihin perust tasaus'!$D112</f>
        <v>103087409.76744185</v>
      </c>
      <c r="H112" s="232">
        <f>'Verotuloihin perust tasaus'!$G112*($E$11/100)</f>
        <v>7597542.0998604661</v>
      </c>
      <c r="I112" s="235">
        <v>1280538.0482603021</v>
      </c>
      <c r="J112" s="235">
        <v>1116353.97915</v>
      </c>
      <c r="K112" s="235">
        <f>SUM('Verotuloihin perust tasaus'!$H112:$J112)</f>
        <v>9994434.1272707693</v>
      </c>
      <c r="L112" s="235">
        <f>'Verotuloihin perust tasaus'!$K112/'Verotuloihin perust tasaus'!$C112</f>
        <v>1566.52572527755</v>
      </c>
      <c r="M112" s="244">
        <f>$L$11-'Verotuloihin perust tasaus'!$L112</f>
        <v>390.42427472245004</v>
      </c>
      <c r="N112" s="511">
        <f>IF('Verotuloihin perust tasaus'!$M112&gt;0,('Verotuloihin perust tasaus'!$M112*$B$7),('Verotuloihin perust tasaus'!$M112*$B$8))</f>
        <v>351.38184725020506</v>
      </c>
      <c r="O112" s="512">
        <f>'Verotuloihin perust tasaus'!$N112*'Verotuloihin perust tasaus'!$C112</f>
        <v>2241816.1854563081</v>
      </c>
    </row>
    <row r="113" spans="1:15" x14ac:dyDescent="0.25">
      <c r="A113" s="509">
        <v>288</v>
      </c>
      <c r="B113" s="334" t="s">
        <v>478</v>
      </c>
      <c r="C113" s="232">
        <v>6442</v>
      </c>
      <c r="D113" s="510">
        <v>21.999999999999996</v>
      </c>
      <c r="E113" s="510">
        <f>'Verotuloihin perust tasaus'!$D113-12.64</f>
        <v>9.3599999999999959</v>
      </c>
      <c r="F113" s="235">
        <v>22112343.32</v>
      </c>
      <c r="G113" s="235">
        <f>'Verotuloihin perust tasaus'!$F113*100/'Verotuloihin perust tasaus'!$D113</f>
        <v>100510651.45454547</v>
      </c>
      <c r="H113" s="232">
        <f>'Verotuloihin perust tasaus'!$G113*($E$11/100)</f>
        <v>7407635.0122000026</v>
      </c>
      <c r="I113" s="235">
        <v>2025680.5225976936</v>
      </c>
      <c r="J113" s="235">
        <v>881255.31615000009</v>
      </c>
      <c r="K113" s="235">
        <f>SUM('Verotuloihin perust tasaus'!$H113:$J113)</f>
        <v>10314570.850947697</v>
      </c>
      <c r="L113" s="235">
        <f>'Verotuloihin perust tasaus'!$K113/'Verotuloihin perust tasaus'!$C113</f>
        <v>1601.1441867351284</v>
      </c>
      <c r="M113" s="244">
        <f>$L$11-'Verotuloihin perust tasaus'!$L113</f>
        <v>355.80581326487163</v>
      </c>
      <c r="N113" s="511">
        <f>IF('Verotuloihin perust tasaus'!$M113&gt;0,('Verotuloihin perust tasaus'!$M113*$B$7),('Verotuloihin perust tasaus'!$M113*$B$8))</f>
        <v>320.22523193838447</v>
      </c>
      <c r="O113" s="512">
        <f>'Verotuloihin perust tasaus'!$N113*'Verotuloihin perust tasaus'!$C113</f>
        <v>2062890.9441470727</v>
      </c>
    </row>
    <row r="114" spans="1:15" x14ac:dyDescent="0.25">
      <c r="A114" s="509">
        <v>290</v>
      </c>
      <c r="B114" s="334" t="s">
        <v>479</v>
      </c>
      <c r="C114" s="232">
        <v>7928</v>
      </c>
      <c r="D114" s="510">
        <v>22</v>
      </c>
      <c r="E114" s="510">
        <f>'Verotuloihin perust tasaus'!$D114-12.64</f>
        <v>9.36</v>
      </c>
      <c r="F114" s="235">
        <v>24714313.350000001</v>
      </c>
      <c r="G114" s="235">
        <f>'Verotuloihin perust tasaus'!$F114*100/'Verotuloihin perust tasaus'!$D114</f>
        <v>112337787.95454545</v>
      </c>
      <c r="H114" s="232">
        <f>'Verotuloihin perust tasaus'!$G114*($E$11/100)</f>
        <v>8279294.9722500015</v>
      </c>
      <c r="I114" s="235">
        <v>2908072.604849339</v>
      </c>
      <c r="J114" s="235">
        <v>1139533.1901500004</v>
      </c>
      <c r="K114" s="235">
        <f>SUM('Verotuloihin perust tasaus'!$H114:$J114)</f>
        <v>12326900.76724934</v>
      </c>
      <c r="L114" s="235">
        <f>'Verotuloihin perust tasaus'!$K114/'Verotuloihin perust tasaus'!$C114</f>
        <v>1554.8563026298361</v>
      </c>
      <c r="M114" s="244">
        <f>$L$11-'Verotuloihin perust tasaus'!$L114</f>
        <v>402.09369737016391</v>
      </c>
      <c r="N114" s="511">
        <f>IF('Verotuloihin perust tasaus'!$M114&gt;0,('Verotuloihin perust tasaus'!$M114*$B$7),('Verotuloihin perust tasaus'!$M114*$B$8))</f>
        <v>361.88432763314751</v>
      </c>
      <c r="O114" s="512">
        <f>'Verotuloihin perust tasaus'!$N114*'Verotuloihin perust tasaus'!$C114</f>
        <v>2869018.9494755934</v>
      </c>
    </row>
    <row r="115" spans="1:15" x14ac:dyDescent="0.25">
      <c r="A115" s="509">
        <v>291</v>
      </c>
      <c r="B115" s="334" t="s">
        <v>480</v>
      </c>
      <c r="C115" s="232">
        <v>2158</v>
      </c>
      <c r="D115" s="510">
        <v>21.75</v>
      </c>
      <c r="E115" s="510">
        <f>'Verotuloihin perust tasaus'!$D115-12.64</f>
        <v>9.11</v>
      </c>
      <c r="F115" s="235">
        <v>6635406.3200000003</v>
      </c>
      <c r="G115" s="235">
        <f>'Verotuloihin perust tasaus'!$F115*100/'Verotuloihin perust tasaus'!$D115</f>
        <v>30507615.264367815</v>
      </c>
      <c r="H115" s="232">
        <f>'Verotuloihin perust tasaus'!$G115*($E$11/100)</f>
        <v>2248411.2449839083</v>
      </c>
      <c r="I115" s="235">
        <v>930039.86953595222</v>
      </c>
      <c r="J115" s="235">
        <v>771562.89504999993</v>
      </c>
      <c r="K115" s="235">
        <f>SUM('Verotuloihin perust tasaus'!$H115:$J115)</f>
        <v>3950014.0095698605</v>
      </c>
      <c r="L115" s="235">
        <f>'Verotuloihin perust tasaus'!$K115/'Verotuloihin perust tasaus'!$C115</f>
        <v>1830.4050090685173</v>
      </c>
      <c r="M115" s="244">
        <f>$L$11-'Verotuloihin perust tasaus'!$L115</f>
        <v>126.54499093148274</v>
      </c>
      <c r="N115" s="511">
        <f>IF('Verotuloihin perust tasaus'!$M115&gt;0,('Verotuloihin perust tasaus'!$M115*$B$7),('Verotuloihin perust tasaus'!$M115*$B$8))</f>
        <v>113.89049183833447</v>
      </c>
      <c r="O115" s="512">
        <f>'Verotuloihin perust tasaus'!$N115*'Verotuloihin perust tasaus'!$C115</f>
        <v>245775.68138712578</v>
      </c>
    </row>
    <row r="116" spans="1:15" x14ac:dyDescent="0.25">
      <c r="A116" s="509">
        <v>297</v>
      </c>
      <c r="B116" s="334" t="s">
        <v>481</v>
      </c>
      <c r="C116" s="232">
        <v>121543</v>
      </c>
      <c r="D116" s="510">
        <v>20.75</v>
      </c>
      <c r="E116" s="510">
        <f>'Verotuloihin perust tasaus'!$D116-12.64</f>
        <v>8.11</v>
      </c>
      <c r="F116" s="235">
        <v>460140241.99000001</v>
      </c>
      <c r="G116" s="235">
        <f>'Verotuloihin perust tasaus'!$F116*100/'Verotuloihin perust tasaus'!$D116</f>
        <v>2217543334.8915663</v>
      </c>
      <c r="H116" s="232">
        <f>'Verotuloihin perust tasaus'!$G116*($E$11/100)</f>
        <v>163432943.78150848</v>
      </c>
      <c r="I116" s="235">
        <v>26275058.410108328</v>
      </c>
      <c r="J116" s="235">
        <v>19959625.471250001</v>
      </c>
      <c r="K116" s="235">
        <f>SUM('Verotuloihin perust tasaus'!$H116:$J116)</f>
        <v>209667627.6628668</v>
      </c>
      <c r="L116" s="235">
        <f>'Verotuloihin perust tasaus'!$K116/'Verotuloihin perust tasaus'!$C116</f>
        <v>1725.0489757770238</v>
      </c>
      <c r="M116" s="244">
        <f>$L$11-'Verotuloihin perust tasaus'!$L116</f>
        <v>231.90102422297628</v>
      </c>
      <c r="N116" s="511">
        <f>IF('Verotuloihin perust tasaus'!$M116&gt;0,('Verotuloihin perust tasaus'!$M116*$B$7),('Verotuloihin perust tasaus'!$M116*$B$8))</f>
        <v>208.71092180067865</v>
      </c>
      <c r="O116" s="512">
        <f>'Verotuloihin perust tasaus'!$N116*'Verotuloihin perust tasaus'!$C116</f>
        <v>25367351.568419885</v>
      </c>
    </row>
    <row r="117" spans="1:15" x14ac:dyDescent="0.25">
      <c r="A117" s="509">
        <v>300</v>
      </c>
      <c r="B117" s="334" t="s">
        <v>482</v>
      </c>
      <c r="C117" s="232">
        <v>3528</v>
      </c>
      <c r="D117" s="510">
        <v>21.000000000000004</v>
      </c>
      <c r="E117" s="510">
        <f>'Verotuloihin perust tasaus'!$D117-12.64</f>
        <v>8.360000000000003</v>
      </c>
      <c r="F117" s="235">
        <v>10399125.65</v>
      </c>
      <c r="G117" s="235">
        <f>'Verotuloihin perust tasaus'!$F117*100/'Verotuloihin perust tasaus'!$D117</f>
        <v>49519645.95238094</v>
      </c>
      <c r="H117" s="232">
        <f>'Verotuloihin perust tasaus'!$G117*($E$11/100)</f>
        <v>3649597.906690476</v>
      </c>
      <c r="I117" s="235">
        <v>625122.0226364733</v>
      </c>
      <c r="J117" s="513">
        <v>568271.28140000009</v>
      </c>
      <c r="K117" s="235">
        <f>SUM('Verotuloihin perust tasaus'!$H117:$J117)</f>
        <v>4842991.2107269494</v>
      </c>
      <c r="L117" s="235">
        <f>'Verotuloihin perust tasaus'!$K117/'Verotuloihin perust tasaus'!$C117</f>
        <v>1372.7299350133076</v>
      </c>
      <c r="M117" s="244">
        <f>$L$11-'Verotuloihin perust tasaus'!$L117</f>
        <v>584.22006498669248</v>
      </c>
      <c r="N117" s="511">
        <f>IF('Verotuloihin perust tasaus'!$M117&gt;0,('Verotuloihin perust tasaus'!$M117*$B$7),('Verotuloihin perust tasaus'!$M117*$B$8))</f>
        <v>525.79805848802323</v>
      </c>
      <c r="O117" s="512">
        <f>'Verotuloihin perust tasaus'!$N117*'Verotuloihin perust tasaus'!$C117</f>
        <v>1855015.5503457459</v>
      </c>
    </row>
    <row r="118" spans="1:15" x14ac:dyDescent="0.25">
      <c r="A118" s="509">
        <v>301</v>
      </c>
      <c r="B118" s="334" t="s">
        <v>483</v>
      </c>
      <c r="C118" s="514">
        <v>20197</v>
      </c>
      <c r="D118" s="510">
        <v>21</v>
      </c>
      <c r="E118" s="510">
        <f>'Verotuloihin perust tasaus'!$D118-12.64</f>
        <v>8.36</v>
      </c>
      <c r="F118" s="235">
        <v>61803494.329999998</v>
      </c>
      <c r="G118" s="235">
        <f>'Verotuloihin perust tasaus'!$F118*100/'Verotuloihin perust tasaus'!$D118</f>
        <v>294302353.95238096</v>
      </c>
      <c r="H118" s="232">
        <f>'Verotuloihin perust tasaus'!$G118*($E$11/100)</f>
        <v>21690083.486290481</v>
      </c>
      <c r="I118" s="235">
        <v>3802559.2023412194</v>
      </c>
      <c r="J118" s="513">
        <v>2441814.0651500006</v>
      </c>
      <c r="K118" s="235">
        <f>SUM('Verotuloihin perust tasaus'!$H118:$J118)</f>
        <v>27934456.753781699</v>
      </c>
      <c r="L118" s="235">
        <f>'Verotuloihin perust tasaus'!$K118/'Verotuloihin perust tasaus'!$C118</f>
        <v>1383.0993094906025</v>
      </c>
      <c r="M118" s="244">
        <f>$L$11-'Verotuloihin perust tasaus'!$L118</f>
        <v>573.85069050939751</v>
      </c>
      <c r="N118" s="511">
        <f>IF('Verotuloihin perust tasaus'!$M118&gt;0,('Verotuloihin perust tasaus'!$M118*$B$7),('Verotuloihin perust tasaus'!$M118*$B$8))</f>
        <v>516.4656214584578</v>
      </c>
      <c r="O118" s="512">
        <f>'Verotuloihin perust tasaus'!$N118*'Verotuloihin perust tasaus'!$C118</f>
        <v>10431056.156596472</v>
      </c>
    </row>
    <row r="119" spans="1:15" x14ac:dyDescent="0.25">
      <c r="A119" s="509">
        <v>304</v>
      </c>
      <c r="B119" s="334" t="s">
        <v>484</v>
      </c>
      <c r="C119" s="514">
        <v>971</v>
      </c>
      <c r="D119" s="510">
        <v>18</v>
      </c>
      <c r="E119" s="510">
        <f>'Verotuloihin perust tasaus'!$D119-12.64</f>
        <v>5.3599999999999994</v>
      </c>
      <c r="F119" s="235">
        <v>3649579.24</v>
      </c>
      <c r="G119" s="235">
        <f>'Verotuloihin perust tasaus'!$F119*100/'Verotuloihin perust tasaus'!$D119</f>
        <v>20275440.222222224</v>
      </c>
      <c r="H119" s="232">
        <f>'Verotuloihin perust tasaus'!$G119*($E$11/100)</f>
        <v>1494299.9443777781</v>
      </c>
      <c r="I119" s="235">
        <v>229706.15113095508</v>
      </c>
      <c r="J119" s="235">
        <v>909474.91410000017</v>
      </c>
      <c r="K119" s="235">
        <f>SUM('Verotuloihin perust tasaus'!$H119:$J119)</f>
        <v>2633481.0096087335</v>
      </c>
      <c r="L119" s="235">
        <f>'Verotuloihin perust tasaus'!$K119/'Verotuloihin perust tasaus'!$C119</f>
        <v>2712.1328626248542</v>
      </c>
      <c r="M119" s="244">
        <f>$L$11-'Verotuloihin perust tasaus'!$L119</f>
        <v>-755.18286262485412</v>
      </c>
      <c r="N119" s="511">
        <f>IF('Verotuloihin perust tasaus'!$M119&gt;0,('Verotuloihin perust tasaus'!$M119*$B$7),('Verotuloihin perust tasaus'!$M119*$B$8))</f>
        <v>-75.518286262485418</v>
      </c>
      <c r="O119" s="512">
        <f>'Verotuloihin perust tasaus'!$N119*'Verotuloihin perust tasaus'!$C119</f>
        <v>-73328.255960873343</v>
      </c>
    </row>
    <row r="120" spans="1:15" x14ac:dyDescent="0.25">
      <c r="A120" s="509">
        <v>305</v>
      </c>
      <c r="B120" s="334" t="s">
        <v>485</v>
      </c>
      <c r="C120" s="232">
        <v>15165</v>
      </c>
      <c r="D120" s="510">
        <v>20</v>
      </c>
      <c r="E120" s="510">
        <f>'Verotuloihin perust tasaus'!$D120-12.64</f>
        <v>7.3599999999999994</v>
      </c>
      <c r="F120" s="235">
        <v>45203710.020000003</v>
      </c>
      <c r="G120" s="235">
        <f>'Verotuloihin perust tasaus'!$F120*100/'Verotuloihin perust tasaus'!$D120</f>
        <v>226018550.09999999</v>
      </c>
      <c r="H120" s="232">
        <f>'Verotuloihin perust tasaus'!$G120*($E$11/100)</f>
        <v>16657567.142370002</v>
      </c>
      <c r="I120" s="235">
        <v>3847206.7173087061</v>
      </c>
      <c r="J120" s="235">
        <v>4002226.2474500001</v>
      </c>
      <c r="K120" s="235">
        <f>SUM('Verotuloihin perust tasaus'!$H120:$J120)</f>
        <v>24507000.10712871</v>
      </c>
      <c r="L120" s="235">
        <f>'Verotuloihin perust tasaus'!$K120/'Verotuloihin perust tasaus'!$C120</f>
        <v>1616.0237459366112</v>
      </c>
      <c r="M120" s="244">
        <f>$L$11-'Verotuloihin perust tasaus'!$L120</f>
        <v>340.9262540633888</v>
      </c>
      <c r="N120" s="511">
        <f>IF('Verotuloihin perust tasaus'!$M120&gt;0,('Verotuloihin perust tasaus'!$M120*$B$7),('Verotuloihin perust tasaus'!$M120*$B$8))</f>
        <v>306.83362865704993</v>
      </c>
      <c r="O120" s="512">
        <f>'Verotuloihin perust tasaus'!$N120*'Verotuloihin perust tasaus'!$C120</f>
        <v>4653131.978584162</v>
      </c>
    </row>
    <row r="121" spans="1:15" x14ac:dyDescent="0.25">
      <c r="A121" s="509">
        <v>309</v>
      </c>
      <c r="B121" s="334" t="s">
        <v>486</v>
      </c>
      <c r="C121" s="232">
        <v>6506</v>
      </c>
      <c r="D121" s="510">
        <v>21.5</v>
      </c>
      <c r="E121" s="510">
        <f>'Verotuloihin perust tasaus'!$D121-12.64</f>
        <v>8.86</v>
      </c>
      <c r="F121" s="235">
        <v>19463272.02</v>
      </c>
      <c r="G121" s="235">
        <f>'Verotuloihin perust tasaus'!$F121*100/'Verotuloihin perust tasaus'!$D121</f>
        <v>90526846.604651168</v>
      </c>
      <c r="H121" s="232">
        <f>'Verotuloihin perust tasaus'!$G121*($E$11/100)</f>
        <v>6671828.5947627928</v>
      </c>
      <c r="I121" s="235">
        <v>1001946.1255238713</v>
      </c>
      <c r="J121" s="235">
        <v>763682.93315000006</v>
      </c>
      <c r="K121" s="235">
        <f>SUM('Verotuloihin perust tasaus'!$H121:$J121)</f>
        <v>8437457.6534366645</v>
      </c>
      <c r="L121" s="235">
        <f>'Verotuloihin perust tasaus'!$K121/'Verotuloihin perust tasaus'!$C121</f>
        <v>1296.8732944107999</v>
      </c>
      <c r="M121" s="244">
        <f>$L$11-'Verotuloihin perust tasaus'!$L121</f>
        <v>660.07670558920017</v>
      </c>
      <c r="N121" s="511">
        <f>IF('Verotuloihin perust tasaus'!$M121&gt;0,('Verotuloihin perust tasaus'!$M121*$B$7),('Verotuloihin perust tasaus'!$M121*$B$8))</f>
        <v>594.06903503028013</v>
      </c>
      <c r="O121" s="512">
        <f>'Verotuloihin perust tasaus'!$N121*'Verotuloihin perust tasaus'!$C121</f>
        <v>3865013.1419070028</v>
      </c>
    </row>
    <row r="122" spans="1:15" x14ac:dyDescent="0.25">
      <c r="A122" s="509">
        <v>312</v>
      </c>
      <c r="B122" s="334" t="s">
        <v>487</v>
      </c>
      <c r="C122" s="232">
        <v>1232</v>
      </c>
      <c r="D122" s="510">
        <v>22.5</v>
      </c>
      <c r="E122" s="510">
        <f>'Verotuloihin perust tasaus'!$D122-12.64</f>
        <v>9.86</v>
      </c>
      <c r="F122" s="235">
        <v>3571630.07</v>
      </c>
      <c r="G122" s="235">
        <f>'Verotuloihin perust tasaus'!$F122*100/'Verotuloihin perust tasaus'!$D122</f>
        <v>15873911.422222223</v>
      </c>
      <c r="H122" s="232">
        <f>'Verotuloihin perust tasaus'!$G122*($E$11/100)</f>
        <v>1169907.271817778</v>
      </c>
      <c r="I122" s="235">
        <v>819710.28840041161</v>
      </c>
      <c r="J122" s="235">
        <v>189677.8487</v>
      </c>
      <c r="K122" s="235">
        <f>SUM('Verotuloihin perust tasaus'!$H122:$J122)</f>
        <v>2179295.4089181898</v>
      </c>
      <c r="L122" s="235">
        <f>'Verotuloihin perust tasaus'!$K122/'Verotuloihin perust tasaus'!$C122</f>
        <v>1768.9086111348943</v>
      </c>
      <c r="M122" s="244">
        <f>$L$11-'Verotuloihin perust tasaus'!$L122</f>
        <v>188.04138886510577</v>
      </c>
      <c r="N122" s="511">
        <f>IF('Verotuloihin perust tasaus'!$M122&gt;0,('Verotuloihin perust tasaus'!$M122*$B$7),('Verotuloihin perust tasaus'!$M122*$B$8))</f>
        <v>169.2372499785952</v>
      </c>
      <c r="O122" s="512">
        <f>'Verotuloihin perust tasaus'!$N122*'Verotuloihin perust tasaus'!$C122</f>
        <v>208500.2919736293</v>
      </c>
    </row>
    <row r="123" spans="1:15" x14ac:dyDescent="0.25">
      <c r="A123" s="509">
        <v>316</v>
      </c>
      <c r="B123" s="334" t="s">
        <v>488</v>
      </c>
      <c r="C123" s="232">
        <v>4245</v>
      </c>
      <c r="D123" s="510">
        <v>22</v>
      </c>
      <c r="E123" s="510">
        <f>'Verotuloihin perust tasaus'!$D123-12.64</f>
        <v>9.36</v>
      </c>
      <c r="F123" s="235">
        <v>15571959.779999999</v>
      </c>
      <c r="G123" s="235">
        <f>'Verotuloihin perust tasaus'!$F123*100/'Verotuloihin perust tasaus'!$D123</f>
        <v>70781635.36363636</v>
      </c>
      <c r="H123" s="232">
        <f>'Verotuloihin perust tasaus'!$G123*($E$11/100)</f>
        <v>5216606.526300001</v>
      </c>
      <c r="I123" s="235">
        <v>555873.35682519036</v>
      </c>
      <c r="J123" s="235">
        <v>511233.63589999999</v>
      </c>
      <c r="K123" s="235">
        <f>SUM('Verotuloihin perust tasaus'!$H123:$J123)</f>
        <v>6283713.5190251917</v>
      </c>
      <c r="L123" s="235">
        <f>'Verotuloihin perust tasaus'!$K123/'Verotuloihin perust tasaus'!$C123</f>
        <v>1480.2623130801394</v>
      </c>
      <c r="M123" s="244">
        <f>$L$11-'Verotuloihin perust tasaus'!$L123</f>
        <v>476.68768691986065</v>
      </c>
      <c r="N123" s="511">
        <f>IF('Verotuloihin perust tasaus'!$M123&gt;0,('Verotuloihin perust tasaus'!$M123*$B$7),('Verotuloihin perust tasaus'!$M123*$B$8))</f>
        <v>429.01891822787462</v>
      </c>
      <c r="O123" s="512">
        <f>'Verotuloihin perust tasaus'!$N123*'Verotuloihin perust tasaus'!$C123</f>
        <v>1821185.3078773278</v>
      </c>
    </row>
    <row r="124" spans="1:15" x14ac:dyDescent="0.25">
      <c r="A124" s="509">
        <v>317</v>
      </c>
      <c r="B124" s="334" t="s">
        <v>489</v>
      </c>
      <c r="C124" s="232">
        <v>2533</v>
      </c>
      <c r="D124" s="510">
        <v>21.5</v>
      </c>
      <c r="E124" s="510">
        <f>'Verotuloihin perust tasaus'!$D124-12.64</f>
        <v>8.86</v>
      </c>
      <c r="F124" s="235">
        <v>6446504.7199999997</v>
      </c>
      <c r="G124" s="235">
        <f>'Verotuloihin perust tasaus'!$F124*100/'Verotuloihin perust tasaus'!$D124</f>
        <v>29983742.883720931</v>
      </c>
      <c r="H124" s="232">
        <f>'Verotuloihin perust tasaus'!$G124*($E$11/100)</f>
        <v>2209801.8505302332</v>
      </c>
      <c r="I124" s="235">
        <v>769185.41401073046</v>
      </c>
      <c r="J124" s="235">
        <v>308639.58600000007</v>
      </c>
      <c r="K124" s="235">
        <f>SUM('Verotuloihin perust tasaus'!$H124:$J124)</f>
        <v>3287626.8505409639</v>
      </c>
      <c r="L124" s="235">
        <f>'Verotuloihin perust tasaus'!$K124/'Verotuloihin perust tasaus'!$C124</f>
        <v>1297.9182197161326</v>
      </c>
      <c r="M124" s="244">
        <f>$L$11-'Verotuloihin perust tasaus'!$L124</f>
        <v>659.03178028386742</v>
      </c>
      <c r="N124" s="511">
        <f>IF('Verotuloihin perust tasaus'!$M124&gt;0,('Verotuloihin perust tasaus'!$M124*$B$7),('Verotuloihin perust tasaus'!$M124*$B$8))</f>
        <v>593.1286022554807</v>
      </c>
      <c r="O124" s="512">
        <f>'Verotuloihin perust tasaus'!$N124*'Verotuloihin perust tasaus'!$C124</f>
        <v>1502394.7495131327</v>
      </c>
    </row>
    <row r="125" spans="1:15" x14ac:dyDescent="0.25">
      <c r="A125" s="509">
        <v>320</v>
      </c>
      <c r="B125" s="334" t="s">
        <v>490</v>
      </c>
      <c r="C125" s="232">
        <v>7105</v>
      </c>
      <c r="D125" s="510">
        <v>21.5</v>
      </c>
      <c r="E125" s="510">
        <f>'Verotuloihin perust tasaus'!$D125-12.64</f>
        <v>8.86</v>
      </c>
      <c r="F125" s="235">
        <v>24735188.280000001</v>
      </c>
      <c r="G125" s="235">
        <f>'Verotuloihin perust tasaus'!$F125*100/'Verotuloihin perust tasaus'!$D125</f>
        <v>115047387.34883721</v>
      </c>
      <c r="H125" s="232">
        <f>'Verotuloihin perust tasaus'!$G125*($E$11/100)</f>
        <v>8478992.4476093035</v>
      </c>
      <c r="I125" s="235">
        <v>1159525.4415840416</v>
      </c>
      <c r="J125" s="235">
        <v>1299567.7541</v>
      </c>
      <c r="K125" s="235">
        <f>SUM('Verotuloihin perust tasaus'!$H125:$J125)</f>
        <v>10938085.643293345</v>
      </c>
      <c r="L125" s="235">
        <f>'Verotuloihin perust tasaus'!$K125/'Verotuloihin perust tasaus'!$C125</f>
        <v>1539.4912939188382</v>
      </c>
      <c r="M125" s="244">
        <f>$L$11-'Verotuloihin perust tasaus'!$L125</f>
        <v>417.45870608116184</v>
      </c>
      <c r="N125" s="511">
        <f>IF('Verotuloihin perust tasaus'!$M125&gt;0,('Verotuloihin perust tasaus'!$M125*$B$7),('Verotuloihin perust tasaus'!$M125*$B$8))</f>
        <v>375.71283547304569</v>
      </c>
      <c r="O125" s="512">
        <f>'Verotuloihin perust tasaus'!$N125*'Verotuloihin perust tasaus'!$C125</f>
        <v>2669439.6960359896</v>
      </c>
    </row>
    <row r="126" spans="1:15" x14ac:dyDescent="0.25">
      <c r="A126" s="509">
        <v>322</v>
      </c>
      <c r="B126" s="334" t="s">
        <v>126</v>
      </c>
      <c r="C126" s="232">
        <v>6614</v>
      </c>
      <c r="D126" s="510">
        <v>19.749999999999996</v>
      </c>
      <c r="E126" s="510">
        <f>'Verotuloihin perust tasaus'!$D126-12.64</f>
        <v>7.1099999999999959</v>
      </c>
      <c r="F126" s="235">
        <v>20609699.239999998</v>
      </c>
      <c r="G126" s="235">
        <f>'Verotuloihin perust tasaus'!$F126*100/'Verotuloihin perust tasaus'!$D126</f>
        <v>104352907.5443038</v>
      </c>
      <c r="H126" s="232">
        <f>'Verotuloihin perust tasaus'!$G126*($E$11/100)</f>
        <v>7690809.286015192</v>
      </c>
      <c r="I126" s="235">
        <v>1071075.9347402167</v>
      </c>
      <c r="J126" s="235">
        <v>1885538.0506500001</v>
      </c>
      <c r="K126" s="235">
        <f>SUM('Verotuloihin perust tasaus'!$H126:$J126)</f>
        <v>10647423.27140541</v>
      </c>
      <c r="L126" s="235">
        <f>'Verotuloihin perust tasaus'!$K126/'Verotuloihin perust tasaus'!$C126</f>
        <v>1609.8311568499259</v>
      </c>
      <c r="M126" s="244">
        <f>$L$11-'Verotuloihin perust tasaus'!$L126</f>
        <v>347.1188431500741</v>
      </c>
      <c r="N126" s="511">
        <f>IF('Verotuloihin perust tasaus'!$M126&gt;0,('Verotuloihin perust tasaus'!$M126*$B$7),('Verotuloihin perust tasaus'!$M126*$B$8))</f>
        <v>312.40695883506669</v>
      </c>
      <c r="O126" s="512">
        <f>'Verotuloihin perust tasaus'!$N126*'Verotuloihin perust tasaus'!$C126</f>
        <v>2066259.6257351311</v>
      </c>
    </row>
    <row r="127" spans="1:15" x14ac:dyDescent="0.25">
      <c r="A127" s="509">
        <v>398</v>
      </c>
      <c r="B127" s="334" t="s">
        <v>491</v>
      </c>
      <c r="C127" s="232">
        <v>120027</v>
      </c>
      <c r="D127" s="510">
        <v>20.75</v>
      </c>
      <c r="E127" s="510">
        <f>'Verotuloihin perust tasaus'!$D127-12.64</f>
        <v>8.11</v>
      </c>
      <c r="F127" s="235">
        <v>455742936.73000002</v>
      </c>
      <c r="G127" s="235">
        <f>'Verotuloihin perust tasaus'!$F127*100/'Verotuloihin perust tasaus'!$D127</f>
        <v>2196351502.3132529</v>
      </c>
      <c r="H127" s="232">
        <f>'Verotuloihin perust tasaus'!$G127*($E$11/100)</f>
        <v>161871105.72048676</v>
      </c>
      <c r="I127" s="235">
        <v>28822685.495139867</v>
      </c>
      <c r="J127" s="235">
        <v>18434853.719450004</v>
      </c>
      <c r="K127" s="235">
        <f>SUM('Verotuloihin perust tasaus'!$H127:$J127)</f>
        <v>209128644.93507662</v>
      </c>
      <c r="L127" s="235">
        <f>'Verotuloihin perust tasaus'!$K127/'Verotuloihin perust tasaus'!$C127</f>
        <v>1742.3466797893525</v>
      </c>
      <c r="M127" s="244">
        <f>$L$11-'Verotuloihin perust tasaus'!$L127</f>
        <v>214.60332021064755</v>
      </c>
      <c r="N127" s="511">
        <f>IF('Verotuloihin perust tasaus'!$M127&gt;0,('Verotuloihin perust tasaus'!$M127*$B$7),('Verotuloihin perust tasaus'!$M127*$B$8))</f>
        <v>193.14298818958281</v>
      </c>
      <c r="O127" s="512">
        <f>'Verotuloihin perust tasaus'!$N127*'Verotuloihin perust tasaus'!$C127</f>
        <v>23182373.443431057</v>
      </c>
    </row>
    <row r="128" spans="1:15" x14ac:dyDescent="0.25">
      <c r="A128" s="509">
        <v>399</v>
      </c>
      <c r="B128" s="334" t="s">
        <v>492</v>
      </c>
      <c r="C128" s="232">
        <v>7916</v>
      </c>
      <c r="D128" s="510">
        <v>21.75</v>
      </c>
      <c r="E128" s="510">
        <f>'Verotuloihin perust tasaus'!$D128-12.64</f>
        <v>9.11</v>
      </c>
      <c r="F128" s="235">
        <v>31440748.510000002</v>
      </c>
      <c r="G128" s="235">
        <f>'Verotuloihin perust tasaus'!$F128*100/'Verotuloihin perust tasaus'!$D128</f>
        <v>144555165.56321838</v>
      </c>
      <c r="H128" s="232">
        <f>'Verotuloihin perust tasaus'!$G128*($E$11/100)</f>
        <v>10653715.702009197</v>
      </c>
      <c r="I128" s="235">
        <v>876408.8520840361</v>
      </c>
      <c r="J128" s="235">
        <v>725891.55900000012</v>
      </c>
      <c r="K128" s="235">
        <f>SUM('Verotuloihin perust tasaus'!$H128:$J128)</f>
        <v>12256016.113093235</v>
      </c>
      <c r="L128" s="235">
        <f>'Verotuloihin perust tasaus'!$K128/'Verotuloihin perust tasaus'!$C128</f>
        <v>1548.2587308101611</v>
      </c>
      <c r="M128" s="244">
        <f>$L$11-'Verotuloihin perust tasaus'!$L128</f>
        <v>408.69126918983898</v>
      </c>
      <c r="N128" s="511">
        <f>IF('Verotuloihin perust tasaus'!$M128&gt;0,('Verotuloihin perust tasaus'!$M128*$B$7),('Verotuloihin perust tasaus'!$M128*$B$8))</f>
        <v>367.82214227085507</v>
      </c>
      <c r="O128" s="512">
        <f>'Verotuloihin perust tasaus'!$N128*'Verotuloihin perust tasaus'!$C128</f>
        <v>2911680.0782160889</v>
      </c>
    </row>
    <row r="129" spans="1:15" x14ac:dyDescent="0.25">
      <c r="A129" s="509">
        <v>400</v>
      </c>
      <c r="B129" s="334" t="s">
        <v>493</v>
      </c>
      <c r="C129" s="232">
        <v>8456</v>
      </c>
      <c r="D129" s="510">
        <v>20.75</v>
      </c>
      <c r="E129" s="510">
        <f>'Verotuloihin perust tasaus'!$D129-12.64</f>
        <v>8.11</v>
      </c>
      <c r="F129" s="235">
        <v>28146105.719999999</v>
      </c>
      <c r="G129" s="235">
        <f>'Verotuloihin perust tasaus'!$F129*100/'Verotuloihin perust tasaus'!$D129</f>
        <v>135643882.98795182</v>
      </c>
      <c r="H129" s="232">
        <f>'Verotuloihin perust tasaus'!$G129*($E$11/100)</f>
        <v>9996954.17621205</v>
      </c>
      <c r="I129" s="235">
        <v>2115439.2555760415</v>
      </c>
      <c r="J129" s="235">
        <v>1297933.9570000002</v>
      </c>
      <c r="K129" s="235">
        <f>SUM('Verotuloihin perust tasaus'!$H129:$J129)</f>
        <v>13410327.388788091</v>
      </c>
      <c r="L129" s="235">
        <f>'Verotuloihin perust tasaus'!$K129/'Verotuloihin perust tasaus'!$C129</f>
        <v>1585.894913527447</v>
      </c>
      <c r="M129" s="244">
        <f>$L$11-'Verotuloihin perust tasaus'!$L129</f>
        <v>371.05508647255306</v>
      </c>
      <c r="N129" s="511">
        <f>IF('Verotuloihin perust tasaus'!$M129&gt;0,('Verotuloihin perust tasaus'!$M129*$B$7),('Verotuloihin perust tasaus'!$M129*$B$8))</f>
        <v>333.94957782529775</v>
      </c>
      <c r="O129" s="512">
        <f>'Verotuloihin perust tasaus'!$N129*'Verotuloihin perust tasaus'!$C129</f>
        <v>2823877.6300907177</v>
      </c>
    </row>
    <row r="130" spans="1:15" x14ac:dyDescent="0.25">
      <c r="A130" s="509">
        <v>402</v>
      </c>
      <c r="B130" s="334" t="s">
        <v>494</v>
      </c>
      <c r="C130" s="232">
        <v>9247</v>
      </c>
      <c r="D130" s="510">
        <v>21.25</v>
      </c>
      <c r="E130" s="510">
        <f>'Verotuloihin perust tasaus'!$D130-12.64</f>
        <v>8.61</v>
      </c>
      <c r="F130" s="235">
        <v>28134027.079999998</v>
      </c>
      <c r="G130" s="235">
        <f>'Verotuloihin perust tasaus'!$F130*100/'Verotuloihin perust tasaus'!$D130</f>
        <v>132395421.55294117</v>
      </c>
      <c r="H130" s="232">
        <f>'Verotuloihin perust tasaus'!$G130*($E$11/100)</f>
        <v>9757542.5684517659</v>
      </c>
      <c r="I130" s="235">
        <v>1612796.5191758154</v>
      </c>
      <c r="J130" s="235">
        <v>1146170.5105000001</v>
      </c>
      <c r="K130" s="235">
        <f>SUM('Verotuloihin perust tasaus'!$H130:$J130)</f>
        <v>12516509.598127583</v>
      </c>
      <c r="L130" s="235">
        <f>'Verotuloihin perust tasaus'!$K130/'Verotuloihin perust tasaus'!$C130</f>
        <v>1353.575170123022</v>
      </c>
      <c r="M130" s="244">
        <f>$L$11-'Verotuloihin perust tasaus'!$L130</f>
        <v>603.37482987697808</v>
      </c>
      <c r="N130" s="511">
        <f>IF('Verotuloihin perust tasaus'!$M130&gt;0,('Verotuloihin perust tasaus'!$M130*$B$7),('Verotuloihin perust tasaus'!$M130*$B$8))</f>
        <v>543.03734688928034</v>
      </c>
      <c r="O130" s="512">
        <f>'Verotuloihin perust tasaus'!$N130*'Verotuloihin perust tasaus'!$C130</f>
        <v>5021466.3466851758</v>
      </c>
    </row>
    <row r="131" spans="1:15" x14ac:dyDescent="0.25">
      <c r="A131" s="509">
        <v>403</v>
      </c>
      <c r="B131" s="334" t="s">
        <v>495</v>
      </c>
      <c r="C131" s="232">
        <v>2866</v>
      </c>
      <c r="D131" s="510">
        <v>22</v>
      </c>
      <c r="E131" s="510">
        <f>'Verotuloihin perust tasaus'!$D131-12.64</f>
        <v>9.36</v>
      </c>
      <c r="F131" s="235">
        <v>8375404.5</v>
      </c>
      <c r="G131" s="235">
        <f>'Verotuloihin perust tasaus'!$F131*100/'Verotuloihin perust tasaus'!$D131</f>
        <v>38070020.454545453</v>
      </c>
      <c r="H131" s="232">
        <f>'Verotuloihin perust tasaus'!$G131*($E$11/100)</f>
        <v>2805760.5075000003</v>
      </c>
      <c r="I131" s="235">
        <v>587319.85395769041</v>
      </c>
      <c r="J131" s="235">
        <v>517481.72375000006</v>
      </c>
      <c r="K131" s="235">
        <f>SUM('Verotuloihin perust tasaus'!$H131:$J131)</f>
        <v>3910562.0852076905</v>
      </c>
      <c r="L131" s="235">
        <f>'Verotuloihin perust tasaus'!$K131/'Verotuloihin perust tasaus'!$C131</f>
        <v>1364.4668824869821</v>
      </c>
      <c r="M131" s="244">
        <f>$L$11-'Verotuloihin perust tasaus'!$L131</f>
        <v>592.48311751301799</v>
      </c>
      <c r="N131" s="511">
        <f>IF('Verotuloihin perust tasaus'!$M131&gt;0,('Verotuloihin perust tasaus'!$M131*$B$7),('Verotuloihin perust tasaus'!$M131*$B$8))</f>
        <v>533.23480576171619</v>
      </c>
      <c r="O131" s="512">
        <f>'Verotuloihin perust tasaus'!$N131*'Verotuloihin perust tasaus'!$C131</f>
        <v>1528250.9533130785</v>
      </c>
    </row>
    <row r="132" spans="1:15" x14ac:dyDescent="0.25">
      <c r="A132" s="509">
        <v>405</v>
      </c>
      <c r="B132" s="334" t="s">
        <v>496</v>
      </c>
      <c r="C132" s="232">
        <v>72634</v>
      </c>
      <c r="D132" s="510">
        <v>21</v>
      </c>
      <c r="E132" s="510">
        <f>'Verotuloihin perust tasaus'!$D132-12.64</f>
        <v>8.36</v>
      </c>
      <c r="F132" s="235">
        <v>274008097.14999998</v>
      </c>
      <c r="G132" s="235">
        <f>'Verotuloihin perust tasaus'!$F132*100/'Verotuloihin perust tasaus'!$D132</f>
        <v>1304800462.6190474</v>
      </c>
      <c r="H132" s="232">
        <f>'Verotuloihin perust tasaus'!$G132*($E$11/100)</f>
        <v>96163794.095023811</v>
      </c>
      <c r="I132" s="235">
        <v>20115982.34513567</v>
      </c>
      <c r="J132" s="235">
        <v>11255997.732400002</v>
      </c>
      <c r="K132" s="235">
        <f>SUM('Verotuloihin perust tasaus'!$H132:$J132)</f>
        <v>127535774.17255948</v>
      </c>
      <c r="L132" s="235">
        <f>'Verotuloihin perust tasaus'!$K132/'Verotuloihin perust tasaus'!$C132</f>
        <v>1755.8687966043381</v>
      </c>
      <c r="M132" s="244">
        <f>$L$11-'Verotuloihin perust tasaus'!$L132</f>
        <v>201.08120339566199</v>
      </c>
      <c r="N132" s="511">
        <f>IF('Verotuloihin perust tasaus'!$M132&gt;0,('Verotuloihin perust tasaus'!$M132*$B$7),('Verotuloihin perust tasaus'!$M132*$B$8))</f>
        <v>180.97308305609579</v>
      </c>
      <c r="O132" s="512">
        <f>'Verotuloihin perust tasaus'!$N132*'Verotuloihin perust tasaus'!$C132</f>
        <v>13144798.914696461</v>
      </c>
    </row>
    <row r="133" spans="1:15" x14ac:dyDescent="0.25">
      <c r="A133" s="509">
        <v>407</v>
      </c>
      <c r="B133" s="334" t="s">
        <v>497</v>
      </c>
      <c r="C133" s="232">
        <v>2580</v>
      </c>
      <c r="D133" s="510">
        <v>21.5</v>
      </c>
      <c r="E133" s="510">
        <f>'Verotuloihin perust tasaus'!$D133-12.64</f>
        <v>8.86</v>
      </c>
      <c r="F133" s="235">
        <v>8215121.4100000001</v>
      </c>
      <c r="G133" s="235">
        <f>'Verotuloihin perust tasaus'!$F133*100/'Verotuloihin perust tasaus'!$D133</f>
        <v>38209867.023255818</v>
      </c>
      <c r="H133" s="232">
        <f>'Verotuloihin perust tasaus'!$G133*($E$11/100)</f>
        <v>2816067.1996139544</v>
      </c>
      <c r="I133" s="235">
        <v>537255.25578998227</v>
      </c>
      <c r="J133" s="235">
        <v>354493.46140000003</v>
      </c>
      <c r="K133" s="235">
        <f>SUM('Verotuloihin perust tasaus'!$H133:$J133)</f>
        <v>3707815.9168039365</v>
      </c>
      <c r="L133" s="235">
        <f>'Verotuloihin perust tasaus'!$K133/'Verotuloihin perust tasaus'!$C133</f>
        <v>1437.1379522495877</v>
      </c>
      <c r="M133" s="244">
        <f>$L$11-'Verotuloihin perust tasaus'!$L133</f>
        <v>519.81204775041238</v>
      </c>
      <c r="N133" s="511">
        <f>IF('Verotuloihin perust tasaus'!$M133&gt;0,('Verotuloihin perust tasaus'!$M133*$B$7),('Verotuloihin perust tasaus'!$M133*$B$8))</f>
        <v>467.83084297537113</v>
      </c>
      <c r="O133" s="512">
        <f>'Verotuloihin perust tasaus'!$N133*'Verotuloihin perust tasaus'!$C133</f>
        <v>1207003.5748764575</v>
      </c>
    </row>
    <row r="134" spans="1:15" x14ac:dyDescent="0.25">
      <c r="A134" s="509">
        <v>408</v>
      </c>
      <c r="B134" s="334" t="s">
        <v>498</v>
      </c>
      <c r="C134" s="232">
        <v>14203</v>
      </c>
      <c r="D134" s="510">
        <v>21.5</v>
      </c>
      <c r="E134" s="510">
        <f>'Verotuloihin perust tasaus'!$D134-12.64</f>
        <v>8.86</v>
      </c>
      <c r="F134" s="235">
        <v>49255060.159999996</v>
      </c>
      <c r="G134" s="235">
        <f>'Verotuloihin perust tasaus'!$F134*100/'Verotuloihin perust tasaus'!$D134</f>
        <v>229093303.06976745</v>
      </c>
      <c r="H134" s="232">
        <f>'Verotuloihin perust tasaus'!$G134*($E$11/100)</f>
        <v>16884176.436241865</v>
      </c>
      <c r="I134" s="235">
        <v>2532961.5519448179</v>
      </c>
      <c r="J134" s="235">
        <v>1642651.5725500002</v>
      </c>
      <c r="K134" s="235">
        <f>SUM('Verotuloihin perust tasaus'!$H134:$J134)</f>
        <v>21059789.560736682</v>
      </c>
      <c r="L134" s="235">
        <f>'Verotuloihin perust tasaus'!$K134/'Verotuloihin perust tasaus'!$C134</f>
        <v>1482.7705105074056</v>
      </c>
      <c r="M134" s="244">
        <f>$L$11-'Verotuloihin perust tasaus'!$L134</f>
        <v>474.17948949259448</v>
      </c>
      <c r="N134" s="511">
        <f>IF('Verotuloihin perust tasaus'!$M134&gt;0,('Verotuloihin perust tasaus'!$M134*$B$7),('Verotuloihin perust tasaus'!$M134*$B$8))</f>
        <v>426.76154054333506</v>
      </c>
      <c r="O134" s="512">
        <f>'Verotuloihin perust tasaus'!$N134*'Verotuloihin perust tasaus'!$C134</f>
        <v>6061294.160336988</v>
      </c>
    </row>
    <row r="135" spans="1:15" x14ac:dyDescent="0.25">
      <c r="A135" s="509">
        <v>410</v>
      </c>
      <c r="B135" s="334" t="s">
        <v>499</v>
      </c>
      <c r="C135" s="232">
        <v>18788</v>
      </c>
      <c r="D135" s="510">
        <v>21.5</v>
      </c>
      <c r="E135" s="510">
        <f>'Verotuloihin perust tasaus'!$D135-12.64</f>
        <v>8.86</v>
      </c>
      <c r="F135" s="235">
        <v>67996104.260000005</v>
      </c>
      <c r="G135" s="235">
        <f>'Verotuloihin perust tasaus'!$F135*100/'Verotuloihin perust tasaus'!$D135</f>
        <v>316260950.04651165</v>
      </c>
      <c r="H135" s="232">
        <f>'Verotuloihin perust tasaus'!$G135*($E$11/100)</f>
        <v>23308432.018427912</v>
      </c>
      <c r="I135" s="235">
        <v>2628686.5613427875</v>
      </c>
      <c r="J135" s="235">
        <v>2394675.6270000003</v>
      </c>
      <c r="K135" s="235">
        <f>SUM('Verotuloihin perust tasaus'!$H135:$J135)</f>
        <v>28331794.206770699</v>
      </c>
      <c r="L135" s="235">
        <f>'Verotuloihin perust tasaus'!$K135/'Verotuloihin perust tasaus'!$C135</f>
        <v>1507.9728660193048</v>
      </c>
      <c r="M135" s="244">
        <f>$L$11-'Verotuloihin perust tasaus'!$L135</f>
        <v>448.97713398069527</v>
      </c>
      <c r="N135" s="511">
        <f>IF('Verotuloihin perust tasaus'!$M135&gt;0,('Verotuloihin perust tasaus'!$M135*$B$7),('Verotuloihin perust tasaus'!$M135*$B$8))</f>
        <v>404.07942058262574</v>
      </c>
      <c r="O135" s="512">
        <f>'Verotuloihin perust tasaus'!$N135*'Verotuloihin perust tasaus'!$C135</f>
        <v>7591844.1539063724</v>
      </c>
    </row>
    <row r="136" spans="1:15" x14ac:dyDescent="0.25">
      <c r="A136" s="509">
        <v>416</v>
      </c>
      <c r="B136" s="334" t="s">
        <v>500</v>
      </c>
      <c r="C136" s="232">
        <v>2917</v>
      </c>
      <c r="D136" s="510">
        <v>21.999999999999996</v>
      </c>
      <c r="E136" s="510">
        <f>'Verotuloihin perust tasaus'!$D136-12.64</f>
        <v>9.3599999999999959</v>
      </c>
      <c r="F136" s="235">
        <v>10313611.6</v>
      </c>
      <c r="G136" s="235">
        <f>'Verotuloihin perust tasaus'!$F136*100/'Verotuloihin perust tasaus'!$D136</f>
        <v>46880052.727272734</v>
      </c>
      <c r="H136" s="232">
        <f>'Verotuloihin perust tasaus'!$G136*($E$11/100)</f>
        <v>3455059.8860000013</v>
      </c>
      <c r="I136" s="235">
        <v>351321.87837393914</v>
      </c>
      <c r="J136" s="235">
        <v>430949.95345000003</v>
      </c>
      <c r="K136" s="235">
        <f>SUM('Verotuloihin perust tasaus'!$H136:$J136)</f>
        <v>4237331.7178239403</v>
      </c>
      <c r="L136" s="235">
        <f>'Verotuloihin perust tasaus'!$K136/'Verotuloihin perust tasaus'!$C136</f>
        <v>1452.6334308618239</v>
      </c>
      <c r="M136" s="244">
        <f>$L$11-'Verotuloihin perust tasaus'!$L136</f>
        <v>504.31656913817619</v>
      </c>
      <c r="N136" s="511">
        <f>IF('Verotuloihin perust tasaus'!$M136&gt;0,('Verotuloihin perust tasaus'!$M136*$B$7),('Verotuloihin perust tasaus'!$M136*$B$8))</f>
        <v>453.88491222435857</v>
      </c>
      <c r="O136" s="512">
        <f>'Verotuloihin perust tasaus'!$N136*'Verotuloihin perust tasaus'!$C136</f>
        <v>1323982.288958454</v>
      </c>
    </row>
    <row r="137" spans="1:15" x14ac:dyDescent="0.25">
      <c r="A137" s="509">
        <v>418</v>
      </c>
      <c r="B137" s="334" t="s">
        <v>501</v>
      </c>
      <c r="C137" s="232">
        <v>24164</v>
      </c>
      <c r="D137" s="510">
        <v>20.5</v>
      </c>
      <c r="E137" s="510">
        <f>'Verotuloihin perust tasaus'!$D137-12.64</f>
        <v>7.8599999999999994</v>
      </c>
      <c r="F137" s="235">
        <v>103387482.3</v>
      </c>
      <c r="G137" s="235">
        <f>'Verotuloihin perust tasaus'!$F137*100/'Verotuloihin perust tasaus'!$D137</f>
        <v>504329181.9512195</v>
      </c>
      <c r="H137" s="232">
        <f>'Verotuloihin perust tasaus'!$G137*($E$11/100)</f>
        <v>37169060.709804885</v>
      </c>
      <c r="I137" s="235">
        <v>4480280.0477515711</v>
      </c>
      <c r="J137" s="235">
        <v>3664986.8217000007</v>
      </c>
      <c r="K137" s="235">
        <f>SUM('Verotuloihin perust tasaus'!$H137:$J137)</f>
        <v>45314327.579256453</v>
      </c>
      <c r="L137" s="235">
        <f>'Verotuloihin perust tasaus'!$K137/'Verotuloihin perust tasaus'!$C137</f>
        <v>1875.2825516990752</v>
      </c>
      <c r="M137" s="244">
        <f>$L$11-'Verotuloihin perust tasaus'!$L137</f>
        <v>81.667448300924889</v>
      </c>
      <c r="N137" s="511">
        <f>IF('Verotuloihin perust tasaus'!$M137&gt;0,('Verotuloihin perust tasaus'!$M137*$B$7),('Verotuloihin perust tasaus'!$M137*$B$8))</f>
        <v>73.500703470832406</v>
      </c>
      <c r="O137" s="512">
        <f>'Verotuloihin perust tasaus'!$N137*'Verotuloihin perust tasaus'!$C137</f>
        <v>1776070.9986691943</v>
      </c>
    </row>
    <row r="138" spans="1:15" x14ac:dyDescent="0.25">
      <c r="A138" s="509">
        <v>420</v>
      </c>
      <c r="B138" s="334" t="s">
        <v>502</v>
      </c>
      <c r="C138" s="232">
        <v>9280</v>
      </c>
      <c r="D138" s="510">
        <v>21</v>
      </c>
      <c r="E138" s="510">
        <f>'Verotuloihin perust tasaus'!$D138-12.64</f>
        <v>8.36</v>
      </c>
      <c r="F138" s="235">
        <v>32121125.77</v>
      </c>
      <c r="G138" s="235">
        <f>'Verotuloihin perust tasaus'!$F138*100/'Verotuloihin perust tasaus'!$D138</f>
        <v>152957741.76190478</v>
      </c>
      <c r="H138" s="232">
        <f>'Verotuloihin perust tasaus'!$G138*($E$11/100)</f>
        <v>11272985.567852383</v>
      </c>
      <c r="I138" s="235">
        <v>2428582.0149169951</v>
      </c>
      <c r="J138" s="235">
        <v>1553977.8680500002</v>
      </c>
      <c r="K138" s="235">
        <f>SUM('Verotuloihin perust tasaus'!$H138:$J138)</f>
        <v>15255545.450819379</v>
      </c>
      <c r="L138" s="235">
        <f>'Verotuloihin perust tasaus'!$K138/'Verotuloihin perust tasaus'!$C138</f>
        <v>1643.9165356486399</v>
      </c>
      <c r="M138" s="244">
        <f>$L$11-'Verotuloihin perust tasaus'!$L138</f>
        <v>313.03346435136018</v>
      </c>
      <c r="N138" s="511">
        <f>IF('Verotuloihin perust tasaus'!$M138&gt;0,('Verotuloihin perust tasaus'!$M138*$B$7),('Verotuloihin perust tasaus'!$M138*$B$8))</f>
        <v>281.73011791622417</v>
      </c>
      <c r="O138" s="512">
        <f>'Verotuloihin perust tasaus'!$N138*'Verotuloihin perust tasaus'!$C138</f>
        <v>2614455.4942625603</v>
      </c>
    </row>
    <row r="139" spans="1:15" x14ac:dyDescent="0.25">
      <c r="A139" s="509">
        <v>421</v>
      </c>
      <c r="B139" s="334" t="s">
        <v>503</v>
      </c>
      <c r="C139" s="232">
        <v>719</v>
      </c>
      <c r="D139" s="510">
        <v>21</v>
      </c>
      <c r="E139" s="510">
        <f>'Verotuloihin perust tasaus'!$D139-12.64</f>
        <v>8.36</v>
      </c>
      <c r="F139" s="235">
        <v>1906984.08</v>
      </c>
      <c r="G139" s="235">
        <f>'Verotuloihin perust tasaus'!$F139*100/'Verotuloihin perust tasaus'!$D139</f>
        <v>9080876.5714285709</v>
      </c>
      <c r="H139" s="232">
        <f>'Verotuloihin perust tasaus'!$G139*($E$11/100)</f>
        <v>669260.60331428587</v>
      </c>
      <c r="I139" s="235">
        <v>380235.41341341729</v>
      </c>
      <c r="J139" s="235">
        <v>139164.95785000001</v>
      </c>
      <c r="K139" s="235">
        <f>SUM('Verotuloihin perust tasaus'!$H139:$J139)</f>
        <v>1188660.974577703</v>
      </c>
      <c r="L139" s="235">
        <f>'Verotuloihin perust tasaus'!$K139/'Verotuloihin perust tasaus'!$C139</f>
        <v>1653.2141510121044</v>
      </c>
      <c r="M139" s="244">
        <f>$L$11-'Verotuloihin perust tasaus'!$L139</f>
        <v>303.73584898789568</v>
      </c>
      <c r="N139" s="511">
        <f>IF('Verotuloihin perust tasaus'!$M139&gt;0,('Verotuloihin perust tasaus'!$M139*$B$7),('Verotuloihin perust tasaus'!$M139*$B$8))</f>
        <v>273.36226408910613</v>
      </c>
      <c r="O139" s="512">
        <f>'Verotuloihin perust tasaus'!$N139*'Verotuloihin perust tasaus'!$C139</f>
        <v>196547.4678800673</v>
      </c>
    </row>
    <row r="140" spans="1:15" x14ac:dyDescent="0.25">
      <c r="A140" s="509">
        <v>422</v>
      </c>
      <c r="B140" s="334" t="s">
        <v>504</v>
      </c>
      <c r="C140" s="232">
        <v>10543</v>
      </c>
      <c r="D140" s="510">
        <v>21</v>
      </c>
      <c r="E140" s="510">
        <f>'Verotuloihin perust tasaus'!$D140-12.64</f>
        <v>8.36</v>
      </c>
      <c r="F140" s="235">
        <v>32513987.77</v>
      </c>
      <c r="G140" s="235">
        <f>'Verotuloihin perust tasaus'!$F140*100/'Verotuloihin perust tasaus'!$D140</f>
        <v>154828513.19047618</v>
      </c>
      <c r="H140" s="232">
        <f>'Verotuloihin perust tasaus'!$G140*($E$11/100)</f>
        <v>11410861.422138097</v>
      </c>
      <c r="I140" s="235">
        <v>3691789.9059121176</v>
      </c>
      <c r="J140" s="235">
        <v>1694694.10045</v>
      </c>
      <c r="K140" s="235">
        <f>SUM('Verotuloihin perust tasaus'!$H140:$J140)</f>
        <v>16797345.428500216</v>
      </c>
      <c r="L140" s="235">
        <f>'Verotuloihin perust tasaus'!$K140/'Verotuloihin perust tasaus'!$C140</f>
        <v>1593.2225579531648</v>
      </c>
      <c r="M140" s="244">
        <f>$L$11-'Verotuloihin perust tasaus'!$L140</f>
        <v>363.72744204683522</v>
      </c>
      <c r="N140" s="511">
        <f>IF('Verotuloihin perust tasaus'!$M140&gt;0,('Verotuloihin perust tasaus'!$M140*$B$7),('Verotuloihin perust tasaus'!$M140*$B$8))</f>
        <v>327.35469784215172</v>
      </c>
      <c r="O140" s="512">
        <f>'Verotuloihin perust tasaus'!$N140*'Verotuloihin perust tasaus'!$C140</f>
        <v>3451300.5793498056</v>
      </c>
    </row>
    <row r="141" spans="1:15" x14ac:dyDescent="0.25">
      <c r="A141" s="509">
        <v>423</v>
      </c>
      <c r="B141" s="334" t="s">
        <v>505</v>
      </c>
      <c r="C141" s="232">
        <v>20291</v>
      </c>
      <c r="D141" s="510">
        <v>19.5</v>
      </c>
      <c r="E141" s="510">
        <f>'Verotuloihin perust tasaus'!$D141-12.64</f>
        <v>6.8599999999999994</v>
      </c>
      <c r="F141" s="235">
        <v>81909648.719999999</v>
      </c>
      <c r="G141" s="235">
        <f>'Verotuloihin perust tasaus'!$F141*100/'Verotuloihin perust tasaus'!$D141</f>
        <v>420049480.61538464</v>
      </c>
      <c r="H141" s="232">
        <f>'Verotuloihin perust tasaus'!$G141*($E$11/100)</f>
        <v>30957646.721353855</v>
      </c>
      <c r="I141" s="235">
        <v>3906231.0105700525</v>
      </c>
      <c r="J141" s="235">
        <v>2506668.4235499999</v>
      </c>
      <c r="K141" s="235">
        <f>SUM('Verotuloihin perust tasaus'!$H141:$J141)</f>
        <v>37370546.15547391</v>
      </c>
      <c r="L141" s="235">
        <f>'Verotuloihin perust tasaus'!$K141/'Verotuloihin perust tasaus'!$C141</f>
        <v>1841.730134319349</v>
      </c>
      <c r="M141" s="244">
        <f>$L$11-'Verotuloihin perust tasaus'!$L141</f>
        <v>115.21986568065108</v>
      </c>
      <c r="N141" s="511">
        <f>IF('Verotuloihin perust tasaus'!$M141&gt;0,('Verotuloihin perust tasaus'!$M141*$B$7),('Verotuloihin perust tasaus'!$M141*$B$8))</f>
        <v>103.69787911258598</v>
      </c>
      <c r="O141" s="512">
        <f>'Verotuloihin perust tasaus'!$N141*'Verotuloihin perust tasaus'!$C141</f>
        <v>2104133.6650734823</v>
      </c>
    </row>
    <row r="142" spans="1:15" x14ac:dyDescent="0.25">
      <c r="A142" s="509">
        <v>425</v>
      </c>
      <c r="B142" s="334" t="s">
        <v>506</v>
      </c>
      <c r="C142" s="232">
        <v>10218</v>
      </c>
      <c r="D142" s="510">
        <v>21.5</v>
      </c>
      <c r="E142" s="510">
        <f>'Verotuloihin perust tasaus'!$D142-12.64</f>
        <v>8.86</v>
      </c>
      <c r="F142" s="235">
        <v>36398004.530000001</v>
      </c>
      <c r="G142" s="235">
        <f>'Verotuloihin perust tasaus'!$F142*100/'Verotuloihin perust tasaus'!$D142</f>
        <v>169293044.3255814</v>
      </c>
      <c r="H142" s="232">
        <f>'Verotuloihin perust tasaus'!$G142*($E$11/100)</f>
        <v>12476897.366795352</v>
      </c>
      <c r="I142" s="235">
        <v>928007.58408564096</v>
      </c>
      <c r="J142" s="235">
        <v>877701.98620000004</v>
      </c>
      <c r="K142" s="235">
        <f>SUM('Verotuloihin perust tasaus'!$H142:$J142)</f>
        <v>14282606.937080992</v>
      </c>
      <c r="L142" s="235">
        <f>'Verotuloihin perust tasaus'!$K142/'Verotuloihin perust tasaus'!$C142</f>
        <v>1397.7888957800933</v>
      </c>
      <c r="M142" s="244">
        <f>$L$11-'Verotuloihin perust tasaus'!$L142</f>
        <v>559.16110421990675</v>
      </c>
      <c r="N142" s="511">
        <f>IF('Verotuloihin perust tasaus'!$M142&gt;0,('Verotuloihin perust tasaus'!$M142*$B$7),('Verotuloihin perust tasaus'!$M142*$B$8))</f>
        <v>503.24499379791609</v>
      </c>
      <c r="O142" s="512">
        <f>'Verotuloihin perust tasaus'!$N142*'Verotuloihin perust tasaus'!$C142</f>
        <v>5142157.3466271069</v>
      </c>
    </row>
    <row r="143" spans="1:15" x14ac:dyDescent="0.25">
      <c r="A143" s="509">
        <v>426</v>
      </c>
      <c r="B143" s="334" t="s">
        <v>507</v>
      </c>
      <c r="C143" s="232">
        <v>11979</v>
      </c>
      <c r="D143" s="510">
        <v>21.499999999999996</v>
      </c>
      <c r="E143" s="510">
        <f>'Verotuloihin perust tasaus'!$D143-12.64</f>
        <v>8.8599999999999959</v>
      </c>
      <c r="F143" s="235">
        <v>40407649.68</v>
      </c>
      <c r="G143" s="235">
        <f>'Verotuloihin perust tasaus'!$F143*100/'Verotuloihin perust tasaus'!$D143</f>
        <v>187942556.65116283</v>
      </c>
      <c r="H143" s="232">
        <f>'Verotuloihin perust tasaus'!$G143*($E$11/100)</f>
        <v>13851366.425190704</v>
      </c>
      <c r="I143" s="235">
        <v>1416649.2300330617</v>
      </c>
      <c r="J143" s="235">
        <v>1534621.7111500001</v>
      </c>
      <c r="K143" s="235">
        <f>SUM('Verotuloihin perust tasaus'!$H143:$J143)</f>
        <v>16802637.366373766</v>
      </c>
      <c r="L143" s="235">
        <f>'Verotuloihin perust tasaus'!$K143/'Verotuloihin perust tasaus'!$C143</f>
        <v>1402.674460837613</v>
      </c>
      <c r="M143" s="244">
        <f>$L$11-'Verotuloihin perust tasaus'!$L143</f>
        <v>554.27553916238708</v>
      </c>
      <c r="N143" s="511">
        <f>IF('Verotuloihin perust tasaus'!$M143&gt;0,('Verotuloihin perust tasaus'!$M143*$B$7),('Verotuloihin perust tasaus'!$M143*$B$8))</f>
        <v>498.84798524614837</v>
      </c>
      <c r="O143" s="512">
        <f>'Verotuloihin perust tasaus'!$N143*'Verotuloihin perust tasaus'!$C143</f>
        <v>5975700.0152636115</v>
      </c>
    </row>
    <row r="144" spans="1:15" x14ac:dyDescent="0.25">
      <c r="A144" s="509">
        <v>430</v>
      </c>
      <c r="B144" s="334" t="s">
        <v>508</v>
      </c>
      <c r="C144" s="232">
        <v>15628</v>
      </c>
      <c r="D144" s="510">
        <v>21</v>
      </c>
      <c r="E144" s="510">
        <f>'Verotuloihin perust tasaus'!$D144-12.64</f>
        <v>8.36</v>
      </c>
      <c r="F144" s="235">
        <v>50929036.829999998</v>
      </c>
      <c r="G144" s="235">
        <f>'Verotuloihin perust tasaus'!$F144*100/'Verotuloihin perust tasaus'!$D144</f>
        <v>242519223</v>
      </c>
      <c r="H144" s="232">
        <f>'Verotuloihin perust tasaus'!$G144*($E$11/100)</f>
        <v>17873666.735100005</v>
      </c>
      <c r="I144" s="235">
        <v>3604204.8598566614</v>
      </c>
      <c r="J144" s="235">
        <v>2331995.0182000003</v>
      </c>
      <c r="K144" s="235">
        <f>SUM('Verotuloihin perust tasaus'!$H144:$J144)</f>
        <v>23809866.613156665</v>
      </c>
      <c r="L144" s="235">
        <f>'Verotuloihin perust tasaus'!$K144/'Verotuloihin perust tasaus'!$C144</f>
        <v>1523.5389437648237</v>
      </c>
      <c r="M144" s="244">
        <f>$L$11-'Verotuloihin perust tasaus'!$L144</f>
        <v>433.41105623517637</v>
      </c>
      <c r="N144" s="511">
        <f>IF('Verotuloihin perust tasaus'!$M144&gt;0,('Verotuloihin perust tasaus'!$M144*$B$7),('Verotuloihin perust tasaus'!$M144*$B$8))</f>
        <v>390.06995061165873</v>
      </c>
      <c r="O144" s="512">
        <f>'Verotuloihin perust tasaus'!$N144*'Verotuloihin perust tasaus'!$C144</f>
        <v>6096013.1881590029</v>
      </c>
    </row>
    <row r="145" spans="1:15" x14ac:dyDescent="0.25">
      <c r="A145" s="509">
        <v>433</v>
      </c>
      <c r="B145" s="334" t="s">
        <v>509</v>
      </c>
      <c r="C145" s="232">
        <v>7799</v>
      </c>
      <c r="D145" s="510">
        <v>21.5</v>
      </c>
      <c r="E145" s="510">
        <f>'Verotuloihin perust tasaus'!$D145-12.64</f>
        <v>8.86</v>
      </c>
      <c r="F145" s="235">
        <v>28554089.699999999</v>
      </c>
      <c r="G145" s="235">
        <f>'Verotuloihin perust tasaus'!$F145*100/'Verotuloihin perust tasaus'!$D145</f>
        <v>132809719.53488372</v>
      </c>
      <c r="H145" s="232">
        <f>'Verotuloihin perust tasaus'!$G145*($E$11/100)</f>
        <v>9788076.329720933</v>
      </c>
      <c r="I145" s="235">
        <v>1667329.3317334782</v>
      </c>
      <c r="J145" s="235">
        <v>1263166.1755000001</v>
      </c>
      <c r="K145" s="235">
        <f>SUM('Verotuloihin perust tasaus'!$H145:$J145)</f>
        <v>12718571.836954411</v>
      </c>
      <c r="L145" s="235">
        <f>'Verotuloihin perust tasaus'!$K145/'Verotuloihin perust tasaus'!$C145</f>
        <v>1630.7952092517517</v>
      </c>
      <c r="M145" s="244">
        <f>$L$11-'Verotuloihin perust tasaus'!$L145</f>
        <v>326.15479074824839</v>
      </c>
      <c r="N145" s="511">
        <f>IF('Verotuloihin perust tasaus'!$M145&gt;0,('Verotuloihin perust tasaus'!$M145*$B$7),('Verotuloihin perust tasaus'!$M145*$B$8))</f>
        <v>293.53931167342358</v>
      </c>
      <c r="O145" s="512">
        <f>'Verotuloihin perust tasaus'!$N145*'Verotuloihin perust tasaus'!$C145</f>
        <v>2289313.0917410306</v>
      </c>
    </row>
    <row r="146" spans="1:15" x14ac:dyDescent="0.25">
      <c r="A146" s="509">
        <v>434</v>
      </c>
      <c r="B146" s="334" t="s">
        <v>510</v>
      </c>
      <c r="C146" s="232">
        <v>14643</v>
      </c>
      <c r="D146" s="510">
        <v>20.25</v>
      </c>
      <c r="E146" s="510">
        <f>'Verotuloihin perust tasaus'!$D146-12.64</f>
        <v>7.6099999999999994</v>
      </c>
      <c r="F146" s="235">
        <v>53150300.240000002</v>
      </c>
      <c r="G146" s="235">
        <f>'Verotuloihin perust tasaus'!$F146*100/'Verotuloihin perust tasaus'!$D146</f>
        <v>262470618.46913579</v>
      </c>
      <c r="H146" s="232">
        <f>'Verotuloihin perust tasaus'!$G146*($E$11/100)</f>
        <v>19344084.581175312</v>
      </c>
      <c r="I146" s="235">
        <v>5121925.4817516236</v>
      </c>
      <c r="J146" s="235">
        <v>3206968.9719000002</v>
      </c>
      <c r="K146" s="235">
        <f>SUM('Verotuloihin perust tasaus'!$H146:$J146)</f>
        <v>27672979.034826938</v>
      </c>
      <c r="L146" s="235">
        <f>'Verotuloihin perust tasaus'!$K146/'Verotuloihin perust tasaus'!$C146</f>
        <v>1889.8435453682264</v>
      </c>
      <c r="M146" s="244">
        <f>$L$11-'Verotuloihin perust tasaus'!$L146</f>
        <v>67.106454631773659</v>
      </c>
      <c r="N146" s="511">
        <f>IF('Verotuloihin perust tasaus'!$M146&gt;0,('Verotuloihin perust tasaus'!$M146*$B$7),('Verotuloihin perust tasaus'!$M146*$B$8))</f>
        <v>60.395809168596294</v>
      </c>
      <c r="O146" s="512">
        <f>'Verotuloihin perust tasaus'!$N146*'Verotuloihin perust tasaus'!$C146</f>
        <v>884375.8336557555</v>
      </c>
    </row>
    <row r="147" spans="1:15" x14ac:dyDescent="0.25">
      <c r="A147" s="509">
        <v>435</v>
      </c>
      <c r="B147" s="334" t="s">
        <v>511</v>
      </c>
      <c r="C147" s="232">
        <v>703</v>
      </c>
      <c r="D147" s="510">
        <v>18.5</v>
      </c>
      <c r="E147" s="510">
        <f>'Verotuloihin perust tasaus'!$D147-12.64</f>
        <v>5.8599999999999994</v>
      </c>
      <c r="F147" s="235">
        <v>2081652.18</v>
      </c>
      <c r="G147" s="235">
        <f>'Verotuloihin perust tasaus'!$F147*100/'Verotuloihin perust tasaus'!$D147</f>
        <v>11252173.945945946</v>
      </c>
      <c r="H147" s="232">
        <f>'Verotuloihin perust tasaus'!$G147*($E$11/100)</f>
        <v>829285.21981621638</v>
      </c>
      <c r="I147" s="235">
        <v>261057.41870028825</v>
      </c>
      <c r="J147" s="235">
        <v>228190.92989999999</v>
      </c>
      <c r="K147" s="235">
        <f>SUM('Verotuloihin perust tasaus'!$H147:$J147)</f>
        <v>1318533.5684165047</v>
      </c>
      <c r="L147" s="235">
        <f>'Verotuloihin perust tasaus'!$K147/'Verotuloihin perust tasaus'!$C147</f>
        <v>1875.5811784018558</v>
      </c>
      <c r="M147" s="244">
        <f>$L$11-'Verotuloihin perust tasaus'!$L147</f>
        <v>81.368821598144223</v>
      </c>
      <c r="N147" s="511">
        <f>IF('Verotuloihin perust tasaus'!$M147&gt;0,('Verotuloihin perust tasaus'!$M147*$B$7),('Verotuloihin perust tasaus'!$M147*$B$8))</f>
        <v>73.231939438329803</v>
      </c>
      <c r="O147" s="512">
        <f>'Verotuloihin perust tasaus'!$N147*'Verotuloihin perust tasaus'!$C147</f>
        <v>51482.053425145852</v>
      </c>
    </row>
    <row r="148" spans="1:15" x14ac:dyDescent="0.25">
      <c r="A148" s="509">
        <v>436</v>
      </c>
      <c r="B148" s="334" t="s">
        <v>512</v>
      </c>
      <c r="C148" s="232">
        <v>2018</v>
      </c>
      <c r="D148" s="510">
        <v>21</v>
      </c>
      <c r="E148" s="510">
        <f>'Verotuloihin perust tasaus'!$D148-12.64</f>
        <v>8.36</v>
      </c>
      <c r="F148" s="235">
        <v>5957538.0800000001</v>
      </c>
      <c r="G148" s="235">
        <f>'Verotuloihin perust tasaus'!$F148*100/'Verotuloihin perust tasaus'!$D148</f>
        <v>28369228.952380951</v>
      </c>
      <c r="H148" s="232">
        <f>'Verotuloihin perust tasaus'!$G148*($E$11/100)</f>
        <v>2090812.1737904765</v>
      </c>
      <c r="I148" s="235">
        <v>174149.80112826949</v>
      </c>
      <c r="J148" s="235">
        <v>161543.20040000003</v>
      </c>
      <c r="K148" s="235">
        <f>SUM('Verotuloihin perust tasaus'!$H148:$J148)</f>
        <v>2426505.1753187459</v>
      </c>
      <c r="L148" s="235">
        <f>'Verotuloihin perust tasaus'!$K148/'Verotuloihin perust tasaus'!$C148</f>
        <v>1202.4307112580505</v>
      </c>
      <c r="M148" s="244">
        <f>$L$11-'Verotuloihin perust tasaus'!$L148</f>
        <v>754.51928874194959</v>
      </c>
      <c r="N148" s="511">
        <f>IF('Verotuloihin perust tasaus'!$M148&gt;0,('Verotuloihin perust tasaus'!$M148*$B$7),('Verotuloihin perust tasaus'!$M148*$B$8))</f>
        <v>679.0673598677547</v>
      </c>
      <c r="O148" s="512">
        <f>'Verotuloihin perust tasaus'!$N148*'Verotuloihin perust tasaus'!$C148</f>
        <v>1370357.932213129</v>
      </c>
    </row>
    <row r="149" spans="1:15" x14ac:dyDescent="0.25">
      <c r="A149" s="509">
        <v>440</v>
      </c>
      <c r="B149" s="334" t="s">
        <v>513</v>
      </c>
      <c r="C149" s="232">
        <v>5622</v>
      </c>
      <c r="D149" s="510">
        <v>20</v>
      </c>
      <c r="E149" s="510">
        <f>'Verotuloihin perust tasaus'!$D149-12.64</f>
        <v>7.3599999999999994</v>
      </c>
      <c r="F149" s="235">
        <v>17488309.760000002</v>
      </c>
      <c r="G149" s="235">
        <f>'Verotuloihin perust tasaus'!$F149*100/'Verotuloihin perust tasaus'!$D149</f>
        <v>87441548.800000012</v>
      </c>
      <c r="H149" s="232">
        <f>'Verotuloihin perust tasaus'!$G149*($E$11/100)</f>
        <v>6444442.1465600021</v>
      </c>
      <c r="I149" s="235">
        <v>420229.84599427105</v>
      </c>
      <c r="J149" s="235">
        <v>681813.60580000014</v>
      </c>
      <c r="K149" s="235">
        <f>SUM('Verotuloihin perust tasaus'!$H149:$J149)</f>
        <v>7546485.5983542735</v>
      </c>
      <c r="L149" s="235">
        <f>'Verotuloihin perust tasaus'!$K149/'Verotuloihin perust tasaus'!$C149</f>
        <v>1342.3133401555094</v>
      </c>
      <c r="M149" s="244">
        <f>$L$11-'Verotuloihin perust tasaus'!$L149</f>
        <v>614.63665984449062</v>
      </c>
      <c r="N149" s="511">
        <f>IF('Verotuloihin perust tasaus'!$M149&gt;0,('Verotuloihin perust tasaus'!$M149*$B$7),('Verotuloihin perust tasaus'!$M149*$B$8))</f>
        <v>553.17299386004163</v>
      </c>
      <c r="O149" s="512">
        <f>'Verotuloihin perust tasaus'!$N149*'Verotuloihin perust tasaus'!$C149</f>
        <v>3109938.5714811538</v>
      </c>
    </row>
    <row r="150" spans="1:15" x14ac:dyDescent="0.25">
      <c r="A150" s="509">
        <v>441</v>
      </c>
      <c r="B150" s="334" t="s">
        <v>514</v>
      </c>
      <c r="C150" s="232">
        <v>4473</v>
      </c>
      <c r="D150" s="510">
        <v>21</v>
      </c>
      <c r="E150" s="510">
        <f>'Verotuloihin perust tasaus'!$D150-12.64</f>
        <v>8.36</v>
      </c>
      <c r="F150" s="235">
        <v>14485755.109999999</v>
      </c>
      <c r="G150" s="235">
        <f>'Verotuloihin perust tasaus'!$F150*100/'Verotuloihin perust tasaus'!$D150</f>
        <v>68979786.238095239</v>
      </c>
      <c r="H150" s="232">
        <f>'Verotuloihin perust tasaus'!$G150*($E$11/100)</f>
        <v>5083810.2457476202</v>
      </c>
      <c r="I150" s="235">
        <v>1503042.4636767625</v>
      </c>
      <c r="J150" s="235">
        <v>907430.51915000007</v>
      </c>
      <c r="K150" s="235">
        <f>SUM('Verotuloihin perust tasaus'!$H150:$J150)</f>
        <v>7494283.2285743831</v>
      </c>
      <c r="L150" s="235">
        <f>'Verotuloihin perust tasaus'!$K150/'Verotuloihin perust tasaus'!$C150</f>
        <v>1675.4489668174342</v>
      </c>
      <c r="M150" s="244">
        <f>$L$11-'Verotuloihin perust tasaus'!$L150</f>
        <v>281.50103318256583</v>
      </c>
      <c r="N150" s="511">
        <f>IF('Verotuloihin perust tasaus'!$M150&gt;0,('Verotuloihin perust tasaus'!$M150*$B$7),('Verotuloihin perust tasaus'!$M150*$B$8))</f>
        <v>253.35092986430925</v>
      </c>
      <c r="O150" s="512">
        <f>'Verotuloihin perust tasaus'!$N150*'Verotuloihin perust tasaus'!$C150</f>
        <v>1133238.7092830553</v>
      </c>
    </row>
    <row r="151" spans="1:15" x14ac:dyDescent="0.25">
      <c r="A151" s="509">
        <v>444</v>
      </c>
      <c r="B151" s="334" t="s">
        <v>515</v>
      </c>
      <c r="C151" s="232">
        <v>45988</v>
      </c>
      <c r="D151" s="510">
        <v>20.5</v>
      </c>
      <c r="E151" s="510">
        <f>'Verotuloihin perust tasaus'!$D151-12.64</f>
        <v>7.8599999999999994</v>
      </c>
      <c r="F151" s="235">
        <v>187090443.72999999</v>
      </c>
      <c r="G151" s="235">
        <f>'Verotuloihin perust tasaus'!$F151*100/'Verotuloihin perust tasaus'!$D151</f>
        <v>912636310.87804878</v>
      </c>
      <c r="H151" s="232">
        <f>'Verotuloihin perust tasaus'!$G151*($E$11/100)</f>
        <v>67261296.111712202</v>
      </c>
      <c r="I151" s="235">
        <v>8151229.1080518365</v>
      </c>
      <c r="J151" s="235">
        <v>7831333.5261000004</v>
      </c>
      <c r="K151" s="235">
        <f>SUM('Verotuloihin perust tasaus'!$H151:$J151)</f>
        <v>83243858.745864034</v>
      </c>
      <c r="L151" s="235">
        <f>'Verotuloihin perust tasaus'!$K151/'Verotuloihin perust tasaus'!$C151</f>
        <v>1810.1213087297563</v>
      </c>
      <c r="M151" s="244">
        <f>$L$11-'Verotuloihin perust tasaus'!$L151</f>
        <v>146.82869127024378</v>
      </c>
      <c r="N151" s="511">
        <f>IF('Verotuloihin perust tasaus'!$M151&gt;0,('Verotuloihin perust tasaus'!$M151*$B$7),('Verotuloihin perust tasaus'!$M151*$B$8))</f>
        <v>132.14582214321942</v>
      </c>
      <c r="O151" s="512">
        <f>'Verotuloihin perust tasaus'!$N151*'Verotuloihin perust tasaus'!$C151</f>
        <v>6077122.0687223747</v>
      </c>
    </row>
    <row r="152" spans="1:15" x14ac:dyDescent="0.25">
      <c r="A152" s="509">
        <v>445</v>
      </c>
      <c r="B152" s="334" t="s">
        <v>152</v>
      </c>
      <c r="C152" s="232">
        <v>15086</v>
      </c>
      <c r="D152" s="510">
        <v>20.5</v>
      </c>
      <c r="E152" s="510">
        <f>'Verotuloihin perust tasaus'!$D152-12.64</f>
        <v>7.8599999999999994</v>
      </c>
      <c r="F152" s="235">
        <v>63162889.5</v>
      </c>
      <c r="G152" s="235">
        <f>'Verotuloihin perust tasaus'!$F152*100/'Verotuloihin perust tasaus'!$D152</f>
        <v>308111656.097561</v>
      </c>
      <c r="H152" s="232">
        <f>'Verotuloihin perust tasaus'!$G152*($E$11/100)</f>
        <v>22707829.054390252</v>
      </c>
      <c r="I152" s="235">
        <v>2426744.1564914831</v>
      </c>
      <c r="J152" s="235">
        <v>4060173.3648500005</v>
      </c>
      <c r="K152" s="235">
        <f>SUM('Verotuloihin perust tasaus'!$H152:$J152)</f>
        <v>29194746.575731736</v>
      </c>
      <c r="L152" s="235">
        <f>'Verotuloihin perust tasaus'!$K152/'Verotuloihin perust tasaus'!$C152</f>
        <v>1935.2211703388398</v>
      </c>
      <c r="M152" s="244">
        <f>$L$11-'Verotuloihin perust tasaus'!$L152</f>
        <v>21.728829661160262</v>
      </c>
      <c r="N152" s="511">
        <f>IF('Verotuloihin perust tasaus'!$M152&gt;0,('Verotuloihin perust tasaus'!$M152*$B$7),('Verotuloihin perust tasaus'!$M152*$B$8))</f>
        <v>19.555946695044238</v>
      </c>
      <c r="O152" s="512">
        <f>'Verotuloihin perust tasaus'!$N152*'Verotuloihin perust tasaus'!$C152</f>
        <v>295021.01184143737</v>
      </c>
    </row>
    <row r="153" spans="1:15" x14ac:dyDescent="0.25">
      <c r="A153" s="509">
        <v>475</v>
      </c>
      <c r="B153" s="334" t="s">
        <v>516</v>
      </c>
      <c r="C153" s="232">
        <v>5487</v>
      </c>
      <c r="D153" s="510">
        <v>21.5</v>
      </c>
      <c r="E153" s="510">
        <f>'Verotuloihin perust tasaus'!$D153-12.64</f>
        <v>8.86</v>
      </c>
      <c r="F153" s="235">
        <v>19548354.93</v>
      </c>
      <c r="G153" s="235">
        <f>'Verotuloihin perust tasaus'!$F153*100/'Verotuloihin perust tasaus'!$D153</f>
        <v>90922581.069767445</v>
      </c>
      <c r="H153" s="232">
        <f>'Verotuloihin perust tasaus'!$G153*($E$11/100)</f>
        <v>6700994.224841862</v>
      </c>
      <c r="I153" s="235">
        <v>1203363.8659826519</v>
      </c>
      <c r="J153" s="235">
        <v>877291.72080000024</v>
      </c>
      <c r="K153" s="235">
        <f>SUM('Verotuloihin perust tasaus'!$H153:$J153)</f>
        <v>8781649.8116245139</v>
      </c>
      <c r="L153" s="235">
        <f>'Verotuloihin perust tasaus'!$K153/'Verotuloihin perust tasaus'!$C153</f>
        <v>1600.4464756013328</v>
      </c>
      <c r="M153" s="244">
        <f>$L$11-'Verotuloihin perust tasaus'!$L153</f>
        <v>356.5035243986672</v>
      </c>
      <c r="N153" s="511">
        <f>IF('Verotuloihin perust tasaus'!$M153&gt;0,('Verotuloihin perust tasaus'!$M153*$B$7),('Verotuloihin perust tasaus'!$M153*$B$8))</f>
        <v>320.85317195880049</v>
      </c>
      <c r="O153" s="512">
        <f>'Verotuloihin perust tasaus'!$N153*'Verotuloihin perust tasaus'!$C153</f>
        <v>1760521.3545379383</v>
      </c>
    </row>
    <row r="154" spans="1:15" x14ac:dyDescent="0.25">
      <c r="A154" s="509">
        <v>480</v>
      </c>
      <c r="B154" s="334" t="s">
        <v>517</v>
      </c>
      <c r="C154" s="232">
        <v>1990</v>
      </c>
      <c r="D154" s="510">
        <v>20.75</v>
      </c>
      <c r="E154" s="510">
        <f>'Verotuloihin perust tasaus'!$D154-12.64</f>
        <v>8.11</v>
      </c>
      <c r="F154" s="235">
        <v>6274801.0499999998</v>
      </c>
      <c r="G154" s="235">
        <f>'Verotuloihin perust tasaus'!$F154*100/'Verotuloihin perust tasaus'!$D154</f>
        <v>30240005.060240965</v>
      </c>
      <c r="H154" s="232">
        <f>'Verotuloihin perust tasaus'!$G154*($E$11/100)</f>
        <v>2228688.3729397594</v>
      </c>
      <c r="I154" s="235">
        <v>278858.3130106685</v>
      </c>
      <c r="J154" s="235">
        <v>225057.68410000001</v>
      </c>
      <c r="K154" s="235">
        <f>SUM('Verotuloihin perust tasaus'!$H154:$J154)</f>
        <v>2732604.370050428</v>
      </c>
      <c r="L154" s="235">
        <f>'Verotuloihin perust tasaus'!$K154/'Verotuloihin perust tasaus'!$C154</f>
        <v>1373.1680251509688</v>
      </c>
      <c r="M154" s="244">
        <f>$L$11-'Verotuloihin perust tasaus'!$L154</f>
        <v>583.78197484903126</v>
      </c>
      <c r="N154" s="511">
        <f>IF('Verotuloihin perust tasaus'!$M154&gt;0,('Verotuloihin perust tasaus'!$M154*$B$7),('Verotuloihin perust tasaus'!$M154*$B$8))</f>
        <v>525.40377736412813</v>
      </c>
      <c r="O154" s="512">
        <f>'Verotuloihin perust tasaus'!$N154*'Verotuloihin perust tasaus'!$C154</f>
        <v>1045553.516954615</v>
      </c>
    </row>
    <row r="155" spans="1:15" x14ac:dyDescent="0.25">
      <c r="A155" s="509">
        <v>481</v>
      </c>
      <c r="B155" s="334" t="s">
        <v>518</v>
      </c>
      <c r="C155" s="232">
        <v>9612</v>
      </c>
      <c r="D155" s="510">
        <v>20.750000000000004</v>
      </c>
      <c r="E155" s="510">
        <f>'Verotuloihin perust tasaus'!$D155-12.64</f>
        <v>8.110000000000003</v>
      </c>
      <c r="F155" s="235">
        <v>41573395.289999999</v>
      </c>
      <c r="G155" s="235">
        <f>'Verotuloihin perust tasaus'!$F155*100/'Verotuloihin perust tasaus'!$D155</f>
        <v>200353712.24096382</v>
      </c>
      <c r="H155" s="232">
        <f>'Verotuloihin perust tasaus'!$G155*($E$11/100)</f>
        <v>14766068.592159037</v>
      </c>
      <c r="I155" s="235">
        <v>1676262.1533329645</v>
      </c>
      <c r="J155" s="235">
        <v>1307062.6810000003</v>
      </c>
      <c r="K155" s="235">
        <f>SUM('Verotuloihin perust tasaus'!$H155:$J155)</f>
        <v>17749393.426492002</v>
      </c>
      <c r="L155" s="235">
        <f>'Verotuloihin perust tasaus'!$K155/'Verotuloihin perust tasaus'!$C155</f>
        <v>1846.5869149492303</v>
      </c>
      <c r="M155" s="244">
        <f>$L$11-'Verotuloihin perust tasaus'!$L155</f>
        <v>110.36308505076977</v>
      </c>
      <c r="N155" s="511">
        <f>IF('Verotuloihin perust tasaus'!$M155&gt;0,('Verotuloihin perust tasaus'!$M155*$B$7),('Verotuloihin perust tasaus'!$M155*$B$8))</f>
        <v>99.326776545692795</v>
      </c>
      <c r="O155" s="512">
        <f>'Verotuloihin perust tasaus'!$N155*'Verotuloihin perust tasaus'!$C155</f>
        <v>954728.97615719913</v>
      </c>
    </row>
    <row r="156" spans="1:15" x14ac:dyDescent="0.25">
      <c r="A156" s="509">
        <v>483</v>
      </c>
      <c r="B156" s="334" t="s">
        <v>519</v>
      </c>
      <c r="C156" s="232">
        <v>1076</v>
      </c>
      <c r="D156" s="510">
        <v>22.5</v>
      </c>
      <c r="E156" s="510">
        <f>'Verotuloihin perust tasaus'!$D156-12.64</f>
        <v>9.86</v>
      </c>
      <c r="F156" s="235">
        <v>2502856.71</v>
      </c>
      <c r="G156" s="235">
        <f>'Verotuloihin perust tasaus'!$F156*100/'Verotuloihin perust tasaus'!$D156</f>
        <v>11123807.6</v>
      </c>
      <c r="H156" s="232">
        <f>'Verotuloihin perust tasaus'!$G156*($E$11/100)</f>
        <v>819824.62012000009</v>
      </c>
      <c r="I156" s="235">
        <v>129449.08024954394</v>
      </c>
      <c r="J156" s="235">
        <v>96014.306250000009</v>
      </c>
      <c r="K156" s="235">
        <f>SUM('Verotuloihin perust tasaus'!$H156:$J156)</f>
        <v>1045288.0066195441</v>
      </c>
      <c r="L156" s="235">
        <f>'Verotuloihin perust tasaus'!$K156/'Verotuloihin perust tasaus'!$C156</f>
        <v>971.45725522262467</v>
      </c>
      <c r="M156" s="244">
        <f>$L$11-'Verotuloihin perust tasaus'!$L156</f>
        <v>985.49274477737538</v>
      </c>
      <c r="N156" s="511">
        <f>IF('Verotuloihin perust tasaus'!$M156&gt;0,('Verotuloihin perust tasaus'!$M156*$B$7),('Verotuloihin perust tasaus'!$M156*$B$8))</f>
        <v>886.94347029963785</v>
      </c>
      <c r="O156" s="512">
        <f>'Verotuloihin perust tasaus'!$N156*'Verotuloihin perust tasaus'!$C156</f>
        <v>954351.17404241033</v>
      </c>
    </row>
    <row r="157" spans="1:15" x14ac:dyDescent="0.25">
      <c r="A157" s="509">
        <v>484</v>
      </c>
      <c r="B157" s="334" t="s">
        <v>520</v>
      </c>
      <c r="C157" s="232">
        <v>3055</v>
      </c>
      <c r="D157" s="510">
        <v>20.5</v>
      </c>
      <c r="E157" s="510">
        <f>'Verotuloihin perust tasaus'!$D157-12.64</f>
        <v>7.8599999999999994</v>
      </c>
      <c r="F157" s="235">
        <v>8831907.2400000002</v>
      </c>
      <c r="G157" s="235">
        <f>'Verotuloihin perust tasaus'!$F157*100/'Verotuloihin perust tasaus'!$D157</f>
        <v>43082474.341463417</v>
      </c>
      <c r="H157" s="232">
        <f>'Verotuloihin perust tasaus'!$G157*($E$11/100)</f>
        <v>3175178.3589658546</v>
      </c>
      <c r="I157" s="235">
        <v>979412.24978048902</v>
      </c>
      <c r="J157" s="235">
        <v>631674.78095000004</v>
      </c>
      <c r="K157" s="235">
        <f>SUM('Verotuloihin perust tasaus'!$H157:$J157)</f>
        <v>4786265.3896963438</v>
      </c>
      <c r="L157" s="235">
        <f>'Verotuloihin perust tasaus'!$K157/'Verotuloihin perust tasaus'!$C157</f>
        <v>1566.6989818973302</v>
      </c>
      <c r="M157" s="244">
        <f>$L$11-'Verotuloihin perust tasaus'!$L157</f>
        <v>390.25101810266983</v>
      </c>
      <c r="N157" s="511">
        <f>IF('Verotuloihin perust tasaus'!$M157&gt;0,('Verotuloihin perust tasaus'!$M157*$B$7),('Verotuloihin perust tasaus'!$M157*$B$8))</f>
        <v>351.22591629240287</v>
      </c>
      <c r="O157" s="512">
        <f>'Verotuloihin perust tasaus'!$N157*'Verotuloihin perust tasaus'!$C157</f>
        <v>1072995.1742732907</v>
      </c>
    </row>
    <row r="158" spans="1:15" x14ac:dyDescent="0.25">
      <c r="A158" s="509">
        <v>489</v>
      </c>
      <c r="B158" s="334" t="s">
        <v>521</v>
      </c>
      <c r="C158" s="232">
        <v>1835</v>
      </c>
      <c r="D158" s="510">
        <v>21.500000000000004</v>
      </c>
      <c r="E158" s="510">
        <f>'Verotuloihin perust tasaus'!$D158-12.64</f>
        <v>8.860000000000003</v>
      </c>
      <c r="F158" s="235">
        <v>5218792.9800000004</v>
      </c>
      <c r="G158" s="235">
        <f>'Verotuloihin perust tasaus'!$F158*100/'Verotuloihin perust tasaus'!$D158</f>
        <v>24273455.72093023</v>
      </c>
      <c r="H158" s="232">
        <f>'Verotuloihin perust tasaus'!$G158*($E$11/100)</f>
        <v>1788953.6866325582</v>
      </c>
      <c r="I158" s="235">
        <v>586135.97734286578</v>
      </c>
      <c r="J158" s="235">
        <v>262887.22250000003</v>
      </c>
      <c r="K158" s="235">
        <f>SUM('Verotuloihin perust tasaus'!$H158:$J158)</f>
        <v>2637976.8864754243</v>
      </c>
      <c r="L158" s="235">
        <f>'Verotuloihin perust tasaus'!$K158/'Verotuloihin perust tasaus'!$C158</f>
        <v>1437.589583910313</v>
      </c>
      <c r="M158" s="244">
        <f>$L$11-'Verotuloihin perust tasaus'!$L158</f>
        <v>519.36041608968708</v>
      </c>
      <c r="N158" s="511">
        <f>IF('Verotuloihin perust tasaus'!$M158&gt;0,('Verotuloihin perust tasaus'!$M158*$B$7),('Verotuloihin perust tasaus'!$M158*$B$8))</f>
        <v>467.42437448071837</v>
      </c>
      <c r="O158" s="512">
        <f>'Verotuloihin perust tasaus'!$N158*'Verotuloihin perust tasaus'!$C158</f>
        <v>857723.72717211826</v>
      </c>
    </row>
    <row r="159" spans="1:15" x14ac:dyDescent="0.25">
      <c r="A159" s="509">
        <v>491</v>
      </c>
      <c r="B159" s="334" t="s">
        <v>522</v>
      </c>
      <c r="C159" s="232">
        <v>52122</v>
      </c>
      <c r="D159" s="510">
        <v>22</v>
      </c>
      <c r="E159" s="510">
        <f>'Verotuloihin perust tasaus'!$D159-12.64</f>
        <v>9.36</v>
      </c>
      <c r="F159" s="235">
        <v>202389150.91999999</v>
      </c>
      <c r="G159" s="235">
        <f>'Verotuloihin perust tasaus'!$F159*100/'Verotuloihin perust tasaus'!$D159</f>
        <v>919950686</v>
      </c>
      <c r="H159" s="232">
        <f>'Verotuloihin perust tasaus'!$G159*($E$11/100)</f>
        <v>67800365.558200017</v>
      </c>
      <c r="I159" s="235">
        <v>13232160.787886417</v>
      </c>
      <c r="J159" s="235">
        <v>8755928.9741500001</v>
      </c>
      <c r="K159" s="235">
        <f>SUM('Verotuloihin perust tasaus'!$H159:$J159)</f>
        <v>89788455.32023643</v>
      </c>
      <c r="L159" s="235">
        <f>'Verotuloihin perust tasaus'!$K159/'Verotuloihin perust tasaus'!$C159</f>
        <v>1722.6594397804465</v>
      </c>
      <c r="M159" s="244">
        <f>$L$11-'Verotuloihin perust tasaus'!$L159</f>
        <v>234.29056021955353</v>
      </c>
      <c r="N159" s="511">
        <f>IF('Verotuloihin perust tasaus'!$M159&gt;0,('Verotuloihin perust tasaus'!$M159*$B$7),('Verotuloihin perust tasaus'!$M159*$B$8))</f>
        <v>210.86150419759818</v>
      </c>
      <c r="O159" s="512">
        <f>'Verotuloihin perust tasaus'!$N159*'Verotuloihin perust tasaus'!$C159</f>
        <v>10990523.321787212</v>
      </c>
    </row>
    <row r="160" spans="1:15" x14ac:dyDescent="0.25">
      <c r="A160" s="509">
        <v>494</v>
      </c>
      <c r="B160" s="334" t="s">
        <v>523</v>
      </c>
      <c r="C160" s="232">
        <v>8909</v>
      </c>
      <c r="D160" s="510">
        <v>22</v>
      </c>
      <c r="E160" s="510">
        <f>'Verotuloihin perust tasaus'!$D160-12.64</f>
        <v>9.36</v>
      </c>
      <c r="F160" s="235">
        <v>29840297.09</v>
      </c>
      <c r="G160" s="235">
        <f>'Verotuloihin perust tasaus'!$F160*100/'Verotuloihin perust tasaus'!$D160</f>
        <v>135637714.04545453</v>
      </c>
      <c r="H160" s="232">
        <f>'Verotuloihin perust tasaus'!$G160*($E$11/100)</f>
        <v>9996499.525150001</v>
      </c>
      <c r="I160" s="235">
        <v>920368.47774485883</v>
      </c>
      <c r="J160" s="235">
        <v>965693.70025000011</v>
      </c>
      <c r="K160" s="235">
        <f>SUM('Verotuloihin perust tasaus'!$H160:$J160)</f>
        <v>11882561.70314486</v>
      </c>
      <c r="L160" s="235">
        <f>'Verotuloihin perust tasaus'!$K160/'Verotuloihin perust tasaus'!$C160</f>
        <v>1333.7705357666248</v>
      </c>
      <c r="M160" s="244">
        <f>$L$11-'Verotuloihin perust tasaus'!$L160</f>
        <v>623.17946423337526</v>
      </c>
      <c r="N160" s="511">
        <f>IF('Verotuloihin perust tasaus'!$M160&gt;0,('Verotuloihin perust tasaus'!$M160*$B$7),('Verotuloihin perust tasaus'!$M160*$B$8))</f>
        <v>560.86151781003775</v>
      </c>
      <c r="O160" s="512">
        <f>'Verotuloihin perust tasaus'!$N160*'Verotuloihin perust tasaus'!$C160</f>
        <v>4996715.2621696265</v>
      </c>
    </row>
    <row r="161" spans="1:15" x14ac:dyDescent="0.25">
      <c r="A161" s="509">
        <v>495</v>
      </c>
      <c r="B161" s="334" t="s">
        <v>524</v>
      </c>
      <c r="C161" s="232">
        <v>1488</v>
      </c>
      <c r="D161" s="510">
        <v>22</v>
      </c>
      <c r="E161" s="510">
        <f>'Verotuloihin perust tasaus'!$D161-12.64</f>
        <v>9.36</v>
      </c>
      <c r="F161" s="235">
        <v>4270960.5599999996</v>
      </c>
      <c r="G161" s="235">
        <f>'Verotuloihin perust tasaus'!$F161*100/'Verotuloihin perust tasaus'!$D161</f>
        <v>19413457.09090909</v>
      </c>
      <c r="H161" s="232">
        <f>'Verotuloihin perust tasaus'!$G161*($E$11/100)</f>
        <v>1430771.7876000002</v>
      </c>
      <c r="I161" s="235">
        <v>930430.34681674058</v>
      </c>
      <c r="J161" s="235">
        <v>242523.93135000003</v>
      </c>
      <c r="K161" s="235">
        <f>SUM('Verotuloihin perust tasaus'!$H161:$J161)</f>
        <v>2603726.0657667411</v>
      </c>
      <c r="L161" s="235">
        <f>'Verotuloihin perust tasaus'!$K161/'Verotuloihin perust tasaus'!$C161</f>
        <v>1749.8159044131323</v>
      </c>
      <c r="M161" s="244">
        <f>$L$11-'Verotuloihin perust tasaus'!$L161</f>
        <v>207.13409558686772</v>
      </c>
      <c r="N161" s="511">
        <f>IF('Verotuloihin perust tasaus'!$M161&gt;0,('Verotuloihin perust tasaus'!$M161*$B$7),('Verotuloihin perust tasaus'!$M161*$B$8))</f>
        <v>186.42068602818094</v>
      </c>
      <c r="O161" s="512">
        <f>'Verotuloihin perust tasaus'!$N161*'Verotuloihin perust tasaus'!$C161</f>
        <v>277393.98080993321</v>
      </c>
    </row>
    <row r="162" spans="1:15" x14ac:dyDescent="0.25">
      <c r="A162" s="509">
        <v>498</v>
      </c>
      <c r="B162" s="334" t="s">
        <v>525</v>
      </c>
      <c r="C162" s="232">
        <v>2321</v>
      </c>
      <c r="D162" s="510">
        <v>21.5</v>
      </c>
      <c r="E162" s="510">
        <f>'Verotuloihin perust tasaus'!$D162-12.64</f>
        <v>8.86</v>
      </c>
      <c r="F162" s="235">
        <v>8244943.0800000001</v>
      </c>
      <c r="G162" s="235">
        <f>'Verotuloihin perust tasaus'!$F162*100/'Verotuloihin perust tasaus'!$D162</f>
        <v>38348572.465116277</v>
      </c>
      <c r="H162" s="232">
        <f>'Verotuloihin perust tasaus'!$G162*($E$11/100)</f>
        <v>2826289.7906790702</v>
      </c>
      <c r="I162" s="235">
        <v>1075658.3163905591</v>
      </c>
      <c r="J162" s="235">
        <v>599032.7851000001</v>
      </c>
      <c r="K162" s="235">
        <f>SUM('Verotuloihin perust tasaus'!$H162:$J162)</f>
        <v>4500980.8921696292</v>
      </c>
      <c r="L162" s="235">
        <f>'Verotuloihin perust tasaus'!$K162/'Verotuloihin perust tasaus'!$C162</f>
        <v>1939.2420905513268</v>
      </c>
      <c r="M162" s="244">
        <f>$L$11-'Verotuloihin perust tasaus'!$L162</f>
        <v>17.707909448673263</v>
      </c>
      <c r="N162" s="511">
        <f>IF('Verotuloihin perust tasaus'!$M162&gt;0,('Verotuloihin perust tasaus'!$M162*$B$7),('Verotuloihin perust tasaus'!$M162*$B$8))</f>
        <v>15.937118503805937</v>
      </c>
      <c r="O162" s="512">
        <f>'Verotuloihin perust tasaus'!$N162*'Verotuloihin perust tasaus'!$C162</f>
        <v>36990.052047333578</v>
      </c>
    </row>
    <row r="163" spans="1:15" x14ac:dyDescent="0.25">
      <c r="A163" s="509">
        <v>499</v>
      </c>
      <c r="B163" s="334" t="s">
        <v>526</v>
      </c>
      <c r="C163" s="232">
        <v>19536</v>
      </c>
      <c r="D163" s="510">
        <v>20.75</v>
      </c>
      <c r="E163" s="510">
        <f>'Verotuloihin perust tasaus'!$D163-12.64</f>
        <v>8.11</v>
      </c>
      <c r="F163" s="235">
        <v>78883645.819999993</v>
      </c>
      <c r="G163" s="235">
        <f>'Verotuloihin perust tasaus'!$F163*100/'Verotuloihin perust tasaus'!$D163</f>
        <v>380162148.53012043</v>
      </c>
      <c r="H163" s="232">
        <f>'Verotuloihin perust tasaus'!$G163*($E$11/100)</f>
        <v>28017950.346669883</v>
      </c>
      <c r="I163" s="235">
        <v>3188073.6726180096</v>
      </c>
      <c r="J163" s="235">
        <v>2480853.7922000005</v>
      </c>
      <c r="K163" s="235">
        <f>SUM('Verotuloihin perust tasaus'!$H163:$J163)</f>
        <v>33686877.811487891</v>
      </c>
      <c r="L163" s="235">
        <f>'Verotuloihin perust tasaus'!$K163/'Verotuloihin perust tasaus'!$C163</f>
        <v>1724.3487823243188</v>
      </c>
      <c r="M163" s="244">
        <f>$L$11-'Verotuloihin perust tasaus'!$L163</f>
        <v>232.60121767568126</v>
      </c>
      <c r="N163" s="511">
        <f>IF('Verotuloihin perust tasaus'!$M163&gt;0,('Verotuloihin perust tasaus'!$M163*$B$7),('Verotuloihin perust tasaus'!$M163*$B$8))</f>
        <v>209.34109590811315</v>
      </c>
      <c r="O163" s="512">
        <f>'Verotuloihin perust tasaus'!$N163*'Verotuloihin perust tasaus'!$C163</f>
        <v>4089687.6496608984</v>
      </c>
    </row>
    <row r="164" spans="1:15" x14ac:dyDescent="0.25">
      <c r="A164" s="509">
        <v>500</v>
      </c>
      <c r="B164" s="334" t="s">
        <v>527</v>
      </c>
      <c r="C164" s="232">
        <v>10426</v>
      </c>
      <c r="D164" s="510">
        <v>19.5</v>
      </c>
      <c r="E164" s="510">
        <f>'Verotuloihin perust tasaus'!$D164-12.64</f>
        <v>6.8599999999999994</v>
      </c>
      <c r="F164" s="235">
        <v>40917970.479999997</v>
      </c>
      <c r="G164" s="235">
        <f>'Verotuloihin perust tasaus'!$F164*100/'Verotuloihin perust tasaus'!$D164</f>
        <v>209835746.05128202</v>
      </c>
      <c r="H164" s="232">
        <f>'Verotuloihin perust tasaus'!$G164*($E$11/100)</f>
        <v>15464894.483979488</v>
      </c>
      <c r="I164" s="235">
        <v>2189011.4878423172</v>
      </c>
      <c r="J164" s="235">
        <v>1276314.4533500001</v>
      </c>
      <c r="K164" s="235">
        <f>SUM('Verotuloihin perust tasaus'!$H164:$J164)</f>
        <v>18930220.425171804</v>
      </c>
      <c r="L164" s="235">
        <f>'Verotuloihin perust tasaus'!$K164/'Verotuloihin perust tasaus'!$C164</f>
        <v>1815.6743166287938</v>
      </c>
      <c r="M164" s="244">
        <f>$L$11-'Verotuloihin perust tasaus'!$L164</f>
        <v>141.27568337120624</v>
      </c>
      <c r="N164" s="511">
        <f>IF('Verotuloihin perust tasaus'!$M164&gt;0,('Verotuloihin perust tasaus'!$M164*$B$7),('Verotuloihin perust tasaus'!$M164*$B$8))</f>
        <v>127.14811503408562</v>
      </c>
      <c r="O164" s="512">
        <f>'Verotuloihin perust tasaus'!$N164*'Verotuloihin perust tasaus'!$C164</f>
        <v>1325646.2473453768</v>
      </c>
    </row>
    <row r="165" spans="1:15" x14ac:dyDescent="0.25">
      <c r="A165" s="509">
        <v>503</v>
      </c>
      <c r="B165" s="334" t="s">
        <v>528</v>
      </c>
      <c r="C165" s="232">
        <v>7594</v>
      </c>
      <c r="D165" s="510">
        <v>21.25</v>
      </c>
      <c r="E165" s="510">
        <f>'Verotuloihin perust tasaus'!$D165-12.64</f>
        <v>8.61</v>
      </c>
      <c r="F165" s="235">
        <v>27479933.420000002</v>
      </c>
      <c r="G165" s="235">
        <f>'Verotuloihin perust tasaus'!$F165*100/'Verotuloihin perust tasaus'!$D165</f>
        <v>129317333.74117647</v>
      </c>
      <c r="H165" s="232">
        <f>'Verotuloihin perust tasaus'!$G165*($E$11/100)</f>
        <v>9530687.496724708</v>
      </c>
      <c r="I165" s="235">
        <v>1112820.571262304</v>
      </c>
      <c r="J165" s="235">
        <v>955784.72914999991</v>
      </c>
      <c r="K165" s="235">
        <f>SUM('Verotuloihin perust tasaus'!$H165:$J165)</f>
        <v>11599292.797137011</v>
      </c>
      <c r="L165" s="235">
        <f>'Verotuloihin perust tasaus'!$K165/'Verotuloihin perust tasaus'!$C165</f>
        <v>1527.4286011505151</v>
      </c>
      <c r="M165" s="244">
        <f>$L$11-'Verotuloihin perust tasaus'!$L165</f>
        <v>429.52139884948497</v>
      </c>
      <c r="N165" s="511">
        <f>IF('Verotuloihin perust tasaus'!$M165&gt;0,('Verotuloihin perust tasaus'!$M165*$B$7),('Verotuloihin perust tasaus'!$M165*$B$8))</f>
        <v>386.56925896453646</v>
      </c>
      <c r="O165" s="512">
        <f>'Verotuloihin perust tasaus'!$N165*'Verotuloihin perust tasaus'!$C165</f>
        <v>2935606.9525766899</v>
      </c>
    </row>
    <row r="166" spans="1:15" x14ac:dyDescent="0.25">
      <c r="A166" s="509">
        <v>504</v>
      </c>
      <c r="B166" s="334" t="s">
        <v>529</v>
      </c>
      <c r="C166" s="232">
        <v>1816</v>
      </c>
      <c r="D166" s="510">
        <v>21.5</v>
      </c>
      <c r="E166" s="510">
        <f>'Verotuloihin perust tasaus'!$D166-12.64</f>
        <v>8.86</v>
      </c>
      <c r="F166" s="235">
        <v>6107136.8899999997</v>
      </c>
      <c r="G166" s="235">
        <f>'Verotuloihin perust tasaus'!$F166*100/'Verotuloihin perust tasaus'!$D166</f>
        <v>28405287.860465117</v>
      </c>
      <c r="H166" s="232">
        <f>'Verotuloihin perust tasaus'!$G166*($E$11/100)</f>
        <v>2093469.7153162796</v>
      </c>
      <c r="I166" s="235">
        <v>418623.20783387235</v>
      </c>
      <c r="J166" s="235">
        <v>208844.34025000001</v>
      </c>
      <c r="K166" s="235">
        <f>SUM('Verotuloihin perust tasaus'!$H166:$J166)</f>
        <v>2720937.2634001519</v>
      </c>
      <c r="L166" s="235">
        <f>'Verotuloihin perust tasaus'!$K166/'Verotuloihin perust tasaus'!$C166</f>
        <v>1498.3134710353258</v>
      </c>
      <c r="M166" s="244">
        <f>$L$11-'Verotuloihin perust tasaus'!$L166</f>
        <v>458.6365289646742</v>
      </c>
      <c r="N166" s="511">
        <f>IF('Verotuloihin perust tasaus'!$M166&gt;0,('Verotuloihin perust tasaus'!$M166*$B$7),('Verotuloihin perust tasaus'!$M166*$B$8))</f>
        <v>412.77287606820681</v>
      </c>
      <c r="O166" s="512">
        <f>'Verotuloihin perust tasaus'!$N166*'Verotuloihin perust tasaus'!$C166</f>
        <v>749595.54293986352</v>
      </c>
    </row>
    <row r="167" spans="1:15" x14ac:dyDescent="0.25">
      <c r="A167" s="509">
        <v>505</v>
      </c>
      <c r="B167" s="334" t="s">
        <v>530</v>
      </c>
      <c r="C167" s="232">
        <v>20837</v>
      </c>
      <c r="D167" s="510">
        <v>20.999999999999996</v>
      </c>
      <c r="E167" s="510">
        <f>'Verotuloihin perust tasaus'!$D167-12.64</f>
        <v>8.3599999999999959</v>
      </c>
      <c r="F167" s="235">
        <v>84187344.280000001</v>
      </c>
      <c r="G167" s="235">
        <f>'Verotuloihin perust tasaus'!$F167*100/'Verotuloihin perust tasaus'!$D167</f>
        <v>400892115.6190477</v>
      </c>
      <c r="H167" s="232">
        <f>'Verotuloihin perust tasaus'!$G167*($E$11/100)</f>
        <v>29545748.921123821</v>
      </c>
      <c r="I167" s="235">
        <v>3645091.3481561202</v>
      </c>
      <c r="J167" s="235">
        <v>3309277.962700001</v>
      </c>
      <c r="K167" s="235">
        <f>SUM('Verotuloihin perust tasaus'!$H167:$J167)</f>
        <v>36500118.231979944</v>
      </c>
      <c r="L167" s="235">
        <f>'Verotuloihin perust tasaus'!$K167/'Verotuloihin perust tasaus'!$C167</f>
        <v>1751.6973763967915</v>
      </c>
      <c r="M167" s="244">
        <f>$L$11-'Verotuloihin perust tasaus'!$L167</f>
        <v>205.25262360320858</v>
      </c>
      <c r="N167" s="511">
        <f>IF('Verotuloihin perust tasaus'!$M167&gt;0,('Verotuloihin perust tasaus'!$M167*$B$7),('Verotuloihin perust tasaus'!$M167*$B$8))</f>
        <v>184.72736124288772</v>
      </c>
      <c r="O167" s="512">
        <f>'Verotuloihin perust tasaus'!$N167*'Verotuloihin perust tasaus'!$C167</f>
        <v>3849164.0262180516</v>
      </c>
    </row>
    <row r="168" spans="1:15" x14ac:dyDescent="0.25">
      <c r="A168" s="509">
        <v>507</v>
      </c>
      <c r="B168" s="334" t="s">
        <v>531</v>
      </c>
      <c r="C168" s="232">
        <v>5635</v>
      </c>
      <c r="D168" s="510">
        <v>20.750000000000004</v>
      </c>
      <c r="E168" s="510">
        <f>'Verotuloihin perust tasaus'!$D168-12.64</f>
        <v>8.110000000000003</v>
      </c>
      <c r="F168" s="235">
        <v>17958668.93</v>
      </c>
      <c r="G168" s="235">
        <f>'Verotuloihin perust tasaus'!$F168*100/'Verotuloihin perust tasaus'!$D168</f>
        <v>86547802.072289139</v>
      </c>
      <c r="H168" s="232">
        <f>'Verotuloihin perust tasaus'!$G168*($E$11/100)</f>
        <v>6378573.0127277113</v>
      </c>
      <c r="I168" s="235">
        <v>2131965.7330429801</v>
      </c>
      <c r="J168" s="235">
        <v>1436834.0281000002</v>
      </c>
      <c r="K168" s="235">
        <f>SUM('Verotuloihin perust tasaus'!$H168:$J168)</f>
        <v>9947372.7738706917</v>
      </c>
      <c r="L168" s="235">
        <f>'Verotuloihin perust tasaus'!$K168/'Verotuloihin perust tasaus'!$C168</f>
        <v>1765.2835446088184</v>
      </c>
      <c r="M168" s="244">
        <f>$L$11-'Verotuloihin perust tasaus'!$L168</f>
        <v>191.66645539118167</v>
      </c>
      <c r="N168" s="511">
        <f>IF('Verotuloihin perust tasaus'!$M168&gt;0,('Verotuloihin perust tasaus'!$M168*$B$7),('Verotuloihin perust tasaus'!$M168*$B$8))</f>
        <v>172.49980985206352</v>
      </c>
      <c r="O168" s="512">
        <f>'Verotuloihin perust tasaus'!$N168*'Verotuloihin perust tasaus'!$C168</f>
        <v>972036.42851637793</v>
      </c>
    </row>
    <row r="169" spans="1:15" x14ac:dyDescent="0.25">
      <c r="A169" s="509">
        <v>508</v>
      </c>
      <c r="B169" s="334" t="s">
        <v>532</v>
      </c>
      <c r="C169" s="232">
        <v>9563</v>
      </c>
      <c r="D169" s="510">
        <v>22.500000000000004</v>
      </c>
      <c r="E169" s="510">
        <f>'Verotuloihin perust tasaus'!$D169-12.64</f>
        <v>9.860000000000003</v>
      </c>
      <c r="F169" s="235">
        <v>36501088.619999997</v>
      </c>
      <c r="G169" s="235">
        <f>'Verotuloihin perust tasaus'!$F169*100/'Verotuloihin perust tasaus'!$D169</f>
        <v>162227060.53333327</v>
      </c>
      <c r="H169" s="232">
        <f>'Verotuloihin perust tasaus'!$G169*($E$11/100)</f>
        <v>11956134.361306665</v>
      </c>
      <c r="I169" s="235">
        <v>2635429.4637074783</v>
      </c>
      <c r="J169" s="235">
        <v>1506195.7408</v>
      </c>
      <c r="K169" s="235">
        <f>SUM('Verotuloihin perust tasaus'!$H169:$J169)</f>
        <v>16097759.565814145</v>
      </c>
      <c r="L169" s="235">
        <f>'Verotuloihin perust tasaus'!$K169/'Verotuloihin perust tasaus'!$C169</f>
        <v>1683.337819284131</v>
      </c>
      <c r="M169" s="244">
        <f>$L$11-'Verotuloihin perust tasaus'!$L169</f>
        <v>273.61218071586904</v>
      </c>
      <c r="N169" s="511">
        <f>IF('Verotuloihin perust tasaus'!$M169&gt;0,('Verotuloihin perust tasaus'!$M169*$B$7),('Verotuloihin perust tasaus'!$M169*$B$8))</f>
        <v>246.25096264428214</v>
      </c>
      <c r="O169" s="512">
        <f>'Verotuloihin perust tasaus'!$N169*'Verotuloihin perust tasaus'!$C169</f>
        <v>2354897.9557672702</v>
      </c>
    </row>
    <row r="170" spans="1:15" x14ac:dyDescent="0.25">
      <c r="A170" s="509">
        <v>529</v>
      </c>
      <c r="B170" s="334" t="s">
        <v>533</v>
      </c>
      <c r="C170" s="232">
        <v>19579</v>
      </c>
      <c r="D170" s="510">
        <v>19</v>
      </c>
      <c r="E170" s="510">
        <f>'Verotuloihin perust tasaus'!$D170-12.64</f>
        <v>6.3599999999999994</v>
      </c>
      <c r="F170" s="235">
        <v>84799109.709999993</v>
      </c>
      <c r="G170" s="235">
        <f>'Verotuloihin perust tasaus'!$F170*100/'Verotuloihin perust tasaus'!$D170</f>
        <v>446311103.73684204</v>
      </c>
      <c r="H170" s="232">
        <f>'Verotuloihin perust tasaus'!$G170*($E$11/100)</f>
        <v>32893128.345405266</v>
      </c>
      <c r="I170" s="235">
        <v>7967345.1501931129</v>
      </c>
      <c r="J170" s="235">
        <v>3799919.1792000006</v>
      </c>
      <c r="K170" s="235">
        <f>SUM('Verotuloihin perust tasaus'!$H170:$J170)</f>
        <v>44660392.674798377</v>
      </c>
      <c r="L170" s="235">
        <f>'Verotuloihin perust tasaus'!$K170/'Verotuloihin perust tasaus'!$C170</f>
        <v>2281.0354295315583</v>
      </c>
      <c r="M170" s="244">
        <f>$L$11-'Verotuloihin perust tasaus'!$L170</f>
        <v>-324.08542953155825</v>
      </c>
      <c r="N170" s="511">
        <f>IF('Verotuloihin perust tasaus'!$M170&gt;0,('Verotuloihin perust tasaus'!$M170*$B$7),('Verotuloihin perust tasaus'!$M170*$B$8))</f>
        <v>-32.408542953155823</v>
      </c>
      <c r="O170" s="512">
        <f>'Verotuloihin perust tasaus'!$N170*'Verotuloihin perust tasaus'!$C170</f>
        <v>-634526.86247983784</v>
      </c>
    </row>
    <row r="171" spans="1:15" x14ac:dyDescent="0.25">
      <c r="A171" s="509">
        <v>531</v>
      </c>
      <c r="B171" s="334" t="s">
        <v>534</v>
      </c>
      <c r="C171" s="232">
        <v>5169</v>
      </c>
      <c r="D171" s="510">
        <v>21.75</v>
      </c>
      <c r="E171" s="510">
        <f>'Verotuloihin perust tasaus'!$D171-12.64</f>
        <v>9.11</v>
      </c>
      <c r="F171" s="235">
        <v>19187853.420000002</v>
      </c>
      <c r="G171" s="235">
        <f>'Verotuloihin perust tasaus'!$F171*100/'Verotuloihin perust tasaus'!$D171</f>
        <v>88220015.724137947</v>
      </c>
      <c r="H171" s="232">
        <f>'Verotuloihin perust tasaus'!$G171*($E$11/100)</f>
        <v>6501815.1588689685</v>
      </c>
      <c r="I171" s="235">
        <v>593670.29509236</v>
      </c>
      <c r="J171" s="235">
        <v>578334.22750000004</v>
      </c>
      <c r="K171" s="235">
        <f>SUM('Verotuloihin perust tasaus'!$H171:$J171)</f>
        <v>7673819.6814613286</v>
      </c>
      <c r="L171" s="235">
        <f>'Verotuloihin perust tasaus'!$K171/'Verotuloihin perust tasaus'!$C171</f>
        <v>1484.5849644924219</v>
      </c>
      <c r="M171" s="244">
        <f>$L$11-'Verotuloihin perust tasaus'!$L171</f>
        <v>472.36503550757811</v>
      </c>
      <c r="N171" s="511">
        <f>IF('Verotuloihin perust tasaus'!$M171&gt;0,('Verotuloihin perust tasaus'!$M171*$B$7),('Verotuloihin perust tasaus'!$M171*$B$8))</f>
        <v>425.12853195682032</v>
      </c>
      <c r="O171" s="512">
        <f>'Verotuloihin perust tasaus'!$N171*'Verotuloihin perust tasaus'!$C171</f>
        <v>2197489.3816848043</v>
      </c>
    </row>
    <row r="172" spans="1:15" x14ac:dyDescent="0.25">
      <c r="A172" s="509">
        <v>535</v>
      </c>
      <c r="B172" s="334" t="s">
        <v>535</v>
      </c>
      <c r="C172" s="232">
        <v>10396</v>
      </c>
      <c r="D172" s="510">
        <v>22</v>
      </c>
      <c r="E172" s="510">
        <f>'Verotuloihin perust tasaus'!$D172-12.64</f>
        <v>9.36</v>
      </c>
      <c r="F172" s="235">
        <v>31602225.780000001</v>
      </c>
      <c r="G172" s="235">
        <f>'Verotuloihin perust tasaus'!$F172*100/'Verotuloihin perust tasaus'!$D172</f>
        <v>143646480.81818181</v>
      </c>
      <c r="H172" s="232">
        <f>'Verotuloihin perust tasaus'!$G172*($E$11/100)</f>
        <v>10586745.636300001</v>
      </c>
      <c r="I172" s="235">
        <v>1385842.1056305363</v>
      </c>
      <c r="J172" s="235">
        <v>1202408.6347500004</v>
      </c>
      <c r="K172" s="235">
        <f>SUM('Verotuloihin perust tasaus'!$H172:$J172)</f>
        <v>13174996.376680538</v>
      </c>
      <c r="L172" s="235">
        <f>'Verotuloihin perust tasaus'!$K172/'Verotuloihin perust tasaus'!$C172</f>
        <v>1267.3140031435685</v>
      </c>
      <c r="M172" s="244">
        <f>$L$11-'Verotuloihin perust tasaus'!$L172</f>
        <v>689.63599685643157</v>
      </c>
      <c r="N172" s="511">
        <f>IF('Verotuloihin perust tasaus'!$M172&gt;0,('Verotuloihin perust tasaus'!$M172*$B$7),('Verotuloihin perust tasaus'!$M172*$B$8))</f>
        <v>620.67239717078849</v>
      </c>
      <c r="O172" s="512">
        <f>'Verotuloihin perust tasaus'!$N172*'Verotuloihin perust tasaus'!$C172</f>
        <v>6452510.2409875169</v>
      </c>
    </row>
    <row r="173" spans="1:15" x14ac:dyDescent="0.25">
      <c r="A173" s="509">
        <v>536</v>
      </c>
      <c r="B173" s="334" t="s">
        <v>536</v>
      </c>
      <c r="C173" s="232">
        <v>34884</v>
      </c>
      <c r="D173" s="510">
        <v>21</v>
      </c>
      <c r="E173" s="510">
        <f>'Verotuloihin perust tasaus'!$D173-12.64</f>
        <v>8.36</v>
      </c>
      <c r="F173" s="235">
        <v>144660872.96000001</v>
      </c>
      <c r="G173" s="235">
        <f>'Verotuloihin perust tasaus'!$F173*100/'Verotuloihin perust tasaus'!$D173</f>
        <v>688861299.80952382</v>
      </c>
      <c r="H173" s="232">
        <f>'Verotuloihin perust tasaus'!$G173*($E$11/100)</f>
        <v>50769077.795961916</v>
      </c>
      <c r="I173" s="235">
        <v>6530974.5629924722</v>
      </c>
      <c r="J173" s="235">
        <v>4737907.0992000001</v>
      </c>
      <c r="K173" s="235">
        <f>SUM('Verotuloihin perust tasaus'!$H173:$J173)</f>
        <v>62037959.458154388</v>
      </c>
      <c r="L173" s="235">
        <f>'Verotuloihin perust tasaus'!$K173/'Verotuloihin perust tasaus'!$C173</f>
        <v>1778.4072772088748</v>
      </c>
      <c r="M173" s="244">
        <f>$L$11-'Verotuloihin perust tasaus'!$L173</f>
        <v>178.54272279112524</v>
      </c>
      <c r="N173" s="511">
        <f>IF('Verotuloihin perust tasaus'!$M173&gt;0,('Verotuloihin perust tasaus'!$M173*$B$7),('Verotuloihin perust tasaus'!$M173*$B$8))</f>
        <v>160.68845051201274</v>
      </c>
      <c r="O173" s="512">
        <f>'Verotuloihin perust tasaus'!$N173*'Verotuloihin perust tasaus'!$C173</f>
        <v>5605455.9076610524</v>
      </c>
    </row>
    <row r="174" spans="1:15" x14ac:dyDescent="0.25">
      <c r="A174" s="509">
        <v>538</v>
      </c>
      <c r="B174" s="334" t="s">
        <v>537</v>
      </c>
      <c r="C174" s="232">
        <v>4689</v>
      </c>
      <c r="D174" s="510">
        <v>21.5</v>
      </c>
      <c r="E174" s="510">
        <f>'Verotuloihin perust tasaus'!$D174-12.64</f>
        <v>8.86</v>
      </c>
      <c r="F174" s="235">
        <v>18213063.219999999</v>
      </c>
      <c r="G174" s="235">
        <f>'Verotuloihin perust tasaus'!$F174*100/'Verotuloihin perust tasaus'!$D174</f>
        <v>84711921.953488365</v>
      </c>
      <c r="H174" s="232">
        <f>'Verotuloihin perust tasaus'!$G174*($E$11/100)</f>
        <v>6243268.6479720939</v>
      </c>
      <c r="I174" s="235">
        <v>346339.46041468758</v>
      </c>
      <c r="J174" s="235">
        <v>483629.76475000009</v>
      </c>
      <c r="K174" s="235">
        <f>SUM('Verotuloihin perust tasaus'!$H174:$J174)</f>
        <v>7073237.8731367812</v>
      </c>
      <c r="L174" s="235">
        <f>'Verotuloihin perust tasaus'!$K174/'Verotuloihin perust tasaus'!$C174</f>
        <v>1508.4747010315166</v>
      </c>
      <c r="M174" s="244">
        <f>$L$11-'Verotuloihin perust tasaus'!$L174</f>
        <v>448.47529896848346</v>
      </c>
      <c r="N174" s="511">
        <f>IF('Verotuloihin perust tasaus'!$M174&gt;0,('Verotuloihin perust tasaus'!$M174*$B$7),('Verotuloihin perust tasaus'!$M174*$B$8))</f>
        <v>403.6277690716351</v>
      </c>
      <c r="O174" s="512">
        <f>'Verotuloihin perust tasaus'!$N174*'Verotuloihin perust tasaus'!$C174</f>
        <v>1892610.609176897</v>
      </c>
    </row>
    <row r="175" spans="1:15" x14ac:dyDescent="0.25">
      <c r="A175" s="509">
        <v>541</v>
      </c>
      <c r="B175" s="334" t="s">
        <v>538</v>
      </c>
      <c r="C175" s="232">
        <v>9423</v>
      </c>
      <c r="D175" s="510">
        <v>21</v>
      </c>
      <c r="E175" s="510">
        <f>'Verotuloihin perust tasaus'!$D175-12.64</f>
        <v>8.36</v>
      </c>
      <c r="F175" s="235">
        <v>26710262.260000002</v>
      </c>
      <c r="G175" s="235">
        <f>'Verotuloihin perust tasaus'!$F175*100/'Verotuloihin perust tasaus'!$D175</f>
        <v>127191725.04761904</v>
      </c>
      <c r="H175" s="232">
        <f>'Verotuloihin perust tasaus'!$G175*($E$11/100)</f>
        <v>9374030.1360095255</v>
      </c>
      <c r="I175" s="235">
        <v>2804342.9013747177</v>
      </c>
      <c r="J175" s="235">
        <v>1186584.4151500002</v>
      </c>
      <c r="K175" s="235">
        <f>SUM('Verotuloihin perust tasaus'!$H175:$J175)</f>
        <v>13364957.452534243</v>
      </c>
      <c r="L175" s="235">
        <f>'Verotuloihin perust tasaus'!$K175/'Verotuloihin perust tasaus'!$C175</f>
        <v>1418.3335936043982</v>
      </c>
      <c r="M175" s="244">
        <f>$L$11-'Verotuloihin perust tasaus'!$L175</f>
        <v>538.61640639560187</v>
      </c>
      <c r="N175" s="511">
        <f>IF('Verotuloihin perust tasaus'!$M175&gt;0,('Verotuloihin perust tasaus'!$M175*$B$7),('Verotuloihin perust tasaus'!$M175*$B$8))</f>
        <v>484.75476575604171</v>
      </c>
      <c r="O175" s="512">
        <f>'Verotuloihin perust tasaus'!$N175*'Verotuloihin perust tasaus'!$C175</f>
        <v>4567844.1577191809</v>
      </c>
    </row>
    <row r="176" spans="1:15" x14ac:dyDescent="0.25">
      <c r="A176" s="509">
        <v>543</v>
      </c>
      <c r="B176" s="334" t="s">
        <v>539</v>
      </c>
      <c r="C176" s="232">
        <v>44127</v>
      </c>
      <c r="D176" s="510">
        <v>19.75</v>
      </c>
      <c r="E176" s="510">
        <f>'Verotuloihin perust tasaus'!$D176-12.64</f>
        <v>7.1099999999999994</v>
      </c>
      <c r="F176" s="235">
        <v>198182195.91</v>
      </c>
      <c r="G176" s="235">
        <f>'Verotuloihin perust tasaus'!$F176*100/'Verotuloihin perust tasaus'!$D176</f>
        <v>1003454156.5063291</v>
      </c>
      <c r="H176" s="232">
        <f>'Verotuloihin perust tasaus'!$G176*($E$11/100)</f>
        <v>73954571.334516466</v>
      </c>
      <c r="I176" s="235">
        <v>8162286.0178433983</v>
      </c>
      <c r="J176" s="235">
        <v>6225801.6045500003</v>
      </c>
      <c r="K176" s="235">
        <f>SUM('Verotuloihin perust tasaus'!$H176:$J176)</f>
        <v>88342658.956909865</v>
      </c>
      <c r="L176" s="235">
        <f>'Verotuloihin perust tasaus'!$K176/'Verotuloihin perust tasaus'!$C176</f>
        <v>2002.0091770777499</v>
      </c>
      <c r="M176" s="244">
        <f>$L$11-'Verotuloihin perust tasaus'!$L176</f>
        <v>-45.059177077749837</v>
      </c>
      <c r="N176" s="511">
        <f>IF('Verotuloihin perust tasaus'!$M176&gt;0,('Verotuloihin perust tasaus'!$M176*$B$7),('Verotuloihin perust tasaus'!$M176*$B$8))</f>
        <v>-4.5059177077749837</v>
      </c>
      <c r="O176" s="512">
        <f>'Verotuloihin perust tasaus'!$N176*'Verotuloihin perust tasaus'!$C176</f>
        <v>-198832.6306909867</v>
      </c>
    </row>
    <row r="177" spans="1:15" x14ac:dyDescent="0.25">
      <c r="A177" s="509">
        <v>545</v>
      </c>
      <c r="B177" s="334" t="s">
        <v>540</v>
      </c>
      <c r="C177" s="232">
        <v>9562</v>
      </c>
      <c r="D177" s="510">
        <v>21</v>
      </c>
      <c r="E177" s="510">
        <f>'Verotuloihin perust tasaus'!$D177-12.64</f>
        <v>8.36</v>
      </c>
      <c r="F177" s="235">
        <v>29606222.329999998</v>
      </c>
      <c r="G177" s="235">
        <f>'Verotuloihin perust tasaus'!$F177*100/'Verotuloihin perust tasaus'!$D177</f>
        <v>140982011.09523809</v>
      </c>
      <c r="H177" s="232">
        <f>'Verotuloihin perust tasaus'!$G177*($E$11/100)</f>
        <v>10390374.21771905</v>
      </c>
      <c r="I177" s="235">
        <v>2983325.2421156638</v>
      </c>
      <c r="J177" s="235">
        <v>1872062.1213</v>
      </c>
      <c r="K177" s="235">
        <f>SUM('Verotuloihin perust tasaus'!$H177:$J177)</f>
        <v>15245761.581134714</v>
      </c>
      <c r="L177" s="235">
        <f>'Verotuloihin perust tasaus'!$K177/'Verotuloihin perust tasaus'!$C177</f>
        <v>1594.4113763997818</v>
      </c>
      <c r="M177" s="244">
        <f>$L$11-'Verotuloihin perust tasaus'!$L177</f>
        <v>362.53862360021822</v>
      </c>
      <c r="N177" s="511">
        <f>IF('Verotuloihin perust tasaus'!$M177&gt;0,('Verotuloihin perust tasaus'!$M177*$B$7),('Verotuloihin perust tasaus'!$M177*$B$8))</f>
        <v>326.28476124019642</v>
      </c>
      <c r="O177" s="512">
        <f>'Verotuloihin perust tasaus'!$N177*'Verotuloihin perust tasaus'!$C177</f>
        <v>3119934.886978758</v>
      </c>
    </row>
    <row r="178" spans="1:15" x14ac:dyDescent="0.25">
      <c r="A178" s="509">
        <v>560</v>
      </c>
      <c r="B178" s="334" t="s">
        <v>541</v>
      </c>
      <c r="C178" s="232">
        <v>15808</v>
      </c>
      <c r="D178" s="510">
        <v>21.25</v>
      </c>
      <c r="E178" s="510">
        <f>'Verotuloihin perust tasaus'!$D178-12.64</f>
        <v>8.61</v>
      </c>
      <c r="F178" s="235">
        <v>55699668.600000001</v>
      </c>
      <c r="G178" s="235">
        <f>'Verotuloihin perust tasaus'!$F178*100/'Verotuloihin perust tasaus'!$D178</f>
        <v>262116087.52941176</v>
      </c>
      <c r="H178" s="232">
        <f>'Verotuloihin perust tasaus'!$G178*($E$11/100)</f>
        <v>19317955.650917649</v>
      </c>
      <c r="I178" s="235">
        <v>2668214.7658539698</v>
      </c>
      <c r="J178" s="235">
        <v>2150233.4522500001</v>
      </c>
      <c r="K178" s="235">
        <f>SUM('Verotuloihin perust tasaus'!$H178:$J178)</f>
        <v>24136403.869021621</v>
      </c>
      <c r="L178" s="235">
        <f>'Verotuloihin perust tasaus'!$K178/'Verotuloihin perust tasaus'!$C178</f>
        <v>1526.8474107427644</v>
      </c>
      <c r="M178" s="244">
        <f>$L$11-'Verotuloihin perust tasaus'!$L178</f>
        <v>430.10258925723565</v>
      </c>
      <c r="N178" s="511">
        <f>IF('Verotuloihin perust tasaus'!$M178&gt;0,('Verotuloihin perust tasaus'!$M178*$B$7),('Verotuloihin perust tasaus'!$M178*$B$8))</f>
        <v>387.09233033151207</v>
      </c>
      <c r="O178" s="512">
        <f>'Verotuloihin perust tasaus'!$N178*'Verotuloihin perust tasaus'!$C178</f>
        <v>6119155.5578805432</v>
      </c>
    </row>
    <row r="179" spans="1:15" x14ac:dyDescent="0.25">
      <c r="A179" s="509">
        <v>561</v>
      </c>
      <c r="B179" s="334" t="s">
        <v>542</v>
      </c>
      <c r="C179" s="232">
        <v>1337</v>
      </c>
      <c r="D179" s="510">
        <v>21</v>
      </c>
      <c r="E179" s="510">
        <f>'Verotuloihin perust tasaus'!$D179-12.64</f>
        <v>8.36</v>
      </c>
      <c r="F179" s="235">
        <v>4074981.07</v>
      </c>
      <c r="G179" s="235">
        <f>'Verotuloihin perust tasaus'!$F179*100/'Verotuloihin perust tasaus'!$D179</f>
        <v>19404671.761904761</v>
      </c>
      <c r="H179" s="232">
        <f>'Verotuloihin perust tasaus'!$G179*($E$11/100)</f>
        <v>1430124.3088523813</v>
      </c>
      <c r="I179" s="235">
        <v>490145.29910674319</v>
      </c>
      <c r="J179" s="235">
        <v>210867.67204999999</v>
      </c>
      <c r="K179" s="235">
        <f>SUM('Verotuloihin perust tasaus'!$H179:$J179)</f>
        <v>2131137.2800091244</v>
      </c>
      <c r="L179" s="235">
        <f>'Verotuloihin perust tasaus'!$K179/'Verotuloihin perust tasaus'!$C179</f>
        <v>1593.9695437614992</v>
      </c>
      <c r="M179" s="244">
        <f>$L$11-'Verotuloihin perust tasaus'!$L179</f>
        <v>362.98045623850089</v>
      </c>
      <c r="N179" s="511">
        <f>IF('Verotuloihin perust tasaus'!$M179&gt;0,('Verotuloihin perust tasaus'!$M179*$B$7),('Verotuloihin perust tasaus'!$M179*$B$8))</f>
        <v>326.68241061465079</v>
      </c>
      <c r="O179" s="512">
        <f>'Verotuloihin perust tasaus'!$N179*'Verotuloihin perust tasaus'!$C179</f>
        <v>436774.38299178809</v>
      </c>
    </row>
    <row r="180" spans="1:15" x14ac:dyDescent="0.25">
      <c r="A180" s="509">
        <v>562</v>
      </c>
      <c r="B180" s="334" t="s">
        <v>180</v>
      </c>
      <c r="C180" s="232">
        <v>8978</v>
      </c>
      <c r="D180" s="510">
        <v>22</v>
      </c>
      <c r="E180" s="510">
        <f>'Verotuloihin perust tasaus'!$D180-12.64</f>
        <v>9.36</v>
      </c>
      <c r="F180" s="235">
        <v>32116256.84</v>
      </c>
      <c r="G180" s="235">
        <f>'Verotuloihin perust tasaus'!$F180*100/'Verotuloihin perust tasaus'!$D180</f>
        <v>145982985.63636363</v>
      </c>
      <c r="H180" s="232">
        <f>'Verotuloihin perust tasaus'!$G180*($E$11/100)</f>
        <v>10758946.041400002</v>
      </c>
      <c r="I180" s="235">
        <v>1773651.6961371216</v>
      </c>
      <c r="J180" s="235">
        <v>1391987.3760000002</v>
      </c>
      <c r="K180" s="235">
        <f>SUM('Verotuloihin perust tasaus'!$H180:$J180)</f>
        <v>13924585.113537123</v>
      </c>
      <c r="L180" s="235">
        <f>'Verotuloihin perust tasaus'!$K180/'Verotuloihin perust tasaus'!$C180</f>
        <v>1550.9673773153402</v>
      </c>
      <c r="M180" s="244">
        <f>$L$11-'Verotuloihin perust tasaus'!$L180</f>
        <v>405.98262268465987</v>
      </c>
      <c r="N180" s="511">
        <f>IF('Verotuloihin perust tasaus'!$M180&gt;0,('Verotuloihin perust tasaus'!$M180*$B$7),('Verotuloihin perust tasaus'!$M180*$B$8))</f>
        <v>365.38436041619389</v>
      </c>
      <c r="O180" s="512">
        <f>'Verotuloihin perust tasaus'!$N180*'Verotuloihin perust tasaus'!$C180</f>
        <v>3280420.7878165888</v>
      </c>
    </row>
    <row r="181" spans="1:15" x14ac:dyDescent="0.25">
      <c r="A181" s="509">
        <v>563</v>
      </c>
      <c r="B181" s="334" t="s">
        <v>543</v>
      </c>
      <c r="C181" s="232">
        <v>7102</v>
      </c>
      <c r="D181" s="510">
        <v>22</v>
      </c>
      <c r="E181" s="510">
        <f>'Verotuloihin perust tasaus'!$D181-12.64</f>
        <v>9.36</v>
      </c>
      <c r="F181" s="235">
        <v>23714914.870000001</v>
      </c>
      <c r="G181" s="235">
        <f>'Verotuloihin perust tasaus'!$F181*100/'Verotuloihin perust tasaus'!$D181</f>
        <v>107795067.59090909</v>
      </c>
      <c r="H181" s="232">
        <f>'Verotuloihin perust tasaus'!$G181*($E$11/100)</f>
        <v>7944496.4814500017</v>
      </c>
      <c r="I181" s="235">
        <v>1197034.1661354145</v>
      </c>
      <c r="J181" s="235">
        <v>881089.46625000017</v>
      </c>
      <c r="K181" s="235">
        <f>SUM('Verotuloihin perust tasaus'!$H181:$J181)</f>
        <v>10022620.113835417</v>
      </c>
      <c r="L181" s="235">
        <f>'Verotuloihin perust tasaus'!$K181/'Verotuloihin perust tasaus'!$C181</f>
        <v>1411.2391036096053</v>
      </c>
      <c r="M181" s="244">
        <f>$L$11-'Verotuloihin perust tasaus'!$L181</f>
        <v>545.71089639039474</v>
      </c>
      <c r="N181" s="511">
        <f>IF('Verotuloihin perust tasaus'!$M181&gt;0,('Verotuloihin perust tasaus'!$M181*$B$7),('Verotuloihin perust tasaus'!$M181*$B$8))</f>
        <v>491.13980675135525</v>
      </c>
      <c r="O181" s="512">
        <f>'Verotuloihin perust tasaus'!$N181*'Verotuloihin perust tasaus'!$C181</f>
        <v>3488074.9075481249</v>
      </c>
    </row>
    <row r="182" spans="1:15" x14ac:dyDescent="0.25">
      <c r="A182" s="509">
        <v>564</v>
      </c>
      <c r="B182" s="334" t="s">
        <v>544</v>
      </c>
      <c r="C182" s="232">
        <v>209551</v>
      </c>
      <c r="D182" s="510">
        <v>20.5</v>
      </c>
      <c r="E182" s="510">
        <f>'Verotuloihin perust tasaus'!$D182-12.64</f>
        <v>7.8599999999999994</v>
      </c>
      <c r="F182" s="235">
        <v>819984431.00999999</v>
      </c>
      <c r="G182" s="235">
        <f>'Verotuloihin perust tasaus'!$F182*100/'Verotuloihin perust tasaus'!$D182</f>
        <v>3999924053.7073169</v>
      </c>
      <c r="H182" s="232">
        <f>'Verotuloihin perust tasaus'!$G182*($E$11/100)</f>
        <v>294794402.75822932</v>
      </c>
      <c r="I182" s="235">
        <v>45481846.781372488</v>
      </c>
      <c r="J182" s="235">
        <v>30616849.319049999</v>
      </c>
      <c r="K182" s="235">
        <f>SUM('Verotuloihin perust tasaus'!$H182:$J182)</f>
        <v>370893098.85865182</v>
      </c>
      <c r="L182" s="235">
        <f>'Verotuloihin perust tasaus'!$K182/'Verotuloihin perust tasaus'!$C182</f>
        <v>1769.9419179992069</v>
      </c>
      <c r="M182" s="244">
        <f>$L$11-'Verotuloihin perust tasaus'!$L182</f>
        <v>187.00808200079314</v>
      </c>
      <c r="N182" s="511">
        <f>IF('Verotuloihin perust tasaus'!$M182&gt;0,('Verotuloihin perust tasaus'!$M182*$B$7),('Verotuloihin perust tasaus'!$M182*$B$8))</f>
        <v>168.30727380071383</v>
      </c>
      <c r="O182" s="512">
        <f>'Verotuloihin perust tasaus'!$N182*'Verotuloihin perust tasaus'!$C182</f>
        <v>35268957.532213382</v>
      </c>
    </row>
    <row r="183" spans="1:15" x14ac:dyDescent="0.25">
      <c r="A183" s="509">
        <v>576</v>
      </c>
      <c r="B183" s="334" t="s">
        <v>545</v>
      </c>
      <c r="C183" s="232">
        <v>2813</v>
      </c>
      <c r="D183" s="510">
        <v>21</v>
      </c>
      <c r="E183" s="510">
        <f>'Verotuloihin perust tasaus'!$D183-12.64</f>
        <v>8.36</v>
      </c>
      <c r="F183" s="235">
        <v>8133580.2699999996</v>
      </c>
      <c r="G183" s="235">
        <f>'Verotuloihin perust tasaus'!$F183*100/'Verotuloihin perust tasaus'!$D183</f>
        <v>38731334.619047619</v>
      </c>
      <c r="H183" s="232">
        <f>'Verotuloihin perust tasaus'!$G183*($E$11/100)</f>
        <v>2854499.36142381</v>
      </c>
      <c r="I183" s="235">
        <v>982716.24668892438</v>
      </c>
      <c r="J183" s="235">
        <v>794307.4519000001</v>
      </c>
      <c r="K183" s="235">
        <f>SUM('Verotuloihin perust tasaus'!$H183:$J183)</f>
        <v>4631523.0600127345</v>
      </c>
      <c r="L183" s="235">
        <f>'Verotuloihin perust tasaus'!$K183/'Verotuloihin perust tasaus'!$C183</f>
        <v>1646.4710487069799</v>
      </c>
      <c r="M183" s="244">
        <f>$L$11-'Verotuloihin perust tasaus'!$L183</f>
        <v>310.47895129302015</v>
      </c>
      <c r="N183" s="511">
        <f>IF('Verotuloihin perust tasaus'!$M183&gt;0,('Verotuloihin perust tasaus'!$M183*$B$7),('Verotuloihin perust tasaus'!$M183*$B$8))</f>
        <v>279.43105616371815</v>
      </c>
      <c r="O183" s="512">
        <f>'Verotuloihin perust tasaus'!$N183*'Verotuloihin perust tasaus'!$C183</f>
        <v>786039.56098853913</v>
      </c>
    </row>
    <row r="184" spans="1:15" x14ac:dyDescent="0.25">
      <c r="A184" s="509">
        <v>577</v>
      </c>
      <c r="B184" s="334" t="s">
        <v>546</v>
      </c>
      <c r="C184" s="232">
        <v>11041</v>
      </c>
      <c r="D184" s="510">
        <v>20.75</v>
      </c>
      <c r="E184" s="510">
        <f>'Verotuloihin perust tasaus'!$D184-12.64</f>
        <v>8.11</v>
      </c>
      <c r="F184" s="235">
        <v>44002510.009999998</v>
      </c>
      <c r="G184" s="235">
        <f>'Verotuloihin perust tasaus'!$F184*100/'Verotuloihin perust tasaus'!$D184</f>
        <v>212060289.20481929</v>
      </c>
      <c r="H184" s="232">
        <f>'Verotuloihin perust tasaus'!$G184*($E$11/100)</f>
        <v>15628843.314395186</v>
      </c>
      <c r="I184" s="235">
        <v>1982883.1304691571</v>
      </c>
      <c r="J184" s="235">
        <v>1355938.6021500002</v>
      </c>
      <c r="K184" s="235">
        <f>SUM('Verotuloihin perust tasaus'!$H184:$J184)</f>
        <v>18967665.047014344</v>
      </c>
      <c r="L184" s="235">
        <f>'Verotuloihin perust tasaus'!$K184/'Verotuloihin perust tasaus'!$C184</f>
        <v>1717.9299924838642</v>
      </c>
      <c r="M184" s="244">
        <f>$L$11-'Verotuloihin perust tasaus'!$L184</f>
        <v>239.02000751613582</v>
      </c>
      <c r="N184" s="511">
        <f>IF('Verotuloihin perust tasaus'!$M184&gt;0,('Verotuloihin perust tasaus'!$M184*$B$7),('Verotuloihin perust tasaus'!$M184*$B$8))</f>
        <v>215.11800676452225</v>
      </c>
      <c r="O184" s="512">
        <f>'Verotuloihin perust tasaus'!$N184*'Verotuloihin perust tasaus'!$C184</f>
        <v>2375117.9126870902</v>
      </c>
    </row>
    <row r="185" spans="1:15" x14ac:dyDescent="0.25">
      <c r="A185" s="509">
        <v>578</v>
      </c>
      <c r="B185" s="334" t="s">
        <v>547</v>
      </c>
      <c r="C185" s="232">
        <v>3183</v>
      </c>
      <c r="D185" s="510">
        <v>22</v>
      </c>
      <c r="E185" s="510">
        <f>'Verotuloihin perust tasaus'!$D185-12.64</f>
        <v>9.36</v>
      </c>
      <c r="F185" s="235">
        <v>9829299.7100000009</v>
      </c>
      <c r="G185" s="235">
        <f>'Verotuloihin perust tasaus'!$F185*100/'Verotuloihin perust tasaus'!$D185</f>
        <v>44678635.045454554</v>
      </c>
      <c r="H185" s="232">
        <f>'Verotuloihin perust tasaus'!$G185*($E$11/100)</f>
        <v>3292815.4028500011</v>
      </c>
      <c r="I185" s="235">
        <v>588407.95993228455</v>
      </c>
      <c r="J185" s="235">
        <v>479156.98560000007</v>
      </c>
      <c r="K185" s="235">
        <f>SUM('Verotuloihin perust tasaus'!$H185:$J185)</f>
        <v>4360380.3483822858</v>
      </c>
      <c r="L185" s="235">
        <f>'Verotuloihin perust tasaus'!$K185/'Verotuloihin perust tasaus'!$C185</f>
        <v>1369.8964336733541</v>
      </c>
      <c r="M185" s="244">
        <f>$L$11-'Verotuloihin perust tasaus'!$L185</f>
        <v>587.05356632664598</v>
      </c>
      <c r="N185" s="511">
        <f>IF('Verotuloihin perust tasaus'!$M185&gt;0,('Verotuloihin perust tasaus'!$M185*$B$7),('Verotuloihin perust tasaus'!$M185*$B$8))</f>
        <v>528.3482096939814</v>
      </c>
      <c r="O185" s="512">
        <f>'Verotuloihin perust tasaus'!$N185*'Verotuloihin perust tasaus'!$C185</f>
        <v>1681732.3514559427</v>
      </c>
    </row>
    <row r="186" spans="1:15" x14ac:dyDescent="0.25">
      <c r="A186" s="509">
        <v>580</v>
      </c>
      <c r="B186" s="334" t="s">
        <v>548</v>
      </c>
      <c r="C186" s="232">
        <v>4567</v>
      </c>
      <c r="D186" s="510">
        <v>21.5</v>
      </c>
      <c r="E186" s="510">
        <f>'Verotuloihin perust tasaus'!$D186-12.64</f>
        <v>8.86</v>
      </c>
      <c r="F186" s="235">
        <v>14277699.789999999</v>
      </c>
      <c r="G186" s="235">
        <f>'Verotuloihin perust tasaus'!$F186*100/'Verotuloihin perust tasaus'!$D186</f>
        <v>66407906</v>
      </c>
      <c r="H186" s="232">
        <f>'Verotuloihin perust tasaus'!$G186*($E$11/100)</f>
        <v>4894262.6722000008</v>
      </c>
      <c r="I186" s="235">
        <v>1064547.1185336306</v>
      </c>
      <c r="J186" s="235">
        <v>735333.52795000013</v>
      </c>
      <c r="K186" s="235">
        <f>SUM('Verotuloihin perust tasaus'!$H186:$J186)</f>
        <v>6694143.3186836317</v>
      </c>
      <c r="L186" s="235">
        <f>'Verotuloihin perust tasaus'!$K186/'Verotuloihin perust tasaus'!$C186</f>
        <v>1465.7638096526455</v>
      </c>
      <c r="M186" s="244">
        <f>$L$11-'Verotuloihin perust tasaus'!$L186</f>
        <v>491.18619034735457</v>
      </c>
      <c r="N186" s="511">
        <f>IF('Verotuloihin perust tasaus'!$M186&gt;0,('Verotuloihin perust tasaus'!$M186*$B$7),('Verotuloihin perust tasaus'!$M186*$B$8))</f>
        <v>442.06757131261912</v>
      </c>
      <c r="O186" s="512">
        <f>'Verotuloihin perust tasaus'!$N186*'Verotuloihin perust tasaus'!$C186</f>
        <v>2018922.5981847316</v>
      </c>
    </row>
    <row r="187" spans="1:15" x14ac:dyDescent="0.25">
      <c r="A187" s="509">
        <v>581</v>
      </c>
      <c r="B187" s="334" t="s">
        <v>549</v>
      </c>
      <c r="C187" s="232">
        <v>6286</v>
      </c>
      <c r="D187" s="510">
        <v>22</v>
      </c>
      <c r="E187" s="510">
        <f>'Verotuloihin perust tasaus'!$D187-12.64</f>
        <v>9.36</v>
      </c>
      <c r="F187" s="235">
        <v>20235275.82</v>
      </c>
      <c r="G187" s="235">
        <f>'Verotuloihin perust tasaus'!$F187*100/'Verotuloihin perust tasaus'!$D187</f>
        <v>91978526.454545453</v>
      </c>
      <c r="H187" s="232">
        <f>'Verotuloihin perust tasaus'!$G187*($E$11/100)</f>
        <v>6778817.3997000009</v>
      </c>
      <c r="I187" s="235">
        <v>2062057.4942913537</v>
      </c>
      <c r="J187" s="235">
        <v>1025241.2018000002</v>
      </c>
      <c r="K187" s="235">
        <f>SUM('Verotuloihin perust tasaus'!$H187:$J187)</f>
        <v>9866116.0957913548</v>
      </c>
      <c r="L187" s="235">
        <f>'Verotuloihin perust tasaus'!$K187/'Verotuloihin perust tasaus'!$C187</f>
        <v>1569.5380362378864</v>
      </c>
      <c r="M187" s="244">
        <f>$L$11-'Verotuloihin perust tasaus'!$L187</f>
        <v>387.4119637621136</v>
      </c>
      <c r="N187" s="511">
        <f>IF('Verotuloihin perust tasaus'!$M187&gt;0,('Verotuloihin perust tasaus'!$M187*$B$7),('Verotuloihin perust tasaus'!$M187*$B$8))</f>
        <v>348.67076738590225</v>
      </c>
      <c r="O187" s="512">
        <f>'Verotuloihin perust tasaus'!$N187*'Verotuloihin perust tasaus'!$C187</f>
        <v>2191744.4437877815</v>
      </c>
    </row>
    <row r="188" spans="1:15" x14ac:dyDescent="0.25">
      <c r="A188" s="509">
        <v>583</v>
      </c>
      <c r="B188" s="334" t="s">
        <v>550</v>
      </c>
      <c r="C188" s="232">
        <v>924</v>
      </c>
      <c r="D188" s="510">
        <v>22</v>
      </c>
      <c r="E188" s="510">
        <f>'Verotuloihin perust tasaus'!$D188-12.64</f>
        <v>9.36</v>
      </c>
      <c r="F188" s="235">
        <v>3168598.82</v>
      </c>
      <c r="G188" s="235">
        <f>'Verotuloihin perust tasaus'!$F188*100/'Verotuloihin perust tasaus'!$D188</f>
        <v>14402721.909090908</v>
      </c>
      <c r="H188" s="232">
        <f>'Verotuloihin perust tasaus'!$G188*($E$11/100)</f>
        <v>1061480.6047000003</v>
      </c>
      <c r="I188" s="235">
        <v>302451.07656721876</v>
      </c>
      <c r="J188" s="235">
        <v>402577.25525000005</v>
      </c>
      <c r="K188" s="235">
        <f>SUM('Verotuloihin perust tasaus'!$H188:$J188)</f>
        <v>1766508.9365172191</v>
      </c>
      <c r="L188" s="235">
        <f>'Verotuloihin perust tasaus'!$K188/'Verotuloihin perust tasaus'!$C188</f>
        <v>1911.8062083519687</v>
      </c>
      <c r="M188" s="244">
        <f>$L$11-'Verotuloihin perust tasaus'!$L188</f>
        <v>45.143791648031311</v>
      </c>
      <c r="N188" s="511">
        <f>IF('Verotuloihin perust tasaus'!$M188&gt;0,('Verotuloihin perust tasaus'!$M188*$B$7),('Verotuloihin perust tasaus'!$M188*$B$8))</f>
        <v>40.62941248322818</v>
      </c>
      <c r="O188" s="512">
        <f>'Verotuloihin perust tasaus'!$N188*'Verotuloihin perust tasaus'!$C188</f>
        <v>37541.577134502841</v>
      </c>
    </row>
    <row r="189" spans="1:15" x14ac:dyDescent="0.25">
      <c r="A189" s="509">
        <v>584</v>
      </c>
      <c r="B189" s="334" t="s">
        <v>551</v>
      </c>
      <c r="C189" s="232">
        <v>2676</v>
      </c>
      <c r="D189" s="510">
        <v>21.5</v>
      </c>
      <c r="E189" s="510">
        <f>'Verotuloihin perust tasaus'!$D189-12.64</f>
        <v>8.86</v>
      </c>
      <c r="F189" s="235">
        <v>6741395.04</v>
      </c>
      <c r="G189" s="235">
        <f>'Verotuloihin perust tasaus'!$F189*100/'Verotuloihin perust tasaus'!$D189</f>
        <v>31355325.767441861</v>
      </c>
      <c r="H189" s="232">
        <f>'Verotuloihin perust tasaus'!$G189*($E$11/100)</f>
        <v>2310887.5090604657</v>
      </c>
      <c r="I189" s="235">
        <v>621754.35899357207</v>
      </c>
      <c r="J189" s="235">
        <v>280857.04945000005</v>
      </c>
      <c r="K189" s="235">
        <f>SUM('Verotuloihin perust tasaus'!$H189:$J189)</f>
        <v>3213498.9175040377</v>
      </c>
      <c r="L189" s="235">
        <f>'Verotuloihin perust tasaus'!$K189/'Verotuloihin perust tasaus'!$C189</f>
        <v>1200.859087258609</v>
      </c>
      <c r="M189" s="244">
        <f>$L$11-'Verotuloihin perust tasaus'!$L189</f>
        <v>756.09091274139109</v>
      </c>
      <c r="N189" s="511">
        <f>IF('Verotuloihin perust tasaus'!$M189&gt;0,('Verotuloihin perust tasaus'!$M189*$B$7),('Verotuloihin perust tasaus'!$M189*$B$8))</f>
        <v>680.48182146725196</v>
      </c>
      <c r="O189" s="512">
        <f>'Verotuloihin perust tasaus'!$N189*'Verotuloihin perust tasaus'!$C189</f>
        <v>1820969.3542463663</v>
      </c>
    </row>
    <row r="190" spans="1:15" x14ac:dyDescent="0.25">
      <c r="A190" s="509">
        <v>588</v>
      </c>
      <c r="B190" s="334" t="s">
        <v>552</v>
      </c>
      <c r="C190" s="232">
        <v>1644</v>
      </c>
      <c r="D190" s="510">
        <v>21.5</v>
      </c>
      <c r="E190" s="510">
        <f>'Verotuloihin perust tasaus'!$D190-12.64</f>
        <v>8.86</v>
      </c>
      <c r="F190" s="235">
        <v>4739283.5199999996</v>
      </c>
      <c r="G190" s="235">
        <f>'Verotuloihin perust tasaus'!$F190*100/'Verotuloihin perust tasaus'!$D190</f>
        <v>22043179.162790693</v>
      </c>
      <c r="H190" s="232">
        <f>'Verotuloihin perust tasaus'!$G190*($E$11/100)</f>
        <v>1624582.3042976744</v>
      </c>
      <c r="I190" s="235">
        <v>655347.30883677083</v>
      </c>
      <c r="J190" s="235">
        <v>446293.86980000004</v>
      </c>
      <c r="K190" s="235">
        <f>SUM('Verotuloihin perust tasaus'!$H190:$J190)</f>
        <v>2726223.4829344451</v>
      </c>
      <c r="L190" s="235">
        <f>'Verotuloihin perust tasaus'!$K190/'Verotuloihin perust tasaus'!$C190</f>
        <v>1658.2867901061102</v>
      </c>
      <c r="M190" s="244">
        <f>$L$11-'Verotuloihin perust tasaus'!$L190</f>
        <v>298.66320989388987</v>
      </c>
      <c r="N190" s="511">
        <f>IF('Verotuloihin perust tasaus'!$M190&gt;0,('Verotuloihin perust tasaus'!$M190*$B$7),('Verotuloihin perust tasaus'!$M190*$B$8))</f>
        <v>268.79688890450092</v>
      </c>
      <c r="O190" s="512">
        <f>'Verotuloihin perust tasaus'!$N190*'Verotuloihin perust tasaus'!$C190</f>
        <v>441902.08535899949</v>
      </c>
    </row>
    <row r="191" spans="1:15" x14ac:dyDescent="0.25">
      <c r="A191" s="509">
        <v>592</v>
      </c>
      <c r="B191" s="334" t="s">
        <v>553</v>
      </c>
      <c r="C191" s="232">
        <v>3678</v>
      </c>
      <c r="D191" s="510">
        <v>21.75</v>
      </c>
      <c r="E191" s="510">
        <f>'Verotuloihin perust tasaus'!$D191-12.64</f>
        <v>9.11</v>
      </c>
      <c r="F191" s="235">
        <v>12135275.26</v>
      </c>
      <c r="G191" s="235">
        <f>'Verotuloihin perust tasaus'!$F191*100/'Verotuloihin perust tasaus'!$D191</f>
        <v>55794369.011494257</v>
      </c>
      <c r="H191" s="232">
        <f>'Verotuloihin perust tasaus'!$G191*($E$11/100)</f>
        <v>4112044.9961471274</v>
      </c>
      <c r="I191" s="235">
        <v>1034306.6821755563</v>
      </c>
      <c r="J191" s="235">
        <v>467750.17535000003</v>
      </c>
      <c r="K191" s="235">
        <f>SUM('Verotuloihin perust tasaus'!$H191:$J191)</f>
        <v>5614101.8536726842</v>
      </c>
      <c r="L191" s="235">
        <f>'Verotuloihin perust tasaus'!$K191/'Verotuloihin perust tasaus'!$C191</f>
        <v>1526.4007214988267</v>
      </c>
      <c r="M191" s="244">
        <f>$L$11-'Verotuloihin perust tasaus'!$L191</f>
        <v>430.54927850117338</v>
      </c>
      <c r="N191" s="511">
        <f>IF('Verotuloihin perust tasaus'!$M191&gt;0,('Verotuloihin perust tasaus'!$M191*$B$7),('Verotuloihin perust tasaus'!$M191*$B$8))</f>
        <v>387.49435065105604</v>
      </c>
      <c r="O191" s="512">
        <f>'Verotuloihin perust tasaus'!$N191*'Verotuloihin perust tasaus'!$C191</f>
        <v>1425204.221694584</v>
      </c>
    </row>
    <row r="192" spans="1:15" x14ac:dyDescent="0.25">
      <c r="A192" s="509">
        <v>593</v>
      </c>
      <c r="B192" s="334" t="s">
        <v>554</v>
      </c>
      <c r="C192" s="232">
        <v>17253</v>
      </c>
      <c r="D192" s="510">
        <v>22</v>
      </c>
      <c r="E192" s="510">
        <f>'Verotuloihin perust tasaus'!$D192-12.64</f>
        <v>9.36</v>
      </c>
      <c r="F192" s="235">
        <v>60657211.75</v>
      </c>
      <c r="G192" s="235">
        <f>'Verotuloihin perust tasaus'!$F192*100/'Verotuloihin perust tasaus'!$D192</f>
        <v>275714598.86363637</v>
      </c>
      <c r="H192" s="232">
        <f>'Verotuloihin perust tasaus'!$G192*($E$11/100)</f>
        <v>20320165.936250005</v>
      </c>
      <c r="I192" s="235">
        <v>4140011.4719887716</v>
      </c>
      <c r="J192" s="235">
        <v>2338143.0480000004</v>
      </c>
      <c r="K192" s="235">
        <f>SUM('Verotuloihin perust tasaus'!$H192:$J192)</f>
        <v>26798320.456238776</v>
      </c>
      <c r="L192" s="235">
        <f>'Verotuloihin perust tasaus'!$K192/'Verotuloihin perust tasaus'!$C192</f>
        <v>1553.2556921253565</v>
      </c>
      <c r="M192" s="244">
        <f>$L$11-'Verotuloihin perust tasaus'!$L192</f>
        <v>403.69430787464353</v>
      </c>
      <c r="N192" s="511">
        <f>IF('Verotuloihin perust tasaus'!$M192&gt;0,('Verotuloihin perust tasaus'!$M192*$B$7),('Verotuloihin perust tasaus'!$M192*$B$8))</f>
        <v>363.32487708717917</v>
      </c>
      <c r="O192" s="512">
        <f>'Verotuloihin perust tasaus'!$N192*'Verotuloihin perust tasaus'!$C192</f>
        <v>6268444.1043851022</v>
      </c>
    </row>
    <row r="193" spans="1:15" x14ac:dyDescent="0.25">
      <c r="A193" s="509">
        <v>595</v>
      </c>
      <c r="B193" s="334" t="s">
        <v>555</v>
      </c>
      <c r="C193" s="232">
        <v>4269</v>
      </c>
      <c r="D193" s="510">
        <v>21.750000000000004</v>
      </c>
      <c r="E193" s="510">
        <f>'Verotuloihin perust tasaus'!$D193-12.64</f>
        <v>9.110000000000003</v>
      </c>
      <c r="F193" s="235">
        <v>11091079.710000001</v>
      </c>
      <c r="G193" s="235">
        <f>'Verotuloihin perust tasaus'!$F193*100/'Verotuloihin perust tasaus'!$D193</f>
        <v>50993469.931034476</v>
      </c>
      <c r="H193" s="232">
        <f>'Verotuloihin perust tasaus'!$G193*($E$11/100)</f>
        <v>3758218.7339172415</v>
      </c>
      <c r="I193" s="235">
        <v>1432355.6150308345</v>
      </c>
      <c r="J193" s="235">
        <v>629548.54930000007</v>
      </c>
      <c r="K193" s="235">
        <f>SUM('Verotuloihin perust tasaus'!$H193:$J193)</f>
        <v>5820122.8982480764</v>
      </c>
      <c r="L193" s="235">
        <f>'Verotuloihin perust tasaus'!$K193/'Verotuloihin perust tasaus'!$C193</f>
        <v>1363.3457245837612</v>
      </c>
      <c r="M193" s="244">
        <f>$L$11-'Verotuloihin perust tasaus'!$L193</f>
        <v>593.60427541623881</v>
      </c>
      <c r="N193" s="511">
        <f>IF('Verotuloihin perust tasaus'!$M193&gt;0,('Verotuloihin perust tasaus'!$M193*$B$7),('Verotuloihin perust tasaus'!$M193*$B$8))</f>
        <v>534.24384787461497</v>
      </c>
      <c r="O193" s="512">
        <f>'Verotuloihin perust tasaus'!$N193*'Verotuloihin perust tasaus'!$C193</f>
        <v>2280686.9865767313</v>
      </c>
    </row>
    <row r="194" spans="1:15" x14ac:dyDescent="0.25">
      <c r="A194" s="509">
        <v>598</v>
      </c>
      <c r="B194" s="334" t="s">
        <v>556</v>
      </c>
      <c r="C194" s="232">
        <v>19097</v>
      </c>
      <c r="D194" s="510">
        <v>21.25</v>
      </c>
      <c r="E194" s="510">
        <f>'Verotuloihin perust tasaus'!$D194-12.64</f>
        <v>8.61</v>
      </c>
      <c r="F194" s="235">
        <v>74060254.959999993</v>
      </c>
      <c r="G194" s="235">
        <f>'Verotuloihin perust tasaus'!$F194*100/'Verotuloihin perust tasaus'!$D194</f>
        <v>348518846.87058818</v>
      </c>
      <c r="H194" s="232">
        <f>'Verotuloihin perust tasaus'!$G194*($E$11/100)</f>
        <v>25685839.014362354</v>
      </c>
      <c r="I194" s="235">
        <v>7026927.6029392472</v>
      </c>
      <c r="J194" s="235">
        <v>2981533.3269500001</v>
      </c>
      <c r="K194" s="235">
        <f>SUM('Verotuloihin perust tasaus'!$H194:$J194)</f>
        <v>35694299.944251604</v>
      </c>
      <c r="L194" s="235">
        <f>'Verotuloihin perust tasaus'!$K194/'Verotuloihin perust tasaus'!$C194</f>
        <v>1869.1050921218832</v>
      </c>
      <c r="M194" s="244">
        <f>$L$11-'Verotuloihin perust tasaus'!$L194</f>
        <v>87.844907878116828</v>
      </c>
      <c r="N194" s="511">
        <f>IF('Verotuloihin perust tasaus'!$M194&gt;0,('Verotuloihin perust tasaus'!$M194*$B$7),('Verotuloihin perust tasaus'!$M194*$B$8))</f>
        <v>79.060417090305151</v>
      </c>
      <c r="O194" s="512">
        <f>'Verotuloihin perust tasaus'!$N194*'Verotuloihin perust tasaus'!$C194</f>
        <v>1509816.7851735575</v>
      </c>
    </row>
    <row r="195" spans="1:15" x14ac:dyDescent="0.25">
      <c r="A195" s="509">
        <v>599</v>
      </c>
      <c r="B195" s="334" t="s">
        <v>557</v>
      </c>
      <c r="C195" s="232">
        <v>11172</v>
      </c>
      <c r="D195" s="510">
        <v>21</v>
      </c>
      <c r="E195" s="510">
        <f>'Verotuloihin perust tasaus'!$D195-12.64</f>
        <v>8.36</v>
      </c>
      <c r="F195" s="235">
        <v>35639736.229999997</v>
      </c>
      <c r="G195" s="235">
        <f>'Verotuloihin perust tasaus'!$F195*100/'Verotuloihin perust tasaus'!$D195</f>
        <v>169713029.66666666</v>
      </c>
      <c r="H195" s="232">
        <f>'Verotuloihin perust tasaus'!$G195*($E$11/100)</f>
        <v>12507850.286433335</v>
      </c>
      <c r="I195" s="235">
        <v>2737025.8806799445</v>
      </c>
      <c r="J195" s="235">
        <v>1291980.7241500004</v>
      </c>
      <c r="K195" s="235">
        <f>SUM('Verotuloihin perust tasaus'!$H195:$J195)</f>
        <v>16536856.89126328</v>
      </c>
      <c r="L195" s="235">
        <f>'Verotuloihin perust tasaus'!$K195/'Verotuloihin perust tasaus'!$C195</f>
        <v>1480.205593560981</v>
      </c>
      <c r="M195" s="244">
        <f>$L$11-'Verotuloihin perust tasaus'!$L195</f>
        <v>476.74440643901903</v>
      </c>
      <c r="N195" s="511">
        <f>IF('Verotuloihin perust tasaus'!$M195&gt;0,('Verotuloihin perust tasaus'!$M195*$B$7),('Verotuloihin perust tasaus'!$M195*$B$8))</f>
        <v>429.06996579511713</v>
      </c>
      <c r="O195" s="512">
        <f>'Verotuloihin perust tasaus'!$N195*'Verotuloihin perust tasaus'!$C195</f>
        <v>4793569.6578630488</v>
      </c>
    </row>
    <row r="196" spans="1:15" x14ac:dyDescent="0.25">
      <c r="A196" s="509">
        <v>601</v>
      </c>
      <c r="B196" s="334" t="s">
        <v>558</v>
      </c>
      <c r="C196" s="232">
        <v>3873</v>
      </c>
      <c r="D196" s="510">
        <v>21.000000000000004</v>
      </c>
      <c r="E196" s="510">
        <f>'Verotuloihin perust tasaus'!$D196-12.64</f>
        <v>8.360000000000003</v>
      </c>
      <c r="F196" s="235">
        <v>10550988.619999999</v>
      </c>
      <c r="G196" s="235">
        <f>'Verotuloihin perust tasaus'!$F196*100/'Verotuloihin perust tasaus'!$D196</f>
        <v>50242802.95238094</v>
      </c>
      <c r="H196" s="232">
        <f>'Verotuloihin perust tasaus'!$G196*($E$11/100)</f>
        <v>3702894.5775904763</v>
      </c>
      <c r="I196" s="235">
        <v>1670840.7415162353</v>
      </c>
      <c r="J196" s="235">
        <v>494560.53130000003</v>
      </c>
      <c r="K196" s="235">
        <f>SUM('Verotuloihin perust tasaus'!$H196:$J196)</f>
        <v>5868295.850406711</v>
      </c>
      <c r="L196" s="235">
        <f>'Verotuloihin perust tasaus'!$K196/'Verotuloihin perust tasaus'!$C196</f>
        <v>1515.1809580187737</v>
      </c>
      <c r="M196" s="244">
        <f>$L$11-'Verotuloihin perust tasaus'!$L196</f>
        <v>441.76904198122634</v>
      </c>
      <c r="N196" s="511">
        <f>IF('Verotuloihin perust tasaus'!$M196&gt;0,('Verotuloihin perust tasaus'!$M196*$B$7),('Verotuloihin perust tasaus'!$M196*$B$8))</f>
        <v>397.59213778310374</v>
      </c>
      <c r="O196" s="512">
        <f>'Verotuloihin perust tasaus'!$N196*'Verotuloihin perust tasaus'!$C196</f>
        <v>1539874.3496339608</v>
      </c>
    </row>
    <row r="197" spans="1:15" x14ac:dyDescent="0.25">
      <c r="A197" s="509">
        <v>604</v>
      </c>
      <c r="B197" s="334" t="s">
        <v>559</v>
      </c>
      <c r="C197" s="232">
        <v>20206</v>
      </c>
      <c r="D197" s="510">
        <v>20.5</v>
      </c>
      <c r="E197" s="510">
        <f>'Verotuloihin perust tasaus'!$D197-12.64</f>
        <v>7.8599999999999994</v>
      </c>
      <c r="F197" s="235">
        <v>97209996.439999998</v>
      </c>
      <c r="G197" s="235">
        <f>'Verotuloihin perust tasaus'!$F197*100/'Verotuloihin perust tasaus'!$D197</f>
        <v>474195104.58536583</v>
      </c>
      <c r="H197" s="232">
        <f>'Verotuloihin perust tasaus'!$G197*($E$11/100)</f>
        <v>34948179.207941473</v>
      </c>
      <c r="I197" s="235">
        <v>5506387.6088256771</v>
      </c>
      <c r="J197" s="235">
        <v>3124470.3032500008</v>
      </c>
      <c r="K197" s="235">
        <f>SUM('Verotuloihin perust tasaus'!$H197:$J197)</f>
        <v>43579037.120017149</v>
      </c>
      <c r="L197" s="235">
        <f>'Verotuloihin perust tasaus'!$K197/'Verotuloihin perust tasaus'!$C197</f>
        <v>2156.7374601611973</v>
      </c>
      <c r="M197" s="244">
        <f>$L$11-'Verotuloihin perust tasaus'!$L197</f>
        <v>-199.78746016119726</v>
      </c>
      <c r="N197" s="511">
        <f>IF('Verotuloihin perust tasaus'!$M197&gt;0,('Verotuloihin perust tasaus'!$M197*$B$7),('Verotuloihin perust tasaus'!$M197*$B$8))</f>
        <v>-19.978746016119729</v>
      </c>
      <c r="O197" s="512">
        <f>'Verotuloihin perust tasaus'!$N197*'Verotuloihin perust tasaus'!$C197</f>
        <v>-403690.54200171522</v>
      </c>
    </row>
    <row r="198" spans="1:15" x14ac:dyDescent="0.25">
      <c r="A198" s="509">
        <v>607</v>
      </c>
      <c r="B198" s="334" t="s">
        <v>560</v>
      </c>
      <c r="C198" s="232">
        <v>4161</v>
      </c>
      <c r="D198" s="510">
        <v>20.25</v>
      </c>
      <c r="E198" s="510">
        <f>'Verotuloihin perust tasaus'!$D198-12.64</f>
        <v>7.6099999999999994</v>
      </c>
      <c r="F198" s="235">
        <v>10041039.560000001</v>
      </c>
      <c r="G198" s="235">
        <f>'Verotuloihin perust tasaus'!$F198*100/'Verotuloihin perust tasaus'!$D198</f>
        <v>49585380.543209873</v>
      </c>
      <c r="H198" s="232">
        <f>'Verotuloihin perust tasaus'!$G198*($E$11/100)</f>
        <v>3654442.5460345685</v>
      </c>
      <c r="I198" s="235">
        <v>1158629.9590440348</v>
      </c>
      <c r="J198" s="235">
        <v>513933.81449999998</v>
      </c>
      <c r="K198" s="235">
        <f>SUM('Verotuloihin perust tasaus'!$H198:$J198)</f>
        <v>5327006.3195786038</v>
      </c>
      <c r="L198" s="235">
        <f>'Verotuloihin perust tasaus'!$K198/'Verotuloihin perust tasaus'!$C198</f>
        <v>1280.2226194613324</v>
      </c>
      <c r="M198" s="244">
        <f>$L$11-'Verotuloihin perust tasaus'!$L198</f>
        <v>676.7273805386676</v>
      </c>
      <c r="N198" s="511">
        <f>IF('Verotuloihin perust tasaus'!$M198&gt;0,('Verotuloihin perust tasaus'!$M198*$B$7),('Verotuloihin perust tasaus'!$M198*$B$8))</f>
        <v>609.05464248480087</v>
      </c>
      <c r="O198" s="512">
        <f>'Verotuloihin perust tasaus'!$N198*'Verotuloihin perust tasaus'!$C198</f>
        <v>2534276.3673792565</v>
      </c>
    </row>
    <row r="199" spans="1:15" x14ac:dyDescent="0.25">
      <c r="A199" s="509">
        <v>608</v>
      </c>
      <c r="B199" s="334" t="s">
        <v>561</v>
      </c>
      <c r="C199" s="232">
        <v>2013</v>
      </c>
      <c r="D199" s="510">
        <v>21.5</v>
      </c>
      <c r="E199" s="510">
        <f>'Verotuloihin perust tasaus'!$D199-12.64</f>
        <v>8.86</v>
      </c>
      <c r="F199" s="235">
        <v>6129403.8700000001</v>
      </c>
      <c r="G199" s="235">
        <f>'Verotuloihin perust tasaus'!$F199*100/'Verotuloihin perust tasaus'!$D199</f>
        <v>28508855.209302325</v>
      </c>
      <c r="H199" s="232">
        <f>'Verotuloihin perust tasaus'!$G199*($E$11/100)</f>
        <v>2101102.6289255819</v>
      </c>
      <c r="I199" s="235">
        <v>538205.02639535477</v>
      </c>
      <c r="J199" s="235">
        <v>296292.9718</v>
      </c>
      <c r="K199" s="235">
        <f>SUM('Verotuloihin perust tasaus'!$H199:$J199)</f>
        <v>2935600.6271209368</v>
      </c>
      <c r="L199" s="235">
        <f>'Verotuloihin perust tasaus'!$K199/'Verotuloihin perust tasaus'!$C199</f>
        <v>1458.3212255941066</v>
      </c>
      <c r="M199" s="244">
        <f>$L$11-'Verotuloihin perust tasaus'!$L199</f>
        <v>498.62877440589341</v>
      </c>
      <c r="N199" s="511">
        <f>IF('Verotuloihin perust tasaus'!$M199&gt;0,('Verotuloihin perust tasaus'!$M199*$B$7),('Verotuloihin perust tasaus'!$M199*$B$8))</f>
        <v>448.76589696530408</v>
      </c>
      <c r="O199" s="512">
        <f>'Verotuloihin perust tasaus'!$N199*'Verotuloihin perust tasaus'!$C199</f>
        <v>903365.75059115712</v>
      </c>
    </row>
    <row r="200" spans="1:15" x14ac:dyDescent="0.25">
      <c r="A200" s="509">
        <v>609</v>
      </c>
      <c r="B200" s="334" t="s">
        <v>562</v>
      </c>
      <c r="C200" s="232">
        <v>83482</v>
      </c>
      <c r="D200" s="510">
        <v>21.000000000000004</v>
      </c>
      <c r="E200" s="510">
        <f>'Verotuloihin perust tasaus'!$D200-12.64</f>
        <v>8.360000000000003</v>
      </c>
      <c r="F200" s="235">
        <v>309895695.25</v>
      </c>
      <c r="G200" s="235">
        <f>'Verotuloihin perust tasaus'!$F200*100/'Verotuloihin perust tasaus'!$D200</f>
        <v>1475693786.9047616</v>
      </c>
      <c r="H200" s="232">
        <f>'Verotuloihin perust tasaus'!$G200*($E$11/100)</f>
        <v>108758632.09488095</v>
      </c>
      <c r="I200" s="235">
        <v>15784243.462176429</v>
      </c>
      <c r="J200" s="235">
        <v>13619911.894650001</v>
      </c>
      <c r="K200" s="235">
        <f>SUM('Verotuloihin perust tasaus'!$H200:$J200)</f>
        <v>138162787.45170739</v>
      </c>
      <c r="L200" s="235">
        <f>'Verotuloihin perust tasaus'!$K200/'Verotuloihin perust tasaus'!$C200</f>
        <v>1655.0009277653553</v>
      </c>
      <c r="M200" s="244">
        <f>$L$11-'Verotuloihin perust tasaus'!$L200</f>
        <v>301.94907223464475</v>
      </c>
      <c r="N200" s="511">
        <f>IF('Verotuloihin perust tasaus'!$M200&gt;0,('Verotuloihin perust tasaus'!$M200*$B$7),('Verotuloihin perust tasaus'!$M200*$B$8))</f>
        <v>271.75416501118031</v>
      </c>
      <c r="O200" s="512">
        <f>'Verotuloihin perust tasaus'!$N200*'Verotuloihin perust tasaus'!$C200</f>
        <v>22686581.203463353</v>
      </c>
    </row>
    <row r="201" spans="1:15" x14ac:dyDescent="0.25">
      <c r="A201" s="509">
        <v>611</v>
      </c>
      <c r="B201" s="334" t="s">
        <v>563</v>
      </c>
      <c r="C201" s="232">
        <v>5066</v>
      </c>
      <c r="D201" s="510">
        <v>20.500000000000004</v>
      </c>
      <c r="E201" s="510">
        <f>'Verotuloihin perust tasaus'!$D201-12.64</f>
        <v>7.860000000000003</v>
      </c>
      <c r="F201" s="235">
        <v>20922671.82</v>
      </c>
      <c r="G201" s="235">
        <f>'Verotuloihin perust tasaus'!$F201*100/'Verotuloihin perust tasaus'!$D201</f>
        <v>102061813.75609754</v>
      </c>
      <c r="H201" s="232">
        <f>'Verotuloihin perust tasaus'!$G201*($E$11/100)</f>
        <v>7521955.6738243904</v>
      </c>
      <c r="I201" s="235">
        <v>472389.49455165031</v>
      </c>
      <c r="J201" s="235">
        <v>666697.58290000004</v>
      </c>
      <c r="K201" s="235">
        <f>SUM('Verotuloihin perust tasaus'!$H201:$J201)</f>
        <v>8661042.7512760404</v>
      </c>
      <c r="L201" s="235">
        <f>'Verotuloihin perust tasaus'!$K201/'Verotuloihin perust tasaus'!$C201</f>
        <v>1709.6412852893882</v>
      </c>
      <c r="M201" s="244">
        <f>$L$11-'Verotuloihin perust tasaus'!$L201</f>
        <v>247.30871471061187</v>
      </c>
      <c r="N201" s="511">
        <f>IF('Verotuloihin perust tasaus'!$M201&gt;0,('Verotuloihin perust tasaus'!$M201*$B$7),('Verotuloihin perust tasaus'!$M201*$B$8))</f>
        <v>222.57784323955067</v>
      </c>
      <c r="O201" s="512">
        <f>'Verotuloihin perust tasaus'!$N201*'Verotuloihin perust tasaus'!$C201</f>
        <v>1127579.3538515638</v>
      </c>
    </row>
    <row r="202" spans="1:15" x14ac:dyDescent="0.25">
      <c r="A202" s="509">
        <v>614</v>
      </c>
      <c r="B202" s="334" t="s">
        <v>564</v>
      </c>
      <c r="C202" s="232">
        <v>3066</v>
      </c>
      <c r="D202" s="510">
        <v>21.75</v>
      </c>
      <c r="E202" s="510">
        <f>'Verotuloihin perust tasaus'!$D202-12.64</f>
        <v>9.11</v>
      </c>
      <c r="F202" s="235">
        <v>8783795.5999999996</v>
      </c>
      <c r="G202" s="235">
        <f>'Verotuloihin perust tasaus'!$F202*100/'Verotuloihin perust tasaus'!$D202</f>
        <v>40385267.126436785</v>
      </c>
      <c r="H202" s="232">
        <f>'Verotuloihin perust tasaus'!$G202*($E$11/100)</f>
        <v>2976394.1872183918</v>
      </c>
      <c r="I202" s="235">
        <v>682609.83739664755</v>
      </c>
      <c r="J202" s="235">
        <v>655849.23175000004</v>
      </c>
      <c r="K202" s="235">
        <f>SUM('Verotuloihin perust tasaus'!$H202:$J202)</f>
        <v>4314853.2563650394</v>
      </c>
      <c r="L202" s="235">
        <f>'Verotuloihin perust tasaus'!$K202/'Verotuloihin perust tasaus'!$C202</f>
        <v>1407.3233060551336</v>
      </c>
      <c r="M202" s="244">
        <f>$L$11-'Verotuloihin perust tasaus'!$L202</f>
        <v>549.62669394486647</v>
      </c>
      <c r="N202" s="511">
        <f>IF('Verotuloihin perust tasaus'!$M202&gt;0,('Verotuloihin perust tasaus'!$M202*$B$7),('Verotuloihin perust tasaus'!$M202*$B$8))</f>
        <v>494.66402455037985</v>
      </c>
      <c r="O202" s="512">
        <f>'Verotuloihin perust tasaus'!$N202*'Verotuloihin perust tasaus'!$C202</f>
        <v>1516639.8992714647</v>
      </c>
    </row>
    <row r="203" spans="1:15" x14ac:dyDescent="0.25">
      <c r="A203" s="509">
        <v>615</v>
      </c>
      <c r="B203" s="334" t="s">
        <v>565</v>
      </c>
      <c r="C203" s="232">
        <v>7702</v>
      </c>
      <c r="D203" s="510">
        <v>21</v>
      </c>
      <c r="E203" s="510">
        <f>'Verotuloihin perust tasaus'!$D203-12.64</f>
        <v>8.36</v>
      </c>
      <c r="F203" s="235">
        <v>20092871.210000001</v>
      </c>
      <c r="G203" s="235">
        <f>'Verotuloihin perust tasaus'!$F203*100/'Verotuloihin perust tasaus'!$D203</f>
        <v>95680339.09523809</v>
      </c>
      <c r="H203" s="232">
        <f>'Verotuloihin perust tasaus'!$G203*($E$11/100)</f>
        <v>7051640.9913190482</v>
      </c>
      <c r="I203" s="235">
        <v>2462654.3590384093</v>
      </c>
      <c r="J203" s="235">
        <v>1485734.5059</v>
      </c>
      <c r="K203" s="235">
        <f>SUM('Verotuloihin perust tasaus'!$H203:$J203)</f>
        <v>11000029.856257457</v>
      </c>
      <c r="L203" s="235">
        <f>'Verotuloihin perust tasaus'!$K203/'Verotuloihin perust tasaus'!$C203</f>
        <v>1428.2043438402306</v>
      </c>
      <c r="M203" s="244">
        <f>$L$11-'Verotuloihin perust tasaus'!$L203</f>
        <v>528.7456561597694</v>
      </c>
      <c r="N203" s="511">
        <f>IF('Verotuloihin perust tasaus'!$M203&gt;0,('Verotuloihin perust tasaus'!$M203*$B$7),('Verotuloihin perust tasaus'!$M203*$B$8))</f>
        <v>475.87109054379249</v>
      </c>
      <c r="O203" s="512">
        <f>'Verotuloihin perust tasaus'!$N203*'Verotuloihin perust tasaus'!$C203</f>
        <v>3665159.1393682896</v>
      </c>
    </row>
    <row r="204" spans="1:15" x14ac:dyDescent="0.25">
      <c r="A204" s="509">
        <v>616</v>
      </c>
      <c r="B204" s="334" t="s">
        <v>566</v>
      </c>
      <c r="C204" s="232">
        <v>1848</v>
      </c>
      <c r="D204" s="510">
        <v>21.5</v>
      </c>
      <c r="E204" s="510">
        <f>'Verotuloihin perust tasaus'!$D204-12.64</f>
        <v>8.86</v>
      </c>
      <c r="F204" s="235">
        <v>6745011.9400000004</v>
      </c>
      <c r="G204" s="235">
        <f>'Verotuloihin perust tasaus'!$F204*100/'Verotuloihin perust tasaus'!$D204</f>
        <v>31372148.558139537</v>
      </c>
      <c r="H204" s="232">
        <f>'Verotuloihin perust tasaus'!$G204*($E$11/100)</f>
        <v>2312127.3487348845</v>
      </c>
      <c r="I204" s="235">
        <v>239007.08549260741</v>
      </c>
      <c r="J204" s="235">
        <v>198961.527</v>
      </c>
      <c r="K204" s="235">
        <f>SUM('Verotuloihin perust tasaus'!$H204:$J204)</f>
        <v>2750095.9612274915</v>
      </c>
      <c r="L204" s="235">
        <f>'Verotuloihin perust tasaus'!$K204/'Verotuloihin perust tasaus'!$C204</f>
        <v>1488.1471651663915</v>
      </c>
      <c r="M204" s="244">
        <f>$L$11-'Verotuloihin perust tasaus'!$L204</f>
        <v>468.80283483360859</v>
      </c>
      <c r="N204" s="511">
        <f>IF('Verotuloihin perust tasaus'!$M204&gt;0,('Verotuloihin perust tasaus'!$M204*$B$7),('Verotuloihin perust tasaus'!$M204*$B$8))</f>
        <v>421.92255135024772</v>
      </c>
      <c r="O204" s="512">
        <f>'Verotuloihin perust tasaus'!$N204*'Verotuloihin perust tasaus'!$C204</f>
        <v>779712.87489525776</v>
      </c>
    </row>
    <row r="205" spans="1:15" x14ac:dyDescent="0.25">
      <c r="A205" s="509">
        <v>619</v>
      </c>
      <c r="B205" s="334" t="s">
        <v>567</v>
      </c>
      <c r="C205" s="232">
        <v>2721</v>
      </c>
      <c r="D205" s="510">
        <v>22</v>
      </c>
      <c r="E205" s="510">
        <f>'Verotuloihin perust tasaus'!$D205-12.64</f>
        <v>9.36</v>
      </c>
      <c r="F205" s="235">
        <v>8190360.7000000002</v>
      </c>
      <c r="G205" s="235">
        <f>'Verotuloihin perust tasaus'!$F205*100/'Verotuloihin perust tasaus'!$D205</f>
        <v>37228912.272727273</v>
      </c>
      <c r="H205" s="232">
        <f>'Verotuloihin perust tasaus'!$G205*($E$11/100)</f>
        <v>2743770.8345000008</v>
      </c>
      <c r="I205" s="235">
        <v>521047.8334314567</v>
      </c>
      <c r="J205" s="235">
        <v>326140.8737</v>
      </c>
      <c r="K205" s="235">
        <f>SUM('Verotuloihin perust tasaus'!$H205:$J205)</f>
        <v>3590959.5416314574</v>
      </c>
      <c r="L205" s="235">
        <f>'Verotuloihin perust tasaus'!$K205/'Verotuloihin perust tasaus'!$C205</f>
        <v>1319.7205224665408</v>
      </c>
      <c r="M205" s="244">
        <f>$L$11-'Verotuloihin perust tasaus'!$L205</f>
        <v>637.2294775334592</v>
      </c>
      <c r="N205" s="511">
        <f>IF('Verotuloihin perust tasaus'!$M205&gt;0,('Verotuloihin perust tasaus'!$M205*$B$7),('Verotuloihin perust tasaus'!$M205*$B$8))</f>
        <v>573.50652978011328</v>
      </c>
      <c r="O205" s="512">
        <f>'Verotuloihin perust tasaus'!$N205*'Verotuloihin perust tasaus'!$C205</f>
        <v>1560511.2675316883</v>
      </c>
    </row>
    <row r="206" spans="1:15" x14ac:dyDescent="0.25">
      <c r="A206" s="509">
        <v>620</v>
      </c>
      <c r="B206" s="334" t="s">
        <v>568</v>
      </c>
      <c r="C206" s="232">
        <v>2446</v>
      </c>
      <c r="D206" s="510">
        <v>21.5</v>
      </c>
      <c r="E206" s="510">
        <f>'Verotuloihin perust tasaus'!$D206-12.64</f>
        <v>8.86</v>
      </c>
      <c r="F206" s="235">
        <v>6612177.2999999998</v>
      </c>
      <c r="G206" s="235">
        <f>'Verotuloihin perust tasaus'!$F206*100/'Verotuloihin perust tasaus'!$D206</f>
        <v>30754313.023255814</v>
      </c>
      <c r="H206" s="232">
        <f>'Verotuloihin perust tasaus'!$G206*($E$11/100)</f>
        <v>2266592.869813954</v>
      </c>
      <c r="I206" s="235">
        <v>1187454.216368044</v>
      </c>
      <c r="J206" s="235">
        <v>448517.70465000003</v>
      </c>
      <c r="K206" s="235">
        <f>SUM('Verotuloihin perust tasaus'!$H206:$J206)</f>
        <v>3902564.7908319985</v>
      </c>
      <c r="L206" s="235">
        <f>'Verotuloihin perust tasaus'!$K206/'Verotuloihin perust tasaus'!$C206</f>
        <v>1595.4884672248563</v>
      </c>
      <c r="M206" s="244">
        <f>$L$11-'Verotuloihin perust tasaus'!$L206</f>
        <v>361.46153277514372</v>
      </c>
      <c r="N206" s="511">
        <f>IF('Verotuloihin perust tasaus'!$M206&gt;0,('Verotuloihin perust tasaus'!$M206*$B$7),('Verotuloihin perust tasaus'!$M206*$B$8))</f>
        <v>325.31537949762935</v>
      </c>
      <c r="O206" s="512">
        <f>'Verotuloihin perust tasaus'!$N206*'Verotuloihin perust tasaus'!$C206</f>
        <v>795721.41825120139</v>
      </c>
    </row>
    <row r="207" spans="1:15" x14ac:dyDescent="0.25">
      <c r="A207" s="509">
        <v>623</v>
      </c>
      <c r="B207" s="334" t="s">
        <v>569</v>
      </c>
      <c r="C207" s="232">
        <v>2117</v>
      </c>
      <c r="D207" s="510">
        <v>19.5</v>
      </c>
      <c r="E207" s="510">
        <f>'Verotuloihin perust tasaus'!$D207-12.64</f>
        <v>6.8599999999999994</v>
      </c>
      <c r="F207" s="235">
        <v>6908169.1200000001</v>
      </c>
      <c r="G207" s="235">
        <f>'Verotuloihin perust tasaus'!$F207*100/'Verotuloihin perust tasaus'!$D207</f>
        <v>35426508.307692304</v>
      </c>
      <c r="H207" s="232">
        <f>'Verotuloihin perust tasaus'!$G207*($E$11/100)</f>
        <v>2610933.6622769232</v>
      </c>
      <c r="I207" s="235">
        <v>1201962.8371063636</v>
      </c>
      <c r="J207" s="235">
        <v>1044830.0414500001</v>
      </c>
      <c r="K207" s="235">
        <f>SUM('Verotuloihin perust tasaus'!$H207:$J207)</f>
        <v>4857726.5408332869</v>
      </c>
      <c r="L207" s="235">
        <f>'Verotuloihin perust tasaus'!$K207/'Verotuloihin perust tasaus'!$C207</f>
        <v>2294.6275582585199</v>
      </c>
      <c r="M207" s="244">
        <f>$L$11-'Verotuloihin perust tasaus'!$L207</f>
        <v>-337.67755825851987</v>
      </c>
      <c r="N207" s="511">
        <f>IF('Verotuloihin perust tasaus'!$M207&gt;0,('Verotuloihin perust tasaus'!$M207*$B$7),('Verotuloihin perust tasaus'!$M207*$B$8))</f>
        <v>-33.767755825851985</v>
      </c>
      <c r="O207" s="512">
        <f>'Verotuloihin perust tasaus'!$N207*'Verotuloihin perust tasaus'!$C207</f>
        <v>-71486.339083328654</v>
      </c>
    </row>
    <row r="208" spans="1:15" x14ac:dyDescent="0.25">
      <c r="A208" s="509">
        <v>624</v>
      </c>
      <c r="B208" s="334" t="s">
        <v>208</v>
      </c>
      <c r="C208" s="232">
        <v>5119</v>
      </c>
      <c r="D208" s="510">
        <v>20.75</v>
      </c>
      <c r="E208" s="510">
        <f>'Verotuloihin perust tasaus'!$D208-12.64</f>
        <v>8.11</v>
      </c>
      <c r="F208" s="235">
        <v>20449549.870000001</v>
      </c>
      <c r="G208" s="235">
        <f>'Verotuloihin perust tasaus'!$F208*100/'Verotuloihin perust tasaus'!$D208</f>
        <v>98552047.566265061</v>
      </c>
      <c r="H208" s="232">
        <f>'Verotuloihin perust tasaus'!$G208*($E$11/100)</f>
        <v>7263285.9056337364</v>
      </c>
      <c r="I208" s="235">
        <v>753263.31962366309</v>
      </c>
      <c r="J208" s="235">
        <v>801042.54270000011</v>
      </c>
      <c r="K208" s="235">
        <f>SUM('Verotuloihin perust tasaus'!$H208:$J208)</f>
        <v>8817591.7679574005</v>
      </c>
      <c r="L208" s="235">
        <f>'Verotuloihin perust tasaus'!$K208/'Verotuloihin perust tasaus'!$C208</f>
        <v>1722.5223223202579</v>
      </c>
      <c r="M208" s="244">
        <f>$L$11-'Verotuloihin perust tasaus'!$L208</f>
        <v>234.42767767974215</v>
      </c>
      <c r="N208" s="511">
        <f>IF('Verotuloihin perust tasaus'!$M208&gt;0,('Verotuloihin perust tasaus'!$M208*$B$7),('Verotuloihin perust tasaus'!$M208*$B$8))</f>
        <v>210.98490991176794</v>
      </c>
      <c r="O208" s="512">
        <f>'Verotuloihin perust tasaus'!$N208*'Verotuloihin perust tasaus'!$C208</f>
        <v>1080031.7538383401</v>
      </c>
    </row>
    <row r="209" spans="1:15" x14ac:dyDescent="0.25">
      <c r="A209" s="509">
        <v>625</v>
      </c>
      <c r="B209" s="334" t="s">
        <v>570</v>
      </c>
      <c r="C209" s="232">
        <v>3048</v>
      </c>
      <c r="D209" s="510">
        <v>20.75</v>
      </c>
      <c r="E209" s="510">
        <f>'Verotuloihin perust tasaus'!$D209-12.64</f>
        <v>8.11</v>
      </c>
      <c r="F209" s="235">
        <v>10752503.41</v>
      </c>
      <c r="G209" s="235">
        <f>'Verotuloihin perust tasaus'!$F209*100/'Verotuloihin perust tasaus'!$D209</f>
        <v>51819293.542168677</v>
      </c>
      <c r="H209" s="232">
        <f>'Verotuloihin perust tasaus'!$G209*($E$11/100)</f>
        <v>3819081.9340578322</v>
      </c>
      <c r="I209" s="235">
        <v>492423.41390288109</v>
      </c>
      <c r="J209" s="235">
        <v>1007267.6679000001</v>
      </c>
      <c r="K209" s="235">
        <f>SUM('Verotuloihin perust tasaus'!$H209:$J209)</f>
        <v>5318773.0158607131</v>
      </c>
      <c r="L209" s="235">
        <f>'Verotuloihin perust tasaus'!$K209/'Verotuloihin perust tasaus'!$C209</f>
        <v>1745.0042702955095</v>
      </c>
      <c r="M209" s="244">
        <f>$L$11-'Verotuloihin perust tasaus'!$L209</f>
        <v>211.94572970449053</v>
      </c>
      <c r="N209" s="511">
        <f>IF('Verotuloihin perust tasaus'!$M209&gt;0,('Verotuloihin perust tasaus'!$M209*$B$7),('Verotuloihin perust tasaus'!$M209*$B$8))</f>
        <v>190.75115673404147</v>
      </c>
      <c r="O209" s="512">
        <f>'Verotuloihin perust tasaus'!$N209*'Verotuloihin perust tasaus'!$C209</f>
        <v>581409.5257253584</v>
      </c>
    </row>
    <row r="210" spans="1:15" x14ac:dyDescent="0.25">
      <c r="A210" s="509">
        <v>626</v>
      </c>
      <c r="B210" s="334" t="s">
        <v>210</v>
      </c>
      <c r="C210" s="232">
        <v>4964</v>
      </c>
      <c r="D210" s="510">
        <v>21.75</v>
      </c>
      <c r="E210" s="510">
        <f>'Verotuloihin perust tasaus'!$D210-12.64</f>
        <v>9.11</v>
      </c>
      <c r="F210" s="235">
        <v>15673146.52</v>
      </c>
      <c r="G210" s="235">
        <f>'Verotuloihin perust tasaus'!$F210*100/'Verotuloihin perust tasaus'!$D210</f>
        <v>72060443.770114943</v>
      </c>
      <c r="H210" s="232">
        <f>'Verotuloihin perust tasaus'!$G210*($E$11/100)</f>
        <v>5310854.7058574725</v>
      </c>
      <c r="I210" s="235">
        <v>2012569.1431962179</v>
      </c>
      <c r="J210" s="235">
        <v>609710.72080000013</v>
      </c>
      <c r="K210" s="235">
        <f>SUM('Verotuloihin perust tasaus'!$H210:$J210)</f>
        <v>7933134.5698536905</v>
      </c>
      <c r="L210" s="235">
        <f>'Verotuloihin perust tasaus'!$K210/'Verotuloihin perust tasaus'!$C210</f>
        <v>1598.1334749906709</v>
      </c>
      <c r="M210" s="244">
        <f>$L$11-'Verotuloihin perust tasaus'!$L210</f>
        <v>358.8165250093291</v>
      </c>
      <c r="N210" s="511">
        <f>IF('Verotuloihin perust tasaus'!$M210&gt;0,('Verotuloihin perust tasaus'!$M210*$B$7),('Verotuloihin perust tasaus'!$M210*$B$8))</f>
        <v>322.93487250839621</v>
      </c>
      <c r="O210" s="512">
        <f>'Verotuloihin perust tasaus'!$N210*'Verotuloihin perust tasaus'!$C210</f>
        <v>1603048.7071316787</v>
      </c>
    </row>
    <row r="211" spans="1:15" x14ac:dyDescent="0.25">
      <c r="A211" s="509">
        <v>630</v>
      </c>
      <c r="B211" s="334" t="s">
        <v>571</v>
      </c>
      <c r="C211" s="232">
        <v>1631</v>
      </c>
      <c r="D211" s="510">
        <v>19.75</v>
      </c>
      <c r="E211" s="510">
        <f>'Verotuloihin perust tasaus'!$D211-12.64</f>
        <v>7.1099999999999994</v>
      </c>
      <c r="F211" s="235">
        <v>4536739.83</v>
      </c>
      <c r="G211" s="235">
        <f>'Verotuloihin perust tasaus'!$F211*100/'Verotuloihin perust tasaus'!$D211</f>
        <v>22970834.582278483</v>
      </c>
      <c r="H211" s="232">
        <f>'Verotuloihin perust tasaus'!$G211*($E$11/100)</f>
        <v>1692950.5087139246</v>
      </c>
      <c r="I211" s="235">
        <v>596146.44409371982</v>
      </c>
      <c r="J211" s="235">
        <v>282077.45640000002</v>
      </c>
      <c r="K211" s="235">
        <f>SUM('Verotuloihin perust tasaus'!$H211:$J211)</f>
        <v>2571174.4092076444</v>
      </c>
      <c r="L211" s="235">
        <f>'Verotuloihin perust tasaus'!$K211/'Verotuloihin perust tasaus'!$C211</f>
        <v>1576.4404716171946</v>
      </c>
      <c r="M211" s="244">
        <f>$L$11-'Verotuloihin perust tasaus'!$L211</f>
        <v>380.50952838280546</v>
      </c>
      <c r="N211" s="511">
        <f>IF('Verotuloihin perust tasaus'!$M211&gt;0,('Verotuloihin perust tasaus'!$M211*$B$7),('Verotuloihin perust tasaus'!$M211*$B$8))</f>
        <v>342.45857554452493</v>
      </c>
      <c r="O211" s="512">
        <f>'Verotuloihin perust tasaus'!$N211*'Verotuloihin perust tasaus'!$C211</f>
        <v>558549.9367131202</v>
      </c>
    </row>
    <row r="212" spans="1:15" x14ac:dyDescent="0.25">
      <c r="A212" s="509">
        <v>631</v>
      </c>
      <c r="B212" s="334" t="s">
        <v>572</v>
      </c>
      <c r="C212" s="232">
        <v>1985</v>
      </c>
      <c r="D212" s="510">
        <v>21.75</v>
      </c>
      <c r="E212" s="510">
        <f>'Verotuloihin perust tasaus'!$D212-12.64</f>
        <v>9.11</v>
      </c>
      <c r="F212" s="235">
        <v>7617760.2400000002</v>
      </c>
      <c r="G212" s="235">
        <f>'Verotuloihin perust tasaus'!$F212*100/'Verotuloihin perust tasaus'!$D212</f>
        <v>35024185.011494257</v>
      </c>
      <c r="H212" s="232">
        <f>'Verotuloihin perust tasaus'!$G212*($E$11/100)</f>
        <v>2581282.4353471273</v>
      </c>
      <c r="I212" s="235">
        <v>346496.91384015098</v>
      </c>
      <c r="J212" s="235">
        <v>297773.5183</v>
      </c>
      <c r="K212" s="235">
        <f>SUM('Verotuloihin perust tasaus'!$H212:$J212)</f>
        <v>3225552.8674872783</v>
      </c>
      <c r="L212" s="235">
        <f>'Verotuloihin perust tasaus'!$K212/'Verotuloihin perust tasaus'!$C212</f>
        <v>1624.9636612026591</v>
      </c>
      <c r="M212" s="244">
        <f>$L$11-'Verotuloihin perust tasaus'!$L212</f>
        <v>331.98633879734098</v>
      </c>
      <c r="N212" s="511">
        <f>IF('Verotuloihin perust tasaus'!$M212&gt;0,('Verotuloihin perust tasaus'!$M212*$B$7),('Verotuloihin perust tasaus'!$M212*$B$8))</f>
        <v>298.7877049176069</v>
      </c>
      <c r="O212" s="512">
        <f>'Verotuloihin perust tasaus'!$N212*'Verotuloihin perust tasaus'!$C212</f>
        <v>593093.59426144965</v>
      </c>
    </row>
    <row r="213" spans="1:15" x14ac:dyDescent="0.25">
      <c r="A213" s="509">
        <v>635</v>
      </c>
      <c r="B213" s="334" t="s">
        <v>573</v>
      </c>
      <c r="C213" s="232">
        <v>6439</v>
      </c>
      <c r="D213" s="510">
        <v>21.5</v>
      </c>
      <c r="E213" s="510">
        <f>'Verotuloihin perust tasaus'!$D213-12.64</f>
        <v>8.86</v>
      </c>
      <c r="F213" s="235">
        <v>22000002.809999999</v>
      </c>
      <c r="G213" s="235">
        <f>'Verotuloihin perust tasaus'!$F213*100/'Verotuloihin perust tasaus'!$D213</f>
        <v>102325594.46511628</v>
      </c>
      <c r="H213" s="232">
        <f>'Verotuloihin perust tasaus'!$G213*($E$11/100)</f>
        <v>7541396.3120790711</v>
      </c>
      <c r="I213" s="235">
        <v>1188766.6889649481</v>
      </c>
      <c r="J213" s="235">
        <v>1293391.216</v>
      </c>
      <c r="K213" s="235">
        <f>SUM('Verotuloihin perust tasaus'!$H213:$J213)</f>
        <v>10023554.21704402</v>
      </c>
      <c r="L213" s="235">
        <f>'Verotuloihin perust tasaus'!$K213/'Verotuloihin perust tasaus'!$C213</f>
        <v>1556.6942408827488</v>
      </c>
      <c r="M213" s="244">
        <f>$L$11-'Verotuloihin perust tasaus'!$L213</f>
        <v>400.25575911725127</v>
      </c>
      <c r="N213" s="511">
        <f>IF('Verotuloihin perust tasaus'!$M213&gt;0,('Verotuloihin perust tasaus'!$M213*$B$7),('Verotuloihin perust tasaus'!$M213*$B$8))</f>
        <v>360.23018320552615</v>
      </c>
      <c r="O213" s="512">
        <f>'Verotuloihin perust tasaus'!$N213*'Verotuloihin perust tasaus'!$C213</f>
        <v>2319522.1496603829</v>
      </c>
    </row>
    <row r="214" spans="1:15" x14ac:dyDescent="0.25">
      <c r="A214" s="509">
        <v>636</v>
      </c>
      <c r="B214" s="334" t="s">
        <v>574</v>
      </c>
      <c r="C214" s="232">
        <v>8222</v>
      </c>
      <c r="D214" s="510">
        <v>21.25</v>
      </c>
      <c r="E214" s="510">
        <f>'Verotuloihin perust tasaus'!$D214-12.64</f>
        <v>8.61</v>
      </c>
      <c r="F214" s="235">
        <v>25992343.09</v>
      </c>
      <c r="G214" s="235">
        <f>'Verotuloihin perust tasaus'!$F214*100/'Verotuloihin perust tasaus'!$D214</f>
        <v>122316908.65882353</v>
      </c>
      <c r="H214" s="232">
        <f>'Verotuloihin perust tasaus'!$G214*($E$11/100)</f>
        <v>9014756.1681552958</v>
      </c>
      <c r="I214" s="235">
        <v>1853728.215783108</v>
      </c>
      <c r="J214" s="235">
        <v>1064205.9016</v>
      </c>
      <c r="K214" s="235">
        <f>SUM('Verotuloihin perust tasaus'!$H214:$J214)</f>
        <v>11932690.285538403</v>
      </c>
      <c r="L214" s="235">
        <f>'Verotuloihin perust tasaus'!$K214/'Verotuloihin perust tasaus'!$C214</f>
        <v>1451.3123674943326</v>
      </c>
      <c r="M214" s="244">
        <f>$L$11-'Verotuloihin perust tasaus'!$L214</f>
        <v>505.6376325056674</v>
      </c>
      <c r="N214" s="511">
        <f>IF('Verotuloihin perust tasaus'!$M214&gt;0,('Verotuloihin perust tasaus'!$M214*$B$7),('Verotuloihin perust tasaus'!$M214*$B$8))</f>
        <v>455.07386925510065</v>
      </c>
      <c r="O214" s="512">
        <f>'Verotuloihin perust tasaus'!$N214*'Verotuloihin perust tasaus'!$C214</f>
        <v>3741617.3530154377</v>
      </c>
    </row>
    <row r="215" spans="1:15" x14ac:dyDescent="0.25">
      <c r="A215" s="509">
        <v>638</v>
      </c>
      <c r="B215" s="334" t="s">
        <v>575</v>
      </c>
      <c r="C215" s="232">
        <v>51149</v>
      </c>
      <c r="D215" s="510">
        <v>19.75</v>
      </c>
      <c r="E215" s="510">
        <f>'Verotuloihin perust tasaus'!$D215-12.64</f>
        <v>7.1099999999999994</v>
      </c>
      <c r="F215" s="235">
        <v>221701513.22999999</v>
      </c>
      <c r="G215" s="235">
        <f>'Verotuloihin perust tasaus'!$F215*100/'Verotuloihin perust tasaus'!$D215</f>
        <v>1122539307.4936709</v>
      </c>
      <c r="H215" s="232">
        <f>'Verotuloihin perust tasaus'!$G215*($E$11/100)</f>
        <v>82731146.962283567</v>
      </c>
      <c r="I215" s="235">
        <v>43674686.002337001</v>
      </c>
      <c r="J215" s="235">
        <v>8159721.5815000013</v>
      </c>
      <c r="K215" s="235">
        <f>SUM('Verotuloihin perust tasaus'!$H215:$J215)</f>
        <v>134565554.54612055</v>
      </c>
      <c r="L215" s="235">
        <f>'Verotuloihin perust tasaus'!$K215/'Verotuloihin perust tasaus'!$C215</f>
        <v>2630.8540645197472</v>
      </c>
      <c r="M215" s="244">
        <f>$L$11-'Verotuloihin perust tasaus'!$L215</f>
        <v>-673.90406451974718</v>
      </c>
      <c r="N215" s="511">
        <f>IF('Verotuloihin perust tasaus'!$M215&gt;0,('Verotuloihin perust tasaus'!$M215*$B$7),('Verotuloihin perust tasaus'!$M215*$B$8))</f>
        <v>-67.390406451974727</v>
      </c>
      <c r="O215" s="512">
        <f>'Verotuloihin perust tasaus'!$N215*'Verotuloihin perust tasaus'!$C215</f>
        <v>-3446951.8996120552</v>
      </c>
    </row>
    <row r="216" spans="1:15" x14ac:dyDescent="0.25">
      <c r="A216" s="509">
        <v>678</v>
      </c>
      <c r="B216" s="334" t="s">
        <v>576</v>
      </c>
      <c r="C216" s="232">
        <v>24260</v>
      </c>
      <c r="D216" s="510">
        <v>21.25</v>
      </c>
      <c r="E216" s="510">
        <f>'Verotuloihin perust tasaus'!$D216-12.64</f>
        <v>8.61</v>
      </c>
      <c r="F216" s="235">
        <v>92497471.819999993</v>
      </c>
      <c r="G216" s="235">
        <f>'Verotuloihin perust tasaus'!$F216*100/'Verotuloihin perust tasaus'!$D216</f>
        <v>435282220.32941175</v>
      </c>
      <c r="H216" s="232">
        <f>'Verotuloihin perust tasaus'!$G216*($E$11/100)</f>
        <v>32080299.638277654</v>
      </c>
      <c r="I216" s="235">
        <v>3481122.2726946692</v>
      </c>
      <c r="J216" s="235">
        <v>3178842.4985000007</v>
      </c>
      <c r="K216" s="235">
        <f>SUM('Verotuloihin perust tasaus'!$H216:$J216)</f>
        <v>38740264.409472317</v>
      </c>
      <c r="L216" s="235">
        <f>'Verotuloihin perust tasaus'!$K216/'Verotuloihin perust tasaus'!$C216</f>
        <v>1596.8781702173255</v>
      </c>
      <c r="M216" s="244">
        <f>$L$11-'Verotuloihin perust tasaus'!$L216</f>
        <v>360.07182978267451</v>
      </c>
      <c r="N216" s="511">
        <f>IF('Verotuloihin perust tasaus'!$M216&gt;0,('Verotuloihin perust tasaus'!$M216*$B$7),('Verotuloihin perust tasaus'!$M216*$B$8))</f>
        <v>324.06464680440706</v>
      </c>
      <c r="O216" s="512">
        <f>'Verotuloihin perust tasaus'!$N216*'Verotuloihin perust tasaus'!$C216</f>
        <v>7861808.3314749151</v>
      </c>
    </row>
    <row r="217" spans="1:15" x14ac:dyDescent="0.25">
      <c r="A217" s="509">
        <v>680</v>
      </c>
      <c r="B217" s="334" t="s">
        <v>577</v>
      </c>
      <c r="C217" s="232">
        <v>24810</v>
      </c>
      <c r="D217" s="510">
        <v>20.25</v>
      </c>
      <c r="E217" s="510">
        <f>'Verotuloihin perust tasaus'!$D217-12.64</f>
        <v>7.6099999999999994</v>
      </c>
      <c r="F217" s="235">
        <v>101411479.56999999</v>
      </c>
      <c r="G217" s="235">
        <f>'Verotuloihin perust tasaus'!$F217*100/'Verotuloihin perust tasaus'!$D217</f>
        <v>500797429.97530866</v>
      </c>
      <c r="H217" s="232">
        <f>'Verotuloihin perust tasaus'!$G217*($E$11/100)</f>
        <v>36908770.589180253</v>
      </c>
      <c r="I217" s="235">
        <v>5959194.8030150542</v>
      </c>
      <c r="J217" s="235">
        <v>3985641.1482500006</v>
      </c>
      <c r="K217" s="235">
        <f>SUM('Verotuloihin perust tasaus'!$H217:$J217)</f>
        <v>46853606.540445305</v>
      </c>
      <c r="L217" s="235">
        <f>'Verotuloihin perust tasaus'!$K217/'Verotuloihin perust tasaus'!$C217</f>
        <v>1888.4968375834464</v>
      </c>
      <c r="M217" s="244">
        <f>$L$11-'Verotuloihin perust tasaus'!$L217</f>
        <v>68.453162416553596</v>
      </c>
      <c r="N217" s="511">
        <f>IF('Verotuloihin perust tasaus'!$M217&gt;0,('Verotuloihin perust tasaus'!$M217*$B$7),('Verotuloihin perust tasaus'!$M217*$B$8))</f>
        <v>61.607846174898235</v>
      </c>
      <c r="O217" s="512">
        <f>'Verotuloihin perust tasaus'!$N217*'Verotuloihin perust tasaus'!$C217</f>
        <v>1528490.6635992252</v>
      </c>
    </row>
    <row r="218" spans="1:15" x14ac:dyDescent="0.25">
      <c r="A218" s="509">
        <v>681</v>
      </c>
      <c r="B218" s="334" t="s">
        <v>578</v>
      </c>
      <c r="C218" s="232">
        <v>3330</v>
      </c>
      <c r="D218" s="510">
        <v>21.999999999999996</v>
      </c>
      <c r="E218" s="510">
        <f>'Verotuloihin perust tasaus'!$D218-12.64</f>
        <v>9.3599999999999959</v>
      </c>
      <c r="F218" s="235">
        <v>10042134.43</v>
      </c>
      <c r="G218" s="235">
        <f>'Verotuloihin perust tasaus'!$F218*100/'Verotuloihin perust tasaus'!$D218</f>
        <v>45646065.590909101</v>
      </c>
      <c r="H218" s="232">
        <f>'Verotuloihin perust tasaus'!$G218*($E$11/100)</f>
        <v>3364115.0340500013</v>
      </c>
      <c r="I218" s="235">
        <v>1157558.4460993863</v>
      </c>
      <c r="J218" s="235">
        <v>719777.87460000021</v>
      </c>
      <c r="K218" s="235">
        <f>SUM('Verotuloihin perust tasaus'!$H218:$J218)</f>
        <v>5241451.3547493871</v>
      </c>
      <c r="L218" s="235">
        <f>'Verotuloihin perust tasaus'!$K218/'Verotuloihin perust tasaus'!$C218</f>
        <v>1574.0094158406569</v>
      </c>
      <c r="M218" s="244">
        <f>$L$11-'Verotuloihin perust tasaus'!$L218</f>
        <v>382.94058415934319</v>
      </c>
      <c r="N218" s="511">
        <f>IF('Verotuloihin perust tasaus'!$M218&gt;0,('Verotuloihin perust tasaus'!$M218*$B$7),('Verotuloihin perust tasaus'!$M218*$B$8))</f>
        <v>344.64652574340886</v>
      </c>
      <c r="O218" s="512">
        <f>'Verotuloihin perust tasaus'!$N218*'Verotuloihin perust tasaus'!$C218</f>
        <v>1147672.9307255514</v>
      </c>
    </row>
    <row r="219" spans="1:15" x14ac:dyDescent="0.25">
      <c r="A219" s="509">
        <v>683</v>
      </c>
      <c r="B219" s="334" t="s">
        <v>579</v>
      </c>
      <c r="C219" s="232">
        <v>3670</v>
      </c>
      <c r="D219" s="510">
        <v>19.75</v>
      </c>
      <c r="E219" s="510">
        <f>'Verotuloihin perust tasaus'!$D219-12.64</f>
        <v>7.1099999999999994</v>
      </c>
      <c r="F219" s="235">
        <v>8579626.9399999995</v>
      </c>
      <c r="G219" s="235">
        <f>'Verotuloihin perust tasaus'!$F219*100/'Verotuloihin perust tasaus'!$D219</f>
        <v>43441149.06329114</v>
      </c>
      <c r="H219" s="232">
        <f>'Verotuloihin perust tasaus'!$G219*($E$11/100)</f>
        <v>3201612.6859645578</v>
      </c>
      <c r="I219" s="235">
        <v>655616.76521436812</v>
      </c>
      <c r="J219" s="235">
        <v>555391.04560000007</v>
      </c>
      <c r="K219" s="235">
        <f>SUM('Verotuloihin perust tasaus'!$H219:$J219)</f>
        <v>4412620.4967789259</v>
      </c>
      <c r="L219" s="235">
        <f>'Verotuloihin perust tasaus'!$K219/'Verotuloihin perust tasaus'!$C219</f>
        <v>1202.348909204067</v>
      </c>
      <c r="M219" s="244">
        <f>$L$11-'Verotuloihin perust tasaus'!$L219</f>
        <v>754.60109079593303</v>
      </c>
      <c r="N219" s="511">
        <f>IF('Verotuloihin perust tasaus'!$M219&gt;0,('Verotuloihin perust tasaus'!$M219*$B$7),('Verotuloihin perust tasaus'!$M219*$B$8))</f>
        <v>679.14098171633975</v>
      </c>
      <c r="O219" s="512">
        <f>'Verotuloihin perust tasaus'!$N219*'Verotuloihin perust tasaus'!$C219</f>
        <v>2492447.4028989668</v>
      </c>
    </row>
    <row r="220" spans="1:15" x14ac:dyDescent="0.25">
      <c r="A220" s="509">
        <v>684</v>
      </c>
      <c r="B220" s="334" t="s">
        <v>580</v>
      </c>
      <c r="C220" s="232">
        <v>38959</v>
      </c>
      <c r="D220" s="510">
        <v>20.5</v>
      </c>
      <c r="E220" s="510">
        <f>'Verotuloihin perust tasaus'!$D220-12.64</f>
        <v>7.8599999999999994</v>
      </c>
      <c r="F220" s="235">
        <v>163092109.63</v>
      </c>
      <c r="G220" s="235">
        <f>'Verotuloihin perust tasaus'!$F220*100/'Verotuloihin perust tasaus'!$D220</f>
        <v>795571266.48780489</v>
      </c>
      <c r="H220" s="232">
        <f>'Verotuloihin perust tasaus'!$G220*($E$11/100)</f>
        <v>58633602.340151235</v>
      </c>
      <c r="I220" s="235">
        <v>12049017.332482865</v>
      </c>
      <c r="J220" s="235">
        <v>5536749.8237500004</v>
      </c>
      <c r="K220" s="235">
        <f>SUM('Verotuloihin perust tasaus'!$H220:$J220)</f>
        <v>76219369.496384099</v>
      </c>
      <c r="L220" s="235">
        <f>'Verotuloihin perust tasaus'!$K220/'Verotuloihin perust tasaus'!$C220</f>
        <v>1956.3995353162068</v>
      </c>
      <c r="M220" s="244">
        <f>$L$11-'Verotuloihin perust tasaus'!$L220</f>
        <v>0.55046468379327962</v>
      </c>
      <c r="N220" s="511">
        <f>IF('Verotuloihin perust tasaus'!$M220&gt;0,('Verotuloihin perust tasaus'!$M220*$B$7),('Verotuloihin perust tasaus'!$M220*$B$8))</f>
        <v>0.49541821541395165</v>
      </c>
      <c r="O220" s="512">
        <f>'Verotuloihin perust tasaus'!$N220*'Verotuloihin perust tasaus'!$C220</f>
        <v>19300.99825431214</v>
      </c>
    </row>
    <row r="221" spans="1:15" x14ac:dyDescent="0.25">
      <c r="A221" s="509">
        <v>686</v>
      </c>
      <c r="B221" s="334" t="s">
        <v>581</v>
      </c>
      <c r="C221" s="232">
        <v>3033</v>
      </c>
      <c r="D221" s="510">
        <v>22.499999999999996</v>
      </c>
      <c r="E221" s="510">
        <f>'Verotuloihin perust tasaus'!$D221-12.64</f>
        <v>9.8599999999999959</v>
      </c>
      <c r="F221" s="235">
        <v>9468840.2400000002</v>
      </c>
      <c r="G221" s="235">
        <f>'Verotuloihin perust tasaus'!$F221*100/'Verotuloihin perust tasaus'!$D221</f>
        <v>42083734.400000006</v>
      </c>
      <c r="H221" s="232">
        <f>'Verotuloihin perust tasaus'!$G221*($E$11/100)</f>
        <v>3101571.2252800013</v>
      </c>
      <c r="I221" s="235">
        <v>726272.95282670076</v>
      </c>
      <c r="J221" s="235">
        <v>554943.49245000002</v>
      </c>
      <c r="K221" s="235">
        <f>SUM('Verotuloihin perust tasaus'!$H221:$J221)</f>
        <v>4382787.6705567017</v>
      </c>
      <c r="L221" s="235">
        <f>'Verotuloihin perust tasaus'!$K221/'Verotuloihin perust tasaus'!$C221</f>
        <v>1445.0338511561827</v>
      </c>
      <c r="M221" s="244">
        <f>$L$11-'Verotuloihin perust tasaus'!$L221</f>
        <v>511.91614884381738</v>
      </c>
      <c r="N221" s="511">
        <f>IF('Verotuloihin perust tasaus'!$M221&gt;0,('Verotuloihin perust tasaus'!$M221*$B$7),('Verotuloihin perust tasaus'!$M221*$B$8))</f>
        <v>460.72453395943563</v>
      </c>
      <c r="O221" s="512">
        <f>'Verotuloihin perust tasaus'!$N221*'Verotuloihin perust tasaus'!$C221</f>
        <v>1397377.5114989683</v>
      </c>
    </row>
    <row r="222" spans="1:15" x14ac:dyDescent="0.25">
      <c r="A222" s="509">
        <v>687</v>
      </c>
      <c r="B222" s="334" t="s">
        <v>582</v>
      </c>
      <c r="C222" s="232">
        <v>1513</v>
      </c>
      <c r="D222" s="510">
        <v>22</v>
      </c>
      <c r="E222" s="510">
        <f>'Verotuloihin perust tasaus'!$D222-12.64</f>
        <v>9.36</v>
      </c>
      <c r="F222" s="235">
        <v>3835194.94</v>
      </c>
      <c r="G222" s="235">
        <f>'Verotuloihin perust tasaus'!$F222*100/'Verotuloihin perust tasaus'!$D222</f>
        <v>17432704.272727273</v>
      </c>
      <c r="H222" s="232">
        <f>'Verotuloihin perust tasaus'!$G222*($E$11/100)</f>
        <v>1284790.3049000003</v>
      </c>
      <c r="I222" s="235">
        <v>1298346.5176495707</v>
      </c>
      <c r="J222" s="235">
        <v>204781.36040000001</v>
      </c>
      <c r="K222" s="235">
        <f>SUM('Verotuloihin perust tasaus'!$H222:$J222)</f>
        <v>2787918.1829495714</v>
      </c>
      <c r="L222" s="235">
        <f>'Verotuloihin perust tasaus'!$K222/'Verotuloihin perust tasaus'!$C222</f>
        <v>1842.6425531722216</v>
      </c>
      <c r="M222" s="244">
        <f>$L$11-'Verotuloihin perust tasaus'!$L222</f>
        <v>114.30744682777845</v>
      </c>
      <c r="N222" s="511">
        <f>IF('Verotuloihin perust tasaus'!$M222&gt;0,('Verotuloihin perust tasaus'!$M222*$B$7),('Verotuloihin perust tasaus'!$M222*$B$8))</f>
        <v>102.87670214500061</v>
      </c>
      <c r="O222" s="512">
        <f>'Verotuloihin perust tasaus'!$N222*'Verotuloihin perust tasaus'!$C222</f>
        <v>155652.45034538591</v>
      </c>
    </row>
    <row r="223" spans="1:15" x14ac:dyDescent="0.25">
      <c r="A223" s="509">
        <v>689</v>
      </c>
      <c r="B223" s="334" t="s">
        <v>583</v>
      </c>
      <c r="C223" s="232">
        <v>3092</v>
      </c>
      <c r="D223" s="510">
        <v>21</v>
      </c>
      <c r="E223" s="510">
        <f>'Verotuloihin perust tasaus'!$D223-12.64</f>
        <v>8.36</v>
      </c>
      <c r="F223" s="235">
        <v>10731329.35</v>
      </c>
      <c r="G223" s="235">
        <f>'Verotuloihin perust tasaus'!$F223*100/'Verotuloihin perust tasaus'!$D223</f>
        <v>51101568.333333336</v>
      </c>
      <c r="H223" s="232">
        <f>'Verotuloihin perust tasaus'!$G223*($E$11/100)</f>
        <v>3766185.5861666678</v>
      </c>
      <c r="I223" s="235">
        <v>2078158.5048274009</v>
      </c>
      <c r="J223" s="235">
        <v>414275.36440000008</v>
      </c>
      <c r="K223" s="235">
        <f>SUM('Verotuloihin perust tasaus'!$H223:$J223)</f>
        <v>6258619.4553940687</v>
      </c>
      <c r="L223" s="235">
        <f>'Verotuloihin perust tasaus'!$K223/'Verotuloihin perust tasaus'!$C223</f>
        <v>2024.1330709553908</v>
      </c>
      <c r="M223" s="244">
        <f>$L$11-'Verotuloihin perust tasaus'!$L223</f>
        <v>-67.183070955390804</v>
      </c>
      <c r="N223" s="511">
        <f>IF('Verotuloihin perust tasaus'!$M223&gt;0,('Verotuloihin perust tasaus'!$M223*$B$7),('Verotuloihin perust tasaus'!$M223*$B$8))</f>
        <v>-6.7183070955390809</v>
      </c>
      <c r="O223" s="512">
        <f>'Verotuloihin perust tasaus'!$N223*'Verotuloihin perust tasaus'!$C223</f>
        <v>-20773.005539406837</v>
      </c>
    </row>
    <row r="224" spans="1:15" x14ac:dyDescent="0.25">
      <c r="A224" s="509">
        <v>691</v>
      </c>
      <c r="B224" s="334" t="s">
        <v>584</v>
      </c>
      <c r="C224" s="232">
        <v>2690</v>
      </c>
      <c r="D224" s="510">
        <v>22.5</v>
      </c>
      <c r="E224" s="510">
        <f>'Verotuloihin perust tasaus'!$D224-12.64</f>
        <v>9.86</v>
      </c>
      <c r="F224" s="235">
        <v>7979399.7800000003</v>
      </c>
      <c r="G224" s="235">
        <f>'Verotuloihin perust tasaus'!$F224*100/'Verotuloihin perust tasaus'!$D224</f>
        <v>35463999.022222221</v>
      </c>
      <c r="H224" s="232">
        <f>'Verotuloihin perust tasaus'!$G224*($E$11/100)</f>
        <v>2613696.7279377785</v>
      </c>
      <c r="I224" s="235">
        <v>423300.27797031798</v>
      </c>
      <c r="J224" s="235">
        <v>328441.08565000002</v>
      </c>
      <c r="K224" s="235">
        <f>SUM('Verotuloihin perust tasaus'!$H224:$J224)</f>
        <v>3365438.091558096</v>
      </c>
      <c r="L224" s="235">
        <f>'Verotuloihin perust tasaus'!$K224/'Verotuloihin perust tasaus'!$C224</f>
        <v>1251.0922273450171</v>
      </c>
      <c r="M224" s="244">
        <f>$L$11-'Verotuloihin perust tasaus'!$L224</f>
        <v>705.85777265498291</v>
      </c>
      <c r="N224" s="511">
        <f>IF('Verotuloihin perust tasaus'!$M224&gt;0,('Verotuloihin perust tasaus'!$M224*$B$7),('Verotuloihin perust tasaus'!$M224*$B$8))</f>
        <v>635.27199538948469</v>
      </c>
      <c r="O224" s="512">
        <f>'Verotuloihin perust tasaus'!$N224*'Verotuloihin perust tasaus'!$C224</f>
        <v>1708881.6675977139</v>
      </c>
    </row>
    <row r="225" spans="1:15" x14ac:dyDescent="0.25">
      <c r="A225" s="509">
        <v>694</v>
      </c>
      <c r="B225" s="334" t="s">
        <v>585</v>
      </c>
      <c r="C225" s="232">
        <v>28521</v>
      </c>
      <c r="D225" s="510">
        <v>20.5</v>
      </c>
      <c r="E225" s="510">
        <f>'Verotuloihin perust tasaus'!$D225-12.64</f>
        <v>7.8599999999999994</v>
      </c>
      <c r="F225" s="235">
        <v>113950923.88</v>
      </c>
      <c r="G225" s="235">
        <f>'Verotuloihin perust tasaus'!$F225*100/'Verotuloihin perust tasaus'!$D225</f>
        <v>555858165.26829267</v>
      </c>
      <c r="H225" s="232">
        <f>'Verotuloihin perust tasaus'!$G225*($E$11/100)</f>
        <v>40966746.780273177</v>
      </c>
      <c r="I225" s="235">
        <v>9833326.777514087</v>
      </c>
      <c r="J225" s="235">
        <v>4160837.0737000005</v>
      </c>
      <c r="K225" s="235">
        <f>SUM('Verotuloihin perust tasaus'!$H225:$J225)</f>
        <v>54960910.631487265</v>
      </c>
      <c r="L225" s="235">
        <f>'Verotuloihin perust tasaus'!$K225/'Verotuloihin perust tasaus'!$C225</f>
        <v>1927.0330854979582</v>
      </c>
      <c r="M225" s="244">
        <f>$L$11-'Verotuloihin perust tasaus'!$L225</f>
        <v>29.916914502041891</v>
      </c>
      <c r="N225" s="511">
        <f>IF('Verotuloihin perust tasaus'!$M225&gt;0,('Verotuloihin perust tasaus'!$M225*$B$7),('Verotuloihin perust tasaus'!$M225*$B$8))</f>
        <v>26.925223051837701</v>
      </c>
      <c r="O225" s="512">
        <f>'Verotuloihin perust tasaus'!$N225*'Verotuloihin perust tasaus'!$C225</f>
        <v>767934.28666146309</v>
      </c>
    </row>
    <row r="226" spans="1:15" x14ac:dyDescent="0.25">
      <c r="A226" s="509">
        <v>697</v>
      </c>
      <c r="B226" s="334" t="s">
        <v>586</v>
      </c>
      <c r="C226" s="232">
        <v>1210</v>
      </c>
      <c r="D226" s="510">
        <v>22</v>
      </c>
      <c r="E226" s="510">
        <f>'Verotuloihin perust tasaus'!$D226-12.64</f>
        <v>9.36</v>
      </c>
      <c r="F226" s="235">
        <v>3823159.4</v>
      </c>
      <c r="G226" s="235">
        <f>'Verotuloihin perust tasaus'!$F226*100/'Verotuloihin perust tasaus'!$D226</f>
        <v>17377997.272727273</v>
      </c>
      <c r="H226" s="232">
        <f>'Verotuloihin perust tasaus'!$G226*($E$11/100)</f>
        <v>1280758.3990000002</v>
      </c>
      <c r="I226" s="235">
        <v>431639.53803120187</v>
      </c>
      <c r="J226" s="235">
        <v>189148.22810000001</v>
      </c>
      <c r="K226" s="235">
        <f>SUM('Verotuloihin perust tasaus'!$H226:$J226)</f>
        <v>1901546.165131202</v>
      </c>
      <c r="L226" s="235">
        <f>'Verotuloihin perust tasaus'!$K226/'Verotuloihin perust tasaus'!$C226</f>
        <v>1571.5257563067785</v>
      </c>
      <c r="M226" s="244">
        <f>$L$11-'Verotuloihin perust tasaus'!$L226</f>
        <v>385.42424369322157</v>
      </c>
      <c r="N226" s="511">
        <f>IF('Verotuloihin perust tasaus'!$M226&gt;0,('Verotuloihin perust tasaus'!$M226*$B$7),('Verotuloihin perust tasaus'!$M226*$B$8))</f>
        <v>346.88181932389944</v>
      </c>
      <c r="O226" s="512">
        <f>'Verotuloihin perust tasaus'!$N226*'Verotuloihin perust tasaus'!$C226</f>
        <v>419727.00138191832</v>
      </c>
    </row>
    <row r="227" spans="1:15" x14ac:dyDescent="0.25">
      <c r="A227" s="509">
        <v>698</v>
      </c>
      <c r="B227" s="334" t="s">
        <v>587</v>
      </c>
      <c r="C227" s="232">
        <v>64180</v>
      </c>
      <c r="D227" s="510">
        <v>21.5</v>
      </c>
      <c r="E227" s="510">
        <f>'Verotuloihin perust tasaus'!$D227-12.64</f>
        <v>8.86</v>
      </c>
      <c r="F227" s="235">
        <v>247949782.93000001</v>
      </c>
      <c r="G227" s="235">
        <f>'Verotuloihin perust tasaus'!$F227*100/'Verotuloihin perust tasaus'!$D227</f>
        <v>1153254804.3255813</v>
      </c>
      <c r="H227" s="232">
        <f>'Verotuloihin perust tasaus'!$G227*($E$11/100)</f>
        <v>84994879.078795359</v>
      </c>
      <c r="I227" s="235">
        <v>12108739.434797036</v>
      </c>
      <c r="J227" s="235">
        <v>9934320.0847500004</v>
      </c>
      <c r="K227" s="235">
        <f>SUM('Verotuloihin perust tasaus'!$H227:$J227)</f>
        <v>107037938.59834239</v>
      </c>
      <c r="L227" s="235">
        <f>'Verotuloihin perust tasaus'!$K227/'Verotuloihin perust tasaus'!$C227</f>
        <v>1667.7771673160235</v>
      </c>
      <c r="M227" s="244">
        <f>$L$11-'Verotuloihin perust tasaus'!$L227</f>
        <v>289.17283268397659</v>
      </c>
      <c r="N227" s="511">
        <f>IF('Verotuloihin perust tasaus'!$M227&gt;0,('Verotuloihin perust tasaus'!$M227*$B$7),('Verotuloihin perust tasaus'!$M227*$B$8))</f>
        <v>260.25554941557897</v>
      </c>
      <c r="O227" s="512">
        <f>'Verotuloihin perust tasaus'!$N227*'Verotuloihin perust tasaus'!$C227</f>
        <v>16703201.161491858</v>
      </c>
    </row>
    <row r="228" spans="1:15" x14ac:dyDescent="0.25">
      <c r="A228" s="509">
        <v>700</v>
      </c>
      <c r="B228" s="334" t="s">
        <v>588</v>
      </c>
      <c r="C228" s="232">
        <v>4913</v>
      </c>
      <c r="D228" s="510">
        <v>20.5</v>
      </c>
      <c r="E228" s="510">
        <f>'Verotuloihin perust tasaus'!$D228-12.64</f>
        <v>7.8599999999999994</v>
      </c>
      <c r="F228" s="235">
        <v>18159778.300000001</v>
      </c>
      <c r="G228" s="235">
        <f>'Verotuloihin perust tasaus'!$F228*100/'Verotuloihin perust tasaus'!$D228</f>
        <v>88584284.390243903</v>
      </c>
      <c r="H228" s="232">
        <f>'Verotuloihin perust tasaus'!$G228*($E$11/100)</f>
        <v>6528661.7595609771</v>
      </c>
      <c r="I228" s="235">
        <v>1484568.8302174949</v>
      </c>
      <c r="J228" s="235">
        <v>1044028.0818500001</v>
      </c>
      <c r="K228" s="235">
        <f>SUM('Verotuloihin perust tasaus'!$H228:$J228)</f>
        <v>9057258.6716284715</v>
      </c>
      <c r="L228" s="235">
        <f>'Verotuloihin perust tasaus'!$K228/'Verotuloihin perust tasaus'!$C228</f>
        <v>1843.5291413858074</v>
      </c>
      <c r="M228" s="244">
        <f>$L$11-'Verotuloihin perust tasaus'!$L228</f>
        <v>113.42085861419264</v>
      </c>
      <c r="N228" s="511">
        <f>IF('Verotuloihin perust tasaus'!$M228&gt;0,('Verotuloihin perust tasaus'!$M228*$B$7),('Verotuloihin perust tasaus'!$M228*$B$8))</f>
        <v>102.07877275277338</v>
      </c>
      <c r="O228" s="512">
        <f>'Verotuloihin perust tasaus'!$N228*'Verotuloihin perust tasaus'!$C228</f>
        <v>501513.01053437561</v>
      </c>
    </row>
    <row r="229" spans="1:15" x14ac:dyDescent="0.25">
      <c r="A229" s="509">
        <v>702</v>
      </c>
      <c r="B229" s="334" t="s">
        <v>589</v>
      </c>
      <c r="C229" s="232">
        <v>4155</v>
      </c>
      <c r="D229" s="510">
        <v>22</v>
      </c>
      <c r="E229" s="510">
        <f>'Verotuloihin perust tasaus'!$D229-12.64</f>
        <v>9.36</v>
      </c>
      <c r="F229" s="235">
        <v>13287354.789999999</v>
      </c>
      <c r="G229" s="235">
        <f>'Verotuloihin perust tasaus'!$F229*100/'Verotuloihin perust tasaus'!$D229</f>
        <v>60397067.227272727</v>
      </c>
      <c r="H229" s="232">
        <f>'Verotuloihin perust tasaus'!$G229*($E$11/100)</f>
        <v>4451263.854650001</v>
      </c>
      <c r="I229" s="235">
        <v>1470508.4016467317</v>
      </c>
      <c r="J229" s="235">
        <v>913992.93715000013</v>
      </c>
      <c r="K229" s="235">
        <f>SUM('Verotuloihin perust tasaus'!$H229:$J229)</f>
        <v>6835765.1934467331</v>
      </c>
      <c r="L229" s="235">
        <f>'Verotuloihin perust tasaus'!$K229/'Verotuloihin perust tasaus'!$C229</f>
        <v>1645.1901789282149</v>
      </c>
      <c r="M229" s="244">
        <f>$L$11-'Verotuloihin perust tasaus'!$L229</f>
        <v>311.75982107178515</v>
      </c>
      <c r="N229" s="511">
        <f>IF('Verotuloihin perust tasaus'!$M229&gt;0,('Verotuloihin perust tasaus'!$M229*$B$7),('Verotuloihin perust tasaus'!$M229*$B$8))</f>
        <v>280.58383896460663</v>
      </c>
      <c r="O229" s="512">
        <f>'Verotuloihin perust tasaus'!$N229*'Verotuloihin perust tasaus'!$C229</f>
        <v>1165825.8508979406</v>
      </c>
    </row>
    <row r="230" spans="1:15" x14ac:dyDescent="0.25">
      <c r="A230" s="509">
        <v>704</v>
      </c>
      <c r="B230" s="334" t="s">
        <v>590</v>
      </c>
      <c r="C230" s="232">
        <v>6379</v>
      </c>
      <c r="D230" s="510">
        <v>19.75</v>
      </c>
      <c r="E230" s="510">
        <f>'Verotuloihin perust tasaus'!$D230-12.64</f>
        <v>7.1099999999999994</v>
      </c>
      <c r="F230" s="235">
        <v>25403158.109999999</v>
      </c>
      <c r="G230" s="235">
        <f>'Verotuloihin perust tasaus'!$F230*100/'Verotuloihin perust tasaus'!$D230</f>
        <v>128623585.3670886</v>
      </c>
      <c r="H230" s="232">
        <f>'Verotuloihin perust tasaus'!$G230*($E$11/100)</f>
        <v>9479558.2415544316</v>
      </c>
      <c r="I230" s="235">
        <v>1017863.8912944308</v>
      </c>
      <c r="J230" s="235">
        <v>753008.31475000014</v>
      </c>
      <c r="K230" s="235">
        <f>SUM('Verotuloihin perust tasaus'!$H230:$J230)</f>
        <v>11250430.447598863</v>
      </c>
      <c r="L230" s="235">
        <f>'Verotuloihin perust tasaus'!$K230/'Verotuloihin perust tasaus'!$C230</f>
        <v>1763.6667890890208</v>
      </c>
      <c r="M230" s="244">
        <f>$L$11-'Verotuloihin perust tasaus'!$L230</f>
        <v>193.28321091097928</v>
      </c>
      <c r="N230" s="511">
        <f>IF('Verotuloihin perust tasaus'!$M230&gt;0,('Verotuloihin perust tasaus'!$M230*$B$7),('Verotuloihin perust tasaus'!$M230*$B$8))</f>
        <v>173.95488981988134</v>
      </c>
      <c r="O230" s="512">
        <f>'Verotuloihin perust tasaus'!$N230*'Verotuloihin perust tasaus'!$C230</f>
        <v>1109658.2421610232</v>
      </c>
    </row>
    <row r="231" spans="1:15" x14ac:dyDescent="0.25">
      <c r="A231" s="509">
        <v>707</v>
      </c>
      <c r="B231" s="334" t="s">
        <v>591</v>
      </c>
      <c r="C231" s="232">
        <v>2032</v>
      </c>
      <c r="D231" s="510">
        <v>21.500000000000004</v>
      </c>
      <c r="E231" s="510">
        <f>'Verotuloihin perust tasaus'!$D231-12.64</f>
        <v>8.860000000000003</v>
      </c>
      <c r="F231" s="235">
        <v>5069301.97</v>
      </c>
      <c r="G231" s="235">
        <f>'Verotuloihin perust tasaus'!$F231*100/'Verotuloihin perust tasaus'!$D231</f>
        <v>23578148.697674416</v>
      </c>
      <c r="H231" s="232">
        <f>'Verotuloihin perust tasaus'!$G231*($E$11/100)</f>
        <v>1737709.5590186049</v>
      </c>
      <c r="I231" s="235">
        <v>473104.2573524653</v>
      </c>
      <c r="J231" s="235">
        <v>351464.70825000003</v>
      </c>
      <c r="K231" s="235">
        <f>SUM('Verotuloihin perust tasaus'!$H231:$J231)</f>
        <v>2562278.5246210704</v>
      </c>
      <c r="L231" s="235">
        <f>'Verotuloihin perust tasaus'!$K231/'Verotuloihin perust tasaus'!$C231</f>
        <v>1260.963840856826</v>
      </c>
      <c r="M231" s="244">
        <f>$L$11-'Verotuloihin perust tasaus'!$L231</f>
        <v>695.98615914317406</v>
      </c>
      <c r="N231" s="511">
        <f>IF('Verotuloihin perust tasaus'!$M231&gt;0,('Verotuloihin perust tasaus'!$M231*$B$7),('Verotuloihin perust tasaus'!$M231*$B$8))</f>
        <v>626.38754322885666</v>
      </c>
      <c r="O231" s="512">
        <f>'Verotuloihin perust tasaus'!$N231*'Verotuloihin perust tasaus'!$C231</f>
        <v>1272819.4878410366</v>
      </c>
    </row>
    <row r="232" spans="1:15" x14ac:dyDescent="0.25">
      <c r="A232" s="509">
        <v>710</v>
      </c>
      <c r="B232" s="334" t="s">
        <v>232</v>
      </c>
      <c r="C232" s="232">
        <v>27484</v>
      </c>
      <c r="D232" s="510">
        <v>22</v>
      </c>
      <c r="E232" s="510">
        <f>'Verotuloihin perust tasaus'!$D232-12.64</f>
        <v>9.36</v>
      </c>
      <c r="F232" s="235">
        <v>109234648.31999999</v>
      </c>
      <c r="G232" s="235">
        <f>'Verotuloihin perust tasaus'!$F232*100/'Verotuloihin perust tasaus'!$D232</f>
        <v>496521128.72727275</v>
      </c>
      <c r="H232" s="232">
        <f>'Verotuloihin perust tasaus'!$G232*($E$11/100)</f>
        <v>36593607.18720001</v>
      </c>
      <c r="I232" s="235">
        <v>3683388.6023479584</v>
      </c>
      <c r="J232" s="235">
        <v>5240544.6621000003</v>
      </c>
      <c r="K232" s="235">
        <f>SUM('Verotuloihin perust tasaus'!$H232:$J232)</f>
        <v>45517540.451647967</v>
      </c>
      <c r="L232" s="235">
        <f>'Verotuloihin perust tasaus'!$K232/'Verotuloihin perust tasaus'!$C232</f>
        <v>1656.1468655089495</v>
      </c>
      <c r="M232" s="244">
        <f>$L$11-'Verotuloihin perust tasaus'!$L232</f>
        <v>300.80313449105051</v>
      </c>
      <c r="N232" s="511">
        <f>IF('Verotuloihin perust tasaus'!$M232&gt;0,('Verotuloihin perust tasaus'!$M232*$B$7),('Verotuloihin perust tasaus'!$M232*$B$8))</f>
        <v>270.72282104194545</v>
      </c>
      <c r="O232" s="512">
        <f>'Verotuloihin perust tasaus'!$N232*'Verotuloihin perust tasaus'!$C232</f>
        <v>7440546.0135168284</v>
      </c>
    </row>
    <row r="233" spans="1:15" x14ac:dyDescent="0.25">
      <c r="A233" s="509">
        <v>729</v>
      </c>
      <c r="B233" s="334" t="s">
        <v>592</v>
      </c>
      <c r="C233" s="232">
        <v>9117</v>
      </c>
      <c r="D233" s="510">
        <v>22</v>
      </c>
      <c r="E233" s="510">
        <f>'Verotuloihin perust tasaus'!$D233-12.64</f>
        <v>9.36</v>
      </c>
      <c r="F233" s="235">
        <v>27345716.539999999</v>
      </c>
      <c r="G233" s="235">
        <f>'Verotuloihin perust tasaus'!$F233*100/'Verotuloihin perust tasaus'!$D233</f>
        <v>124298711.54545455</v>
      </c>
      <c r="H233" s="232">
        <f>'Verotuloihin perust tasaus'!$G233*($E$11/100)</f>
        <v>9160815.0409000013</v>
      </c>
      <c r="I233" s="235">
        <v>1977069.618140449</v>
      </c>
      <c r="J233" s="235">
        <v>1424563.62145</v>
      </c>
      <c r="K233" s="235">
        <f>SUM('Verotuloihin perust tasaus'!$H233:$J233)</f>
        <v>12562448.280490451</v>
      </c>
      <c r="L233" s="235">
        <f>'Verotuloihin perust tasaus'!$K233/'Verotuloihin perust tasaus'!$C233</f>
        <v>1377.9146956773554</v>
      </c>
      <c r="M233" s="244">
        <f>$L$11-'Verotuloihin perust tasaus'!$L233</f>
        <v>579.03530432264461</v>
      </c>
      <c r="N233" s="511">
        <f>IF('Verotuloihin perust tasaus'!$M233&gt;0,('Verotuloihin perust tasaus'!$M233*$B$7),('Verotuloihin perust tasaus'!$M233*$B$8))</f>
        <v>521.13177389038015</v>
      </c>
      <c r="O233" s="512">
        <f>'Verotuloihin perust tasaus'!$N233*'Verotuloihin perust tasaus'!$C233</f>
        <v>4751158.3825585954</v>
      </c>
    </row>
    <row r="234" spans="1:15" x14ac:dyDescent="0.25">
      <c r="A234" s="509">
        <v>732</v>
      </c>
      <c r="B234" s="334" t="s">
        <v>593</v>
      </c>
      <c r="C234" s="232">
        <v>3416</v>
      </c>
      <c r="D234" s="510">
        <v>20.25</v>
      </c>
      <c r="E234" s="510">
        <f>'Verotuloihin perust tasaus'!$D234-12.64</f>
        <v>7.6099999999999994</v>
      </c>
      <c r="F234" s="235">
        <v>9736398.6400000006</v>
      </c>
      <c r="G234" s="235">
        <f>'Verotuloihin perust tasaus'!$F234*100/'Verotuloihin perust tasaus'!$D234</f>
        <v>48080980.938271604</v>
      </c>
      <c r="H234" s="232">
        <f>'Verotuloihin perust tasaus'!$G234*($E$11/100)</f>
        <v>3543568.2951506181</v>
      </c>
      <c r="I234" s="235">
        <v>1032262.8537478916</v>
      </c>
      <c r="J234" s="235">
        <v>611390.58175000013</v>
      </c>
      <c r="K234" s="235">
        <f>SUM('Verotuloihin perust tasaus'!$H234:$J234)</f>
        <v>5187221.7306485092</v>
      </c>
      <c r="L234" s="235">
        <f>'Verotuloihin perust tasaus'!$K234/'Verotuloihin perust tasaus'!$C234</f>
        <v>1518.5075323912497</v>
      </c>
      <c r="M234" s="244">
        <f>$L$11-'Verotuloihin perust tasaus'!$L234</f>
        <v>438.44246760875035</v>
      </c>
      <c r="N234" s="511">
        <f>IF('Verotuloihin perust tasaus'!$M234&gt;0,('Verotuloihin perust tasaus'!$M234*$B$7),('Verotuloihin perust tasaus'!$M234*$B$8))</f>
        <v>394.59822084787533</v>
      </c>
      <c r="O234" s="512">
        <f>'Verotuloihin perust tasaus'!$N234*'Verotuloihin perust tasaus'!$C234</f>
        <v>1347947.522416342</v>
      </c>
    </row>
    <row r="235" spans="1:15" x14ac:dyDescent="0.25">
      <c r="A235" s="509">
        <v>734</v>
      </c>
      <c r="B235" s="334" t="s">
        <v>594</v>
      </c>
      <c r="C235" s="232">
        <v>51400</v>
      </c>
      <c r="D235" s="510">
        <v>20.75</v>
      </c>
      <c r="E235" s="510">
        <f>'Verotuloihin perust tasaus'!$D235-12.64</f>
        <v>8.11</v>
      </c>
      <c r="F235" s="235">
        <v>181695038.44999999</v>
      </c>
      <c r="G235" s="235">
        <f>'Verotuloihin perust tasaus'!$F235*100/'Verotuloihin perust tasaus'!$D235</f>
        <v>875638739.51807225</v>
      </c>
      <c r="H235" s="232">
        <f>'Verotuloihin perust tasaus'!$G235*($E$11/100)</f>
        <v>64534575.102481939</v>
      </c>
      <c r="I235" s="235">
        <v>11564058.798106335</v>
      </c>
      <c r="J235" s="235">
        <v>7978499.7592500011</v>
      </c>
      <c r="K235" s="235">
        <f>SUM('Verotuloihin perust tasaus'!$H235:$J235)</f>
        <v>84077133.659838274</v>
      </c>
      <c r="L235" s="235">
        <f>'Verotuloihin perust tasaus'!$K235/'Verotuloihin perust tasaus'!$C235</f>
        <v>1635.7418999968536</v>
      </c>
      <c r="M235" s="244">
        <f>$L$11-'Verotuloihin perust tasaus'!$L235</f>
        <v>321.20810000314646</v>
      </c>
      <c r="N235" s="511">
        <f>IF('Verotuloihin perust tasaus'!$M235&gt;0,('Verotuloihin perust tasaus'!$M235*$B$7),('Verotuloihin perust tasaus'!$M235*$B$8))</f>
        <v>289.08729000283182</v>
      </c>
      <c r="O235" s="512">
        <f>'Verotuloihin perust tasaus'!$N235*'Verotuloihin perust tasaus'!$C235</f>
        <v>14859086.706145555</v>
      </c>
    </row>
    <row r="236" spans="1:15" x14ac:dyDescent="0.25">
      <c r="A236" s="509">
        <v>738</v>
      </c>
      <c r="B236" s="334" t="s">
        <v>595</v>
      </c>
      <c r="C236" s="232">
        <v>2959</v>
      </c>
      <c r="D236" s="510">
        <v>21.5</v>
      </c>
      <c r="E236" s="510">
        <f>'Verotuloihin perust tasaus'!$D236-12.64</f>
        <v>8.86</v>
      </c>
      <c r="F236" s="235">
        <v>10937271.68</v>
      </c>
      <c r="G236" s="235">
        <f>'Verotuloihin perust tasaus'!$F236*100/'Verotuloihin perust tasaus'!$D236</f>
        <v>50871031.069767445</v>
      </c>
      <c r="H236" s="232">
        <f>'Verotuloihin perust tasaus'!$G236*($E$11/100)</f>
        <v>3749194.9898418617</v>
      </c>
      <c r="I236" s="235">
        <v>492351.08993540012</v>
      </c>
      <c r="J236" s="235">
        <v>552753.19085000001</v>
      </c>
      <c r="K236" s="235">
        <f>SUM('Verotuloihin perust tasaus'!$H236:$J236)</f>
        <v>4794299.2706272621</v>
      </c>
      <c r="L236" s="235">
        <f>'Verotuloihin perust tasaus'!$K236/'Verotuloihin perust tasaus'!$C236</f>
        <v>1620.243078954803</v>
      </c>
      <c r="M236" s="244">
        <f>$L$11-'Verotuloihin perust tasaus'!$L236</f>
        <v>336.70692104519708</v>
      </c>
      <c r="N236" s="511">
        <f>IF('Verotuloihin perust tasaus'!$M236&gt;0,('Verotuloihin perust tasaus'!$M236*$B$7),('Verotuloihin perust tasaus'!$M236*$B$8))</f>
        <v>303.0362289406774</v>
      </c>
      <c r="O236" s="512">
        <f>'Verotuloihin perust tasaus'!$N236*'Verotuloihin perust tasaus'!$C236</f>
        <v>896684.20143546443</v>
      </c>
    </row>
    <row r="237" spans="1:15" x14ac:dyDescent="0.25">
      <c r="A237" s="509">
        <v>739</v>
      </c>
      <c r="B237" s="334" t="s">
        <v>596</v>
      </c>
      <c r="C237" s="232">
        <v>3261</v>
      </c>
      <c r="D237" s="510">
        <v>21.5</v>
      </c>
      <c r="E237" s="510">
        <f>'Verotuloihin perust tasaus'!$D237-12.64</f>
        <v>8.86</v>
      </c>
      <c r="F237" s="235">
        <v>10320619.279999999</v>
      </c>
      <c r="G237" s="235">
        <f>'Verotuloihin perust tasaus'!$F237*100/'Verotuloihin perust tasaus'!$D237</f>
        <v>48002880.372093014</v>
      </c>
      <c r="H237" s="232">
        <f>'Verotuloihin perust tasaus'!$G237*($E$11/100)</f>
        <v>3537812.2834232561</v>
      </c>
      <c r="I237" s="235">
        <v>848195.29040563887</v>
      </c>
      <c r="J237" s="235">
        <v>783330.69670000009</v>
      </c>
      <c r="K237" s="235">
        <f>SUM('Verotuloihin perust tasaus'!$H237:$J237)</f>
        <v>5169338.2705288948</v>
      </c>
      <c r="L237" s="235">
        <f>'Verotuloihin perust tasaus'!$K237/'Verotuloihin perust tasaus'!$C237</f>
        <v>1585.2003282823964</v>
      </c>
      <c r="M237" s="244">
        <f>$L$11-'Verotuloihin perust tasaus'!$L237</f>
        <v>371.74967171760363</v>
      </c>
      <c r="N237" s="511">
        <f>IF('Verotuloihin perust tasaus'!$M237&gt;0,('Verotuloihin perust tasaus'!$M237*$B$7),('Verotuloihin perust tasaus'!$M237*$B$8))</f>
        <v>334.5747045458433</v>
      </c>
      <c r="O237" s="512">
        <f>'Verotuloihin perust tasaus'!$N237*'Verotuloihin perust tasaus'!$C237</f>
        <v>1091048.1115239949</v>
      </c>
    </row>
    <row r="238" spans="1:15" x14ac:dyDescent="0.25">
      <c r="A238" s="509">
        <v>740</v>
      </c>
      <c r="B238" s="334" t="s">
        <v>597</v>
      </c>
      <c r="C238" s="232">
        <v>32547</v>
      </c>
      <c r="D238" s="510">
        <v>22</v>
      </c>
      <c r="E238" s="510">
        <f>'Verotuloihin perust tasaus'!$D238-12.64</f>
        <v>9.36</v>
      </c>
      <c r="F238" s="235">
        <v>116622887.23</v>
      </c>
      <c r="G238" s="235">
        <f>'Verotuloihin perust tasaus'!$F238*100/'Verotuloihin perust tasaus'!$D238</f>
        <v>530104032.86363637</v>
      </c>
      <c r="H238" s="232">
        <f>'Verotuloihin perust tasaus'!$G238*($E$11/100)</f>
        <v>39068667.222050011</v>
      </c>
      <c r="I238" s="235">
        <v>8566223.8530982248</v>
      </c>
      <c r="J238" s="235">
        <v>5659925.1213500006</v>
      </c>
      <c r="K238" s="235">
        <f>SUM('Verotuloihin perust tasaus'!$H238:$J238)</f>
        <v>53294816.196498238</v>
      </c>
      <c r="L238" s="235">
        <f>'Verotuloihin perust tasaus'!$K238/'Verotuloihin perust tasaus'!$C238</f>
        <v>1637.4724612559755</v>
      </c>
      <c r="M238" s="244">
        <f>$L$11-'Verotuloihin perust tasaus'!$L238</f>
        <v>319.47753874402451</v>
      </c>
      <c r="N238" s="511">
        <f>IF('Verotuloihin perust tasaus'!$M238&gt;0,('Verotuloihin perust tasaus'!$M238*$B$7),('Verotuloihin perust tasaus'!$M238*$B$8))</f>
        <v>287.52978486962206</v>
      </c>
      <c r="O238" s="512">
        <f>'Verotuloihin perust tasaus'!$N238*'Verotuloihin perust tasaus'!$C238</f>
        <v>9358231.9081515893</v>
      </c>
    </row>
    <row r="239" spans="1:15" x14ac:dyDescent="0.25">
      <c r="A239" s="509">
        <v>742</v>
      </c>
      <c r="B239" s="334" t="s">
        <v>598</v>
      </c>
      <c r="C239" s="232">
        <v>1009</v>
      </c>
      <c r="D239" s="510">
        <v>21.75</v>
      </c>
      <c r="E239" s="510">
        <f>'Verotuloihin perust tasaus'!$D239-12.64</f>
        <v>9.11</v>
      </c>
      <c r="F239" s="235">
        <v>3285273.87</v>
      </c>
      <c r="G239" s="235">
        <f>'Verotuloihin perust tasaus'!$F239*100/'Verotuloihin perust tasaus'!$D239</f>
        <v>15104707.448275862</v>
      </c>
      <c r="H239" s="232">
        <f>'Verotuloihin perust tasaus'!$G239*($E$11/100)</f>
        <v>1113216.9389379313</v>
      </c>
      <c r="I239" s="235">
        <v>897699.69345365698</v>
      </c>
      <c r="J239" s="235">
        <v>193404.5563</v>
      </c>
      <c r="K239" s="235">
        <f>SUM('Verotuloihin perust tasaus'!$H239:$J239)</f>
        <v>2204321.1886915881</v>
      </c>
      <c r="L239" s="235">
        <f>'Verotuloihin perust tasaus'!$K239/'Verotuloihin perust tasaus'!$C239</f>
        <v>2184.6592553930504</v>
      </c>
      <c r="M239" s="244">
        <f>$L$11-'Verotuloihin perust tasaus'!$L239</f>
        <v>-227.7092553930504</v>
      </c>
      <c r="N239" s="511">
        <f>IF('Verotuloihin perust tasaus'!$M239&gt;0,('Verotuloihin perust tasaus'!$M239*$B$7),('Verotuloihin perust tasaus'!$M239*$B$8))</f>
        <v>-22.77092553930504</v>
      </c>
      <c r="O239" s="512">
        <f>'Verotuloihin perust tasaus'!$N239*'Verotuloihin perust tasaus'!$C239</f>
        <v>-22975.863869158784</v>
      </c>
    </row>
    <row r="240" spans="1:15" x14ac:dyDescent="0.25">
      <c r="A240" s="509">
        <v>743</v>
      </c>
      <c r="B240" s="334" t="s">
        <v>599</v>
      </c>
      <c r="C240" s="232">
        <v>64736</v>
      </c>
      <c r="D240" s="510">
        <v>21</v>
      </c>
      <c r="E240" s="510">
        <f>'Verotuloihin perust tasaus'!$D240-12.64</f>
        <v>8.36</v>
      </c>
      <c r="F240" s="235">
        <v>245227766.19</v>
      </c>
      <c r="G240" s="235">
        <f>'Verotuloihin perust tasaus'!$F240*100/'Verotuloihin perust tasaus'!$D240</f>
        <v>1167751267.5714285</v>
      </c>
      <c r="H240" s="232">
        <f>'Verotuloihin perust tasaus'!$G240*($E$11/100)</f>
        <v>86063268.420014307</v>
      </c>
      <c r="I240" s="235">
        <v>15689073.597845556</v>
      </c>
      <c r="J240" s="235">
        <v>11267196.587300001</v>
      </c>
      <c r="K240" s="235">
        <f>SUM('Verotuloihin perust tasaus'!$H240:$J240)</f>
        <v>113019538.60515986</v>
      </c>
      <c r="L240" s="235">
        <f>'Verotuloihin perust tasaus'!$K240/'Verotuloihin perust tasaus'!$C240</f>
        <v>1745.8529814193009</v>
      </c>
      <c r="M240" s="244">
        <f>$L$11-'Verotuloihin perust tasaus'!$L240</f>
        <v>211.09701858069911</v>
      </c>
      <c r="N240" s="511">
        <f>IF('Verotuloihin perust tasaus'!$M240&gt;0,('Verotuloihin perust tasaus'!$M240*$B$7),('Verotuloihin perust tasaus'!$M240*$B$8))</f>
        <v>189.9873167226292</v>
      </c>
      <c r="O240" s="512">
        <f>'Verotuloihin perust tasaus'!$N240*'Verotuloihin perust tasaus'!$C240</f>
        <v>12299018.935356123</v>
      </c>
    </row>
    <row r="241" spans="1:15" x14ac:dyDescent="0.25">
      <c r="A241" s="509">
        <v>746</v>
      </c>
      <c r="B241" s="334" t="s">
        <v>600</v>
      </c>
      <c r="C241" s="232">
        <v>4781</v>
      </c>
      <c r="D241" s="510">
        <v>21.75</v>
      </c>
      <c r="E241" s="510">
        <f>'Verotuloihin perust tasaus'!$D241-12.64</f>
        <v>9.11</v>
      </c>
      <c r="F241" s="235">
        <v>13375203.92</v>
      </c>
      <c r="G241" s="235">
        <f>'Verotuloihin perust tasaus'!$F241*100/'Verotuloihin perust tasaus'!$D241</f>
        <v>61495190.436781608</v>
      </c>
      <c r="H241" s="232">
        <f>'Verotuloihin perust tasaus'!$G241*($E$11/100)</f>
        <v>4532195.5351908058</v>
      </c>
      <c r="I241" s="235">
        <v>2692045.4229594162</v>
      </c>
      <c r="J241" s="235">
        <v>564327.88615000015</v>
      </c>
      <c r="K241" s="235">
        <f>SUM('Verotuloihin perust tasaus'!$H241:$J241)</f>
        <v>7788568.8443002217</v>
      </c>
      <c r="L241" s="235">
        <f>'Verotuloihin perust tasaus'!$K241/'Verotuloihin perust tasaus'!$C241</f>
        <v>1629.0668990379045</v>
      </c>
      <c r="M241" s="244">
        <f>$L$11-'Verotuloihin perust tasaus'!$L241</f>
        <v>327.88310096209557</v>
      </c>
      <c r="N241" s="511">
        <f>IF('Verotuloihin perust tasaus'!$M241&gt;0,('Verotuloihin perust tasaus'!$M241*$B$7),('Verotuloihin perust tasaus'!$M241*$B$8))</f>
        <v>295.09479086588601</v>
      </c>
      <c r="O241" s="512">
        <f>'Verotuloihin perust tasaus'!$N241*'Verotuloihin perust tasaus'!$C241</f>
        <v>1410848.1951298011</v>
      </c>
    </row>
    <row r="242" spans="1:15" x14ac:dyDescent="0.25">
      <c r="A242" s="509">
        <v>747</v>
      </c>
      <c r="B242" s="334" t="s">
        <v>601</v>
      </c>
      <c r="C242" s="232">
        <v>1352</v>
      </c>
      <c r="D242" s="510">
        <v>22</v>
      </c>
      <c r="E242" s="510">
        <f>'Verotuloihin perust tasaus'!$D242-12.64</f>
        <v>9.36</v>
      </c>
      <c r="F242" s="235">
        <v>3587837.98</v>
      </c>
      <c r="G242" s="235">
        <f>'Verotuloihin perust tasaus'!$F242*100/'Verotuloihin perust tasaus'!$D242</f>
        <v>16308354.454545455</v>
      </c>
      <c r="H242" s="232">
        <f>'Verotuloihin perust tasaus'!$G242*($E$11/100)</f>
        <v>1201925.7233000002</v>
      </c>
      <c r="I242" s="235">
        <v>560175.2801976453</v>
      </c>
      <c r="J242" s="235">
        <v>276149.00219999999</v>
      </c>
      <c r="K242" s="235">
        <f>SUM('Verotuloihin perust tasaus'!$H242:$J242)</f>
        <v>2038250.0056976455</v>
      </c>
      <c r="L242" s="235">
        <f>'Verotuloihin perust tasaus'!$K242/'Verotuloihin perust tasaus'!$C242</f>
        <v>1507.5813651609803</v>
      </c>
      <c r="M242" s="244">
        <f>$L$11-'Verotuloihin perust tasaus'!$L242</f>
        <v>449.36863483901971</v>
      </c>
      <c r="N242" s="511">
        <f>IF('Verotuloihin perust tasaus'!$M242&gt;0,('Verotuloihin perust tasaus'!$M242*$B$7),('Verotuloihin perust tasaus'!$M242*$B$8))</f>
        <v>404.43177135511775</v>
      </c>
      <c r="O242" s="512">
        <f>'Verotuloihin perust tasaus'!$N242*'Verotuloihin perust tasaus'!$C242</f>
        <v>546791.75487211917</v>
      </c>
    </row>
    <row r="243" spans="1:15" x14ac:dyDescent="0.25">
      <c r="A243" s="509">
        <v>748</v>
      </c>
      <c r="B243" s="334" t="s">
        <v>602</v>
      </c>
      <c r="C243" s="232">
        <v>5028</v>
      </c>
      <c r="D243" s="510">
        <v>22</v>
      </c>
      <c r="E243" s="510">
        <f>'Verotuloihin perust tasaus'!$D243-12.64</f>
        <v>9.36</v>
      </c>
      <c r="F243" s="235">
        <v>15670625.970000001</v>
      </c>
      <c r="G243" s="235">
        <f>'Verotuloihin perust tasaus'!$F243*100/'Verotuloihin perust tasaus'!$D243</f>
        <v>71230118.045454547</v>
      </c>
      <c r="H243" s="232">
        <f>'Verotuloihin perust tasaus'!$G243*($E$11/100)</f>
        <v>5249659.6999500012</v>
      </c>
      <c r="I243" s="235">
        <v>1100019.4093772059</v>
      </c>
      <c r="J243" s="235">
        <v>643654.59050000005</v>
      </c>
      <c r="K243" s="235">
        <f>SUM('Verotuloihin perust tasaus'!$H243:$J243)</f>
        <v>6993333.6998272073</v>
      </c>
      <c r="L243" s="235">
        <f>'Verotuloihin perust tasaus'!$K243/'Verotuloihin perust tasaus'!$C243</f>
        <v>1390.8778241502002</v>
      </c>
      <c r="M243" s="244">
        <f>$L$11-'Verotuloihin perust tasaus'!$L243</f>
        <v>566.07217584979981</v>
      </c>
      <c r="N243" s="511">
        <f>IF('Verotuloihin perust tasaus'!$M243&gt;0,('Verotuloihin perust tasaus'!$M243*$B$7),('Verotuloihin perust tasaus'!$M243*$B$8))</f>
        <v>509.46495826481981</v>
      </c>
      <c r="O243" s="512">
        <f>'Verotuloihin perust tasaus'!$N243*'Verotuloihin perust tasaus'!$C243</f>
        <v>2561589.8101555142</v>
      </c>
    </row>
    <row r="244" spans="1:15" x14ac:dyDescent="0.25">
      <c r="A244" s="509">
        <v>749</v>
      </c>
      <c r="B244" s="334" t="s">
        <v>603</v>
      </c>
      <c r="C244" s="232">
        <v>21293</v>
      </c>
      <c r="D244" s="510">
        <v>22.000000000000004</v>
      </c>
      <c r="E244" s="510">
        <f>'Verotuloihin perust tasaus'!$D244-12.64</f>
        <v>9.360000000000003</v>
      </c>
      <c r="F244" s="235">
        <v>87192239.599999994</v>
      </c>
      <c r="G244" s="235">
        <f>'Verotuloihin perust tasaus'!$F244*100/'Verotuloihin perust tasaus'!$D244</f>
        <v>396328361.81818175</v>
      </c>
      <c r="H244" s="232">
        <f>'Verotuloihin perust tasaus'!$G244*($E$11/100)</f>
        <v>29209400.266000003</v>
      </c>
      <c r="I244" s="235">
        <v>4341825.8219350604</v>
      </c>
      <c r="J244" s="235">
        <v>2550783.7714999998</v>
      </c>
      <c r="K244" s="235">
        <f>SUM('Verotuloihin perust tasaus'!$H244:$J244)</f>
        <v>36102009.859435067</v>
      </c>
      <c r="L244" s="235">
        <f>'Verotuloihin perust tasaus'!$K244/'Verotuloihin perust tasaus'!$C244</f>
        <v>1695.4872427293039</v>
      </c>
      <c r="M244" s="244">
        <f>$L$11-'Verotuloihin perust tasaus'!$L244</f>
        <v>261.4627572706961</v>
      </c>
      <c r="N244" s="511">
        <f>IF('Verotuloihin perust tasaus'!$M244&gt;0,('Verotuloihin perust tasaus'!$M244*$B$7),('Verotuloihin perust tasaus'!$M244*$B$8))</f>
        <v>235.31648154362651</v>
      </c>
      <c r="O244" s="512">
        <f>'Verotuloihin perust tasaus'!$N244*'Verotuloihin perust tasaus'!$C244</f>
        <v>5010593.8415084388</v>
      </c>
    </row>
    <row r="245" spans="1:15" x14ac:dyDescent="0.25">
      <c r="A245" s="509">
        <v>751</v>
      </c>
      <c r="B245" s="334" t="s">
        <v>604</v>
      </c>
      <c r="C245" s="232">
        <v>2904</v>
      </c>
      <c r="D245" s="510">
        <v>22.000000000000004</v>
      </c>
      <c r="E245" s="510">
        <f>'Verotuloihin perust tasaus'!$D245-12.64</f>
        <v>9.360000000000003</v>
      </c>
      <c r="F245" s="235">
        <v>11160943.609999999</v>
      </c>
      <c r="G245" s="235">
        <f>'Verotuloihin perust tasaus'!$F245*100/'Verotuloihin perust tasaus'!$D245</f>
        <v>50731561.863636352</v>
      </c>
      <c r="H245" s="232">
        <f>'Verotuloihin perust tasaus'!$G245*($E$11/100)</f>
        <v>3738916.10935</v>
      </c>
      <c r="I245" s="235">
        <v>271746.39608870615</v>
      </c>
      <c r="J245" s="235">
        <v>337167.2145</v>
      </c>
      <c r="K245" s="235">
        <f>SUM('Verotuloihin perust tasaus'!$H245:$J245)</f>
        <v>4347829.7199387066</v>
      </c>
      <c r="L245" s="235">
        <f>'Verotuloihin perust tasaus'!$K245/'Verotuloihin perust tasaus'!$C245</f>
        <v>1497.186542678618</v>
      </c>
      <c r="M245" s="244">
        <f>$L$11-'Verotuloihin perust tasaus'!$L245</f>
        <v>459.76345732138202</v>
      </c>
      <c r="N245" s="511">
        <f>IF('Verotuloihin perust tasaus'!$M245&gt;0,('Verotuloihin perust tasaus'!$M245*$B$7),('Verotuloihin perust tasaus'!$M245*$B$8))</f>
        <v>413.78711158924381</v>
      </c>
      <c r="O245" s="512">
        <f>'Verotuloihin perust tasaus'!$N245*'Verotuloihin perust tasaus'!$C245</f>
        <v>1201637.772055164</v>
      </c>
    </row>
    <row r="246" spans="1:15" x14ac:dyDescent="0.25">
      <c r="A246" s="509">
        <v>753</v>
      </c>
      <c r="B246" s="334" t="s">
        <v>605</v>
      </c>
      <c r="C246" s="232">
        <v>22190</v>
      </c>
      <c r="D246" s="510">
        <v>19.25</v>
      </c>
      <c r="E246" s="510">
        <f>'Verotuloihin perust tasaus'!$D246-12.64</f>
        <v>6.6099999999999994</v>
      </c>
      <c r="F246" s="235">
        <v>103287141.15000001</v>
      </c>
      <c r="G246" s="235">
        <f>'Verotuloihin perust tasaus'!$F246*100/'Verotuloihin perust tasaus'!$D246</f>
        <v>536556577.40259743</v>
      </c>
      <c r="H246" s="232">
        <f>'Verotuloihin perust tasaus'!$G246*($E$11/100)</f>
        <v>39544219.754571438</v>
      </c>
      <c r="I246" s="235">
        <v>4388480.9131669607</v>
      </c>
      <c r="J246" s="235">
        <v>5627334.6303000003</v>
      </c>
      <c r="K246" s="235">
        <f>SUM('Verotuloihin perust tasaus'!$H246:$J246)</f>
        <v>49560035.298038401</v>
      </c>
      <c r="L246" s="235">
        <f>'Verotuloihin perust tasaus'!$K246/'Verotuloihin perust tasaus'!$C246</f>
        <v>2233.440076522686</v>
      </c>
      <c r="M246" s="244">
        <f>$L$11-'Verotuloihin perust tasaus'!$L246</f>
        <v>-276.49007652268597</v>
      </c>
      <c r="N246" s="511">
        <f>IF('Verotuloihin perust tasaus'!$M246&gt;0,('Verotuloihin perust tasaus'!$M246*$B$7),('Verotuloihin perust tasaus'!$M246*$B$8))</f>
        <v>-27.649007652268597</v>
      </c>
      <c r="O246" s="512">
        <f>'Verotuloihin perust tasaus'!$N246*'Verotuloihin perust tasaus'!$C246</f>
        <v>-613531.47980384016</v>
      </c>
    </row>
    <row r="247" spans="1:15" x14ac:dyDescent="0.25">
      <c r="A247" s="509">
        <v>755</v>
      </c>
      <c r="B247" s="334" t="s">
        <v>606</v>
      </c>
      <c r="C247" s="232">
        <v>6198</v>
      </c>
      <c r="D247" s="510">
        <v>21.25</v>
      </c>
      <c r="E247" s="510">
        <f>'Verotuloihin perust tasaus'!$D247-12.64</f>
        <v>8.61</v>
      </c>
      <c r="F247" s="235">
        <v>29928781.879999999</v>
      </c>
      <c r="G247" s="235">
        <f>'Verotuloihin perust tasaus'!$F247*100/'Verotuloihin perust tasaus'!$D247</f>
        <v>140841326.49411765</v>
      </c>
      <c r="H247" s="232">
        <f>'Verotuloihin perust tasaus'!$G247*($E$11/100)</f>
        <v>10380005.762616472</v>
      </c>
      <c r="I247" s="235">
        <v>730508.32372035168</v>
      </c>
      <c r="J247" s="235">
        <v>1180807.9890000001</v>
      </c>
      <c r="K247" s="235">
        <f>SUM('Verotuloihin perust tasaus'!$H247:$J247)</f>
        <v>12291322.075336823</v>
      </c>
      <c r="L247" s="235">
        <f>'Verotuloihin perust tasaus'!$K247/'Verotuloihin perust tasaus'!$C247</f>
        <v>1983.1110157045537</v>
      </c>
      <c r="M247" s="244">
        <f>$L$11-'Verotuloihin perust tasaus'!$L247</f>
        <v>-26.16101570455362</v>
      </c>
      <c r="N247" s="511">
        <f>IF('Verotuloihin perust tasaus'!$M247&gt;0,('Verotuloihin perust tasaus'!$M247*$B$7),('Verotuloihin perust tasaus'!$M247*$B$8))</f>
        <v>-2.6161015704553621</v>
      </c>
      <c r="O247" s="512">
        <f>'Verotuloihin perust tasaus'!$N247*'Verotuloihin perust tasaus'!$C247</f>
        <v>-16214.597533682334</v>
      </c>
    </row>
    <row r="248" spans="1:15" x14ac:dyDescent="0.25">
      <c r="A248" s="509">
        <v>758</v>
      </c>
      <c r="B248" s="334" t="s">
        <v>607</v>
      </c>
      <c r="C248" s="232">
        <v>8187</v>
      </c>
      <c r="D248" s="510">
        <v>21</v>
      </c>
      <c r="E248" s="510">
        <f>'Verotuloihin perust tasaus'!$D248-12.64</f>
        <v>8.36</v>
      </c>
      <c r="F248" s="235">
        <v>30730002.010000002</v>
      </c>
      <c r="G248" s="235">
        <f>'Verotuloihin perust tasaus'!$F248*100/'Verotuloihin perust tasaus'!$D248</f>
        <v>146333342.90476191</v>
      </c>
      <c r="H248" s="232">
        <f>'Verotuloihin perust tasaus'!$G248*($E$11/100)</f>
        <v>10784767.372080956</v>
      </c>
      <c r="I248" s="235">
        <v>2644759.2555125146</v>
      </c>
      <c r="J248" s="235">
        <v>1915996.2298000003</v>
      </c>
      <c r="K248" s="235">
        <f>SUM('Verotuloihin perust tasaus'!$H248:$J248)</f>
        <v>15345522.857393472</v>
      </c>
      <c r="L248" s="235">
        <f>'Verotuloihin perust tasaus'!$K248/'Verotuloihin perust tasaus'!$C248</f>
        <v>1874.3767994861942</v>
      </c>
      <c r="M248" s="244">
        <f>$L$11-'Verotuloihin perust tasaus'!$L248</f>
        <v>82.573200513805887</v>
      </c>
      <c r="N248" s="511">
        <f>IF('Verotuloihin perust tasaus'!$M248&gt;0,('Verotuloihin perust tasaus'!$M248*$B$7),('Verotuloihin perust tasaus'!$M248*$B$8))</f>
        <v>74.315880462425298</v>
      </c>
      <c r="O248" s="512">
        <f>'Verotuloihin perust tasaus'!$N248*'Verotuloihin perust tasaus'!$C248</f>
        <v>608424.11334587587</v>
      </c>
    </row>
    <row r="249" spans="1:15" x14ac:dyDescent="0.25">
      <c r="A249" s="509">
        <v>759</v>
      </c>
      <c r="B249" s="334" t="s">
        <v>608</v>
      </c>
      <c r="C249" s="232">
        <v>1997</v>
      </c>
      <c r="D249" s="510">
        <v>21.750000000000004</v>
      </c>
      <c r="E249" s="510">
        <f>'Verotuloihin perust tasaus'!$D249-12.64</f>
        <v>9.110000000000003</v>
      </c>
      <c r="F249" s="235">
        <v>5132359.78</v>
      </c>
      <c r="G249" s="235">
        <f>'Verotuloihin perust tasaus'!$F249*100/'Verotuloihin perust tasaus'!$D249</f>
        <v>23597056.45977011</v>
      </c>
      <c r="H249" s="232">
        <f>'Verotuloihin perust tasaus'!$G249*($E$11/100)</f>
        <v>1739103.0610850574</v>
      </c>
      <c r="I249" s="235">
        <v>864170.22998590267</v>
      </c>
      <c r="J249" s="235">
        <v>300113.49995000003</v>
      </c>
      <c r="K249" s="235">
        <f>SUM('Verotuloihin perust tasaus'!$H249:$J249)</f>
        <v>2903386.7910209601</v>
      </c>
      <c r="L249" s="235">
        <f>'Verotuloihin perust tasaus'!$K249/'Verotuloihin perust tasaus'!$C249</f>
        <v>1453.8742068207112</v>
      </c>
      <c r="M249" s="244">
        <f>$L$11-'Verotuloihin perust tasaus'!$L249</f>
        <v>503.07579317928889</v>
      </c>
      <c r="N249" s="511">
        <f>IF('Verotuloihin perust tasaus'!$M249&gt;0,('Verotuloihin perust tasaus'!$M249*$B$7),('Verotuloihin perust tasaus'!$M249*$B$8))</f>
        <v>452.76821386136004</v>
      </c>
      <c r="O249" s="512">
        <f>'Verotuloihin perust tasaus'!$N249*'Verotuloihin perust tasaus'!$C249</f>
        <v>904178.12308113603</v>
      </c>
    </row>
    <row r="250" spans="1:15" x14ac:dyDescent="0.25">
      <c r="A250" s="509">
        <v>761</v>
      </c>
      <c r="B250" s="334" t="s">
        <v>609</v>
      </c>
      <c r="C250" s="232">
        <v>8563</v>
      </c>
      <c r="D250" s="510">
        <v>20.5</v>
      </c>
      <c r="E250" s="510">
        <f>'Verotuloihin perust tasaus'!$D250-12.64</f>
        <v>7.8599999999999994</v>
      </c>
      <c r="F250" s="235">
        <v>27153008.050000001</v>
      </c>
      <c r="G250" s="235">
        <f>'Verotuloihin perust tasaus'!$F250*100/'Verotuloihin perust tasaus'!$D250</f>
        <v>132453697.80487806</v>
      </c>
      <c r="H250" s="232">
        <f>'Verotuloihin perust tasaus'!$G250*($E$11/100)</f>
        <v>9761837.5282195155</v>
      </c>
      <c r="I250" s="235">
        <v>1397516.0236334512</v>
      </c>
      <c r="J250" s="235">
        <v>1190936.34855</v>
      </c>
      <c r="K250" s="235">
        <f>SUM('Verotuloihin perust tasaus'!$H250:$J250)</f>
        <v>12350289.900402967</v>
      </c>
      <c r="L250" s="235">
        <f>'Verotuloihin perust tasaus'!$K250/'Verotuloihin perust tasaus'!$C250</f>
        <v>1442.2854023593329</v>
      </c>
      <c r="M250" s="244">
        <f>$L$11-'Verotuloihin perust tasaus'!$L250</f>
        <v>514.66459764066713</v>
      </c>
      <c r="N250" s="511">
        <f>IF('Verotuloihin perust tasaus'!$M250&gt;0,('Verotuloihin perust tasaus'!$M250*$B$7),('Verotuloihin perust tasaus'!$M250*$B$8))</f>
        <v>463.19813787660041</v>
      </c>
      <c r="O250" s="512">
        <f>'Verotuloihin perust tasaus'!$N250*'Verotuloihin perust tasaus'!$C250</f>
        <v>3966365.6546373293</v>
      </c>
    </row>
    <row r="251" spans="1:15" x14ac:dyDescent="0.25">
      <c r="A251" s="509">
        <v>762</v>
      </c>
      <c r="B251" s="334" t="s">
        <v>610</v>
      </c>
      <c r="C251" s="232">
        <v>3777</v>
      </c>
      <c r="D251" s="510">
        <v>21.25</v>
      </c>
      <c r="E251" s="510">
        <f>'Verotuloihin perust tasaus'!$D251-12.64</f>
        <v>8.61</v>
      </c>
      <c r="F251" s="235">
        <v>10595392.52</v>
      </c>
      <c r="G251" s="235">
        <f>'Verotuloihin perust tasaus'!$F251*100/'Verotuloihin perust tasaus'!$D251</f>
        <v>49860670.682352938</v>
      </c>
      <c r="H251" s="232">
        <f>'Verotuloihin perust tasaus'!$G251*($E$11/100)</f>
        <v>3674731.4292894122</v>
      </c>
      <c r="I251" s="235">
        <v>1770600.2018582954</v>
      </c>
      <c r="J251" s="235">
        <v>516714.62125000008</v>
      </c>
      <c r="K251" s="235">
        <f>SUM('Verotuloihin perust tasaus'!$H251:$J251)</f>
        <v>5962046.2523977077</v>
      </c>
      <c r="L251" s="235">
        <f>'Verotuloihin perust tasaus'!$K251/'Verotuloihin perust tasaus'!$C251</f>
        <v>1578.5137019850961</v>
      </c>
      <c r="M251" s="244">
        <f>$L$11-'Verotuloihin perust tasaus'!$L251</f>
        <v>378.43629801490397</v>
      </c>
      <c r="N251" s="511">
        <f>IF('Verotuloihin perust tasaus'!$M251&gt;0,('Verotuloihin perust tasaus'!$M251*$B$7),('Verotuloihin perust tasaus'!$M251*$B$8))</f>
        <v>340.59266821341356</v>
      </c>
      <c r="O251" s="512">
        <f>'Verotuloihin perust tasaus'!$N251*'Verotuloihin perust tasaus'!$C251</f>
        <v>1286418.507842063</v>
      </c>
    </row>
    <row r="252" spans="1:15" x14ac:dyDescent="0.25">
      <c r="A252" s="509">
        <v>765</v>
      </c>
      <c r="B252" s="334" t="s">
        <v>611</v>
      </c>
      <c r="C252" s="232">
        <v>10348</v>
      </c>
      <c r="D252" s="510">
        <v>19.75</v>
      </c>
      <c r="E252" s="510">
        <f>'Verotuloihin perust tasaus'!$D252-12.64</f>
        <v>7.1099999999999994</v>
      </c>
      <c r="F252" s="235">
        <v>35125120.409999996</v>
      </c>
      <c r="G252" s="235">
        <f>'Verotuloihin perust tasaus'!$F252*100/'Verotuloihin perust tasaus'!$D252</f>
        <v>177848710.93670884</v>
      </c>
      <c r="H252" s="232">
        <f>'Verotuloihin perust tasaus'!$G252*($E$11/100)</f>
        <v>13107449.996035444</v>
      </c>
      <c r="I252" s="235">
        <v>2879304.9802579707</v>
      </c>
      <c r="J252" s="235">
        <v>2298002.1295500002</v>
      </c>
      <c r="K252" s="235">
        <f>SUM('Verotuloihin perust tasaus'!$H252:$J252)</f>
        <v>18284757.105843414</v>
      </c>
      <c r="L252" s="235">
        <f>'Verotuloihin perust tasaus'!$K252/'Verotuloihin perust tasaus'!$C252</f>
        <v>1766.9846449404149</v>
      </c>
      <c r="M252" s="244">
        <f>$L$11-'Verotuloihin perust tasaus'!$L252</f>
        <v>189.96535505958514</v>
      </c>
      <c r="N252" s="511">
        <f>IF('Verotuloihin perust tasaus'!$M252&gt;0,('Verotuloihin perust tasaus'!$M252*$B$7),('Verotuloihin perust tasaus'!$M252*$B$8))</f>
        <v>170.96881955362662</v>
      </c>
      <c r="O252" s="512">
        <f>'Verotuloihin perust tasaus'!$N252*'Verotuloihin perust tasaus'!$C252</f>
        <v>1769185.3447409282</v>
      </c>
    </row>
    <row r="253" spans="1:15" x14ac:dyDescent="0.25">
      <c r="A253" s="509">
        <v>768</v>
      </c>
      <c r="B253" s="334" t="s">
        <v>612</v>
      </c>
      <c r="C253" s="232">
        <v>2430</v>
      </c>
      <c r="D253" s="510">
        <v>21</v>
      </c>
      <c r="E253" s="510">
        <f>'Verotuloihin perust tasaus'!$D253-12.64</f>
        <v>8.36</v>
      </c>
      <c r="F253" s="235">
        <v>6594662.1900000004</v>
      </c>
      <c r="G253" s="235">
        <f>'Verotuloihin perust tasaus'!$F253*100/'Verotuloihin perust tasaus'!$D253</f>
        <v>31403153.285714287</v>
      </c>
      <c r="H253" s="232">
        <f>'Verotuloihin perust tasaus'!$G253*($E$11/100)</f>
        <v>2314412.3971571433</v>
      </c>
      <c r="I253" s="235">
        <v>999513.62340562965</v>
      </c>
      <c r="J253" s="235">
        <v>593326.72975000006</v>
      </c>
      <c r="K253" s="235">
        <f>SUM('Verotuloihin perust tasaus'!$H253:$J253)</f>
        <v>3907252.750312773</v>
      </c>
      <c r="L253" s="235">
        <f>'Verotuloihin perust tasaus'!$K253/'Verotuloihin perust tasaus'!$C253</f>
        <v>1607.9229425155445</v>
      </c>
      <c r="M253" s="244">
        <f>$L$11-'Verotuloihin perust tasaus'!$L253</f>
        <v>349.02705748445555</v>
      </c>
      <c r="N253" s="511">
        <f>IF('Verotuloihin perust tasaus'!$M253&gt;0,('Verotuloihin perust tasaus'!$M253*$B$7),('Verotuloihin perust tasaus'!$M253*$B$8))</f>
        <v>314.12435173601</v>
      </c>
      <c r="O253" s="512">
        <f>'Verotuloihin perust tasaus'!$N253*'Verotuloihin perust tasaus'!$C253</f>
        <v>763322.17471850431</v>
      </c>
    </row>
    <row r="254" spans="1:15" x14ac:dyDescent="0.25">
      <c r="A254" s="509">
        <v>777</v>
      </c>
      <c r="B254" s="334" t="s">
        <v>613</v>
      </c>
      <c r="C254" s="232">
        <v>7508</v>
      </c>
      <c r="D254" s="510">
        <v>21.5</v>
      </c>
      <c r="E254" s="510">
        <f>'Verotuloihin perust tasaus'!$D254-12.64</f>
        <v>8.86</v>
      </c>
      <c r="F254" s="235">
        <v>22623495.98</v>
      </c>
      <c r="G254" s="235">
        <f>'Verotuloihin perust tasaus'!$F254*100/'Verotuloihin perust tasaus'!$D254</f>
        <v>105225562.69767442</v>
      </c>
      <c r="H254" s="232">
        <f>'Verotuloihin perust tasaus'!$G254*($E$11/100)</f>
        <v>7755123.9708186062</v>
      </c>
      <c r="I254" s="235">
        <v>2573013.5190534182</v>
      </c>
      <c r="J254" s="235">
        <v>953305.52540000016</v>
      </c>
      <c r="K254" s="235">
        <f>SUM('Verotuloihin perust tasaus'!$H254:$J254)</f>
        <v>11281443.015272023</v>
      </c>
      <c r="L254" s="235">
        <f>'Verotuloihin perust tasaus'!$K254/'Verotuloihin perust tasaus'!$C254</f>
        <v>1502.5896397538656</v>
      </c>
      <c r="M254" s="244">
        <f>$L$11-'Verotuloihin perust tasaus'!$L254</f>
        <v>454.36036024613441</v>
      </c>
      <c r="N254" s="511">
        <f>IF('Verotuloihin perust tasaus'!$M254&gt;0,('Verotuloihin perust tasaus'!$M254*$B$7),('Verotuloihin perust tasaus'!$M254*$B$8))</f>
        <v>408.92432422152098</v>
      </c>
      <c r="O254" s="512">
        <f>'Verotuloihin perust tasaus'!$N254*'Verotuloihin perust tasaus'!$C254</f>
        <v>3070203.8262551795</v>
      </c>
    </row>
    <row r="255" spans="1:15" x14ac:dyDescent="0.25">
      <c r="A255" s="509">
        <v>778</v>
      </c>
      <c r="B255" s="334" t="s">
        <v>614</v>
      </c>
      <c r="C255" s="232">
        <v>6891</v>
      </c>
      <c r="D255" s="510">
        <v>21.75</v>
      </c>
      <c r="E255" s="510">
        <f>'Verotuloihin perust tasaus'!$D255-12.64</f>
        <v>9.11</v>
      </c>
      <c r="F255" s="235">
        <v>22055597.649999999</v>
      </c>
      <c r="G255" s="235">
        <f>'Verotuloihin perust tasaus'!$F255*100/'Verotuloihin perust tasaus'!$D255</f>
        <v>101405046.66666667</v>
      </c>
      <c r="H255" s="232">
        <f>'Verotuloihin perust tasaus'!$G255*($E$11/100)</f>
        <v>7473551.9393333355</v>
      </c>
      <c r="I255" s="235">
        <v>1558297.2533960862</v>
      </c>
      <c r="J255" s="235">
        <v>865211.31784999999</v>
      </c>
      <c r="K255" s="235">
        <f>SUM('Verotuloihin perust tasaus'!$H255:$J255)</f>
        <v>9897060.5105794203</v>
      </c>
      <c r="L255" s="235">
        <f>'Verotuloihin perust tasaus'!$K255/'Verotuloihin perust tasaus'!$C255</f>
        <v>1436.2299391350195</v>
      </c>
      <c r="M255" s="244">
        <f>$L$11-'Verotuloihin perust tasaus'!$L255</f>
        <v>520.7200608649805</v>
      </c>
      <c r="N255" s="511">
        <f>IF('Verotuloihin perust tasaus'!$M255&gt;0,('Verotuloihin perust tasaus'!$M255*$B$7),('Verotuloihin perust tasaus'!$M255*$B$8))</f>
        <v>468.64805477848245</v>
      </c>
      <c r="O255" s="512">
        <f>'Verotuloihin perust tasaus'!$N255*'Verotuloihin perust tasaus'!$C255</f>
        <v>3229453.7454785225</v>
      </c>
    </row>
    <row r="256" spans="1:15" x14ac:dyDescent="0.25">
      <c r="A256" s="509">
        <v>781</v>
      </c>
      <c r="B256" s="334" t="s">
        <v>615</v>
      </c>
      <c r="C256" s="232">
        <v>3584</v>
      </c>
      <c r="D256" s="510">
        <v>19</v>
      </c>
      <c r="E256" s="510">
        <f>'Verotuloihin perust tasaus'!$D256-12.64</f>
        <v>6.3599999999999994</v>
      </c>
      <c r="F256" s="235">
        <v>9508307.5500000007</v>
      </c>
      <c r="G256" s="235">
        <f>'Verotuloihin perust tasaus'!$F256*100/'Verotuloihin perust tasaus'!$D256</f>
        <v>50043723.947368428</v>
      </c>
      <c r="H256" s="232">
        <f>'Verotuloihin perust tasaus'!$G256*($E$11/100)</f>
        <v>3688222.4549210537</v>
      </c>
      <c r="I256" s="235">
        <v>1270355.3386442505</v>
      </c>
      <c r="J256" s="235">
        <v>1214802.3977000003</v>
      </c>
      <c r="K256" s="235">
        <f>SUM('Verotuloihin perust tasaus'!$H256:$J256)</f>
        <v>6173380.1912653046</v>
      </c>
      <c r="L256" s="235">
        <f>'Verotuloihin perust tasaus'!$K256/'Verotuloihin perust tasaus'!$C256</f>
        <v>1722.483312295007</v>
      </c>
      <c r="M256" s="244">
        <f>$L$11-'Verotuloihin perust tasaus'!$L256</f>
        <v>234.46668770499309</v>
      </c>
      <c r="N256" s="511">
        <f>IF('Verotuloihin perust tasaus'!$M256&gt;0,('Verotuloihin perust tasaus'!$M256*$B$7),('Verotuloihin perust tasaus'!$M256*$B$8))</f>
        <v>211.02001893449378</v>
      </c>
      <c r="O256" s="512">
        <f>'Verotuloihin perust tasaus'!$N256*'Verotuloihin perust tasaus'!$C256</f>
        <v>756295.74786122574</v>
      </c>
    </row>
    <row r="257" spans="1:15" x14ac:dyDescent="0.25">
      <c r="A257" s="509">
        <v>783</v>
      </c>
      <c r="B257" s="334" t="s">
        <v>616</v>
      </c>
      <c r="C257" s="232">
        <v>6588</v>
      </c>
      <c r="D257" s="510">
        <v>21.5</v>
      </c>
      <c r="E257" s="510">
        <f>'Verotuloihin perust tasaus'!$D257-12.64</f>
        <v>8.86</v>
      </c>
      <c r="F257" s="235">
        <v>25123341.469999999</v>
      </c>
      <c r="G257" s="235">
        <f>'Verotuloihin perust tasaus'!$F257*100/'Verotuloihin perust tasaus'!$D257</f>
        <v>116852751.02325581</v>
      </c>
      <c r="H257" s="232">
        <f>'Verotuloihin perust tasaus'!$G257*($E$11/100)</f>
        <v>8612047.7504139543</v>
      </c>
      <c r="I257" s="235">
        <v>1352157.5334045936</v>
      </c>
      <c r="J257" s="235">
        <v>1194220.5971500003</v>
      </c>
      <c r="K257" s="235">
        <f>SUM('Verotuloihin perust tasaus'!$H257:$J257)</f>
        <v>11158425.880968548</v>
      </c>
      <c r="L257" s="235">
        <f>'Verotuloihin perust tasaus'!$K257/'Verotuloihin perust tasaus'!$C257</f>
        <v>1693.7501337232161</v>
      </c>
      <c r="M257" s="244">
        <f>$L$11-'Verotuloihin perust tasaus'!$L257</f>
        <v>263.19986627678395</v>
      </c>
      <c r="N257" s="511">
        <f>IF('Verotuloihin perust tasaus'!$M257&gt;0,('Verotuloihin perust tasaus'!$M257*$B$7),('Verotuloihin perust tasaus'!$M257*$B$8))</f>
        <v>236.87987964910556</v>
      </c>
      <c r="O257" s="512">
        <f>'Verotuloihin perust tasaus'!$N257*'Verotuloihin perust tasaus'!$C257</f>
        <v>1560564.6471283075</v>
      </c>
    </row>
    <row r="258" spans="1:15" x14ac:dyDescent="0.25">
      <c r="A258" s="509">
        <v>785</v>
      </c>
      <c r="B258" s="334" t="s">
        <v>617</v>
      </c>
      <c r="C258" s="232">
        <v>2673</v>
      </c>
      <c r="D258" s="510">
        <v>21</v>
      </c>
      <c r="E258" s="510">
        <f>'Verotuloihin perust tasaus'!$D258-12.64</f>
        <v>8.36</v>
      </c>
      <c r="F258" s="235">
        <v>7700889.25</v>
      </c>
      <c r="G258" s="235">
        <f>'Verotuloihin perust tasaus'!$F258*100/'Verotuloihin perust tasaus'!$D258</f>
        <v>36670901.190476194</v>
      </c>
      <c r="H258" s="232">
        <f>'Verotuloihin perust tasaus'!$G258*($E$11/100)</f>
        <v>2702645.4177380959</v>
      </c>
      <c r="I258" s="235">
        <v>602254.66306298587</v>
      </c>
      <c r="J258" s="235">
        <v>716581.26930000004</v>
      </c>
      <c r="K258" s="235">
        <f>SUM('Verotuloihin perust tasaus'!$H258:$J258)</f>
        <v>4021481.3501010817</v>
      </c>
      <c r="L258" s="235">
        <f>'Verotuloihin perust tasaus'!$K258/'Verotuloihin perust tasaus'!$C258</f>
        <v>1504.4823606812877</v>
      </c>
      <c r="M258" s="244">
        <f>$L$11-'Verotuloihin perust tasaus'!$L258</f>
        <v>452.46763931871237</v>
      </c>
      <c r="N258" s="511">
        <f>IF('Verotuloihin perust tasaus'!$M258&gt;0,('Verotuloihin perust tasaus'!$M258*$B$7),('Verotuloihin perust tasaus'!$M258*$B$8))</f>
        <v>407.22087538684116</v>
      </c>
      <c r="O258" s="512">
        <f>'Verotuloihin perust tasaus'!$N258*'Verotuloihin perust tasaus'!$C258</f>
        <v>1088501.3999090265</v>
      </c>
    </row>
    <row r="259" spans="1:15" x14ac:dyDescent="0.25">
      <c r="A259" s="509">
        <v>790</v>
      </c>
      <c r="B259" s="334" t="s">
        <v>259</v>
      </c>
      <c r="C259" s="232">
        <v>23998</v>
      </c>
      <c r="D259" s="510">
        <v>21.5</v>
      </c>
      <c r="E259" s="510">
        <f>'Verotuloihin perust tasaus'!$D259-12.64</f>
        <v>8.86</v>
      </c>
      <c r="F259" s="235">
        <v>80743267.340000004</v>
      </c>
      <c r="G259" s="235">
        <f>'Verotuloihin perust tasaus'!$F259*100/'Verotuloihin perust tasaus'!$D259</f>
        <v>375550080.6511628</v>
      </c>
      <c r="H259" s="232">
        <f>'Verotuloihin perust tasaus'!$G259*($E$11/100)</f>
        <v>27678040.943990704</v>
      </c>
      <c r="I259" s="235">
        <v>4937245.7798915897</v>
      </c>
      <c r="J259" s="235">
        <v>3416129.8406500001</v>
      </c>
      <c r="K259" s="235">
        <f>SUM('Verotuloihin perust tasaus'!$H259:$J259)</f>
        <v>36031416.564532295</v>
      </c>
      <c r="L259" s="235">
        <f>'Verotuloihin perust tasaus'!$K259/'Verotuloihin perust tasaus'!$C259</f>
        <v>1501.4341430340985</v>
      </c>
      <c r="M259" s="244">
        <f>$L$11-'Verotuloihin perust tasaus'!$L259</f>
        <v>455.51585696590155</v>
      </c>
      <c r="N259" s="511">
        <f>IF('Verotuloihin perust tasaus'!$M259&gt;0,('Verotuloihin perust tasaus'!$M259*$B$7),('Verotuloihin perust tasaus'!$M259*$B$8))</f>
        <v>409.96427126931138</v>
      </c>
      <c r="O259" s="512">
        <f>'Verotuloihin perust tasaus'!$N259*'Verotuloihin perust tasaus'!$C259</f>
        <v>9838322.5819209348</v>
      </c>
    </row>
    <row r="260" spans="1:15" x14ac:dyDescent="0.25">
      <c r="A260" s="509">
        <v>791</v>
      </c>
      <c r="B260" s="334" t="s">
        <v>260</v>
      </c>
      <c r="C260" s="232">
        <v>5131</v>
      </c>
      <c r="D260" s="510">
        <v>21.75</v>
      </c>
      <c r="E260" s="510">
        <f>'Verotuloihin perust tasaus'!$D260-12.64</f>
        <v>9.11</v>
      </c>
      <c r="F260" s="235">
        <v>14432873.619999999</v>
      </c>
      <c r="G260" s="235">
        <f>'Verotuloihin perust tasaus'!$F260*100/'Verotuloihin perust tasaus'!$D260</f>
        <v>66358039.632183909</v>
      </c>
      <c r="H260" s="232">
        <f>'Verotuloihin perust tasaus'!$G260*($E$11/100)</f>
        <v>4890587.5208919551</v>
      </c>
      <c r="I260" s="235">
        <v>1181322.1900079863</v>
      </c>
      <c r="J260" s="235">
        <v>729457.65835000004</v>
      </c>
      <c r="K260" s="235">
        <f>SUM('Verotuloihin perust tasaus'!$H260:$J260)</f>
        <v>6801367.3692499418</v>
      </c>
      <c r="L260" s="235">
        <f>'Verotuloihin perust tasaus'!$K260/'Verotuloihin perust tasaus'!$C260</f>
        <v>1325.5442154063421</v>
      </c>
      <c r="M260" s="244">
        <f>$L$11-'Verotuloihin perust tasaus'!$L260</f>
        <v>631.40578459365793</v>
      </c>
      <c r="N260" s="511">
        <f>IF('Verotuloihin perust tasaus'!$M260&gt;0,('Verotuloihin perust tasaus'!$M260*$B$7),('Verotuloihin perust tasaus'!$M260*$B$8))</f>
        <v>568.26520613429216</v>
      </c>
      <c r="O260" s="512">
        <f>'Verotuloihin perust tasaus'!$N260*'Verotuloihin perust tasaus'!$C260</f>
        <v>2915768.7726750532</v>
      </c>
    </row>
    <row r="261" spans="1:15" x14ac:dyDescent="0.25">
      <c r="A261" s="509">
        <v>831</v>
      </c>
      <c r="B261" s="334" t="s">
        <v>618</v>
      </c>
      <c r="C261" s="232">
        <v>4595</v>
      </c>
      <c r="D261" s="510">
        <v>21</v>
      </c>
      <c r="E261" s="510">
        <f>'Verotuloihin perust tasaus'!$D261-12.64</f>
        <v>8.36</v>
      </c>
      <c r="F261" s="235">
        <v>18685608.199999999</v>
      </c>
      <c r="G261" s="235">
        <f>'Verotuloihin perust tasaus'!$F261*100/'Verotuloihin perust tasaus'!$D261</f>
        <v>88979086.666666672</v>
      </c>
      <c r="H261" s="232">
        <f>'Verotuloihin perust tasaus'!$G261*($E$11/100)</f>
        <v>6557758.6873333352</v>
      </c>
      <c r="I261" s="235">
        <v>559089.33853130485</v>
      </c>
      <c r="J261" s="235">
        <v>937678.03214999998</v>
      </c>
      <c r="K261" s="235">
        <f>SUM('Verotuloihin perust tasaus'!$H261:$J261)</f>
        <v>8054526.0580146406</v>
      </c>
      <c r="L261" s="235">
        <f>'Verotuloihin perust tasaus'!$K261/'Verotuloihin perust tasaus'!$C261</f>
        <v>1752.8892400467118</v>
      </c>
      <c r="M261" s="244">
        <f>$L$11-'Verotuloihin perust tasaus'!$L261</f>
        <v>204.0607599532882</v>
      </c>
      <c r="N261" s="511">
        <f>IF('Verotuloihin perust tasaus'!$M261&gt;0,('Verotuloihin perust tasaus'!$M261*$B$7),('Verotuloihin perust tasaus'!$M261*$B$8))</f>
        <v>183.65468395795938</v>
      </c>
      <c r="O261" s="512">
        <f>'Verotuloihin perust tasaus'!$N261*'Verotuloihin perust tasaus'!$C261</f>
        <v>843893.27278682333</v>
      </c>
    </row>
    <row r="262" spans="1:15" x14ac:dyDescent="0.25">
      <c r="A262" s="509">
        <v>832</v>
      </c>
      <c r="B262" s="334" t="s">
        <v>619</v>
      </c>
      <c r="C262" s="232">
        <v>3913</v>
      </c>
      <c r="D262" s="510">
        <v>20.5</v>
      </c>
      <c r="E262" s="510">
        <f>'Verotuloihin perust tasaus'!$D262-12.64</f>
        <v>7.8599999999999994</v>
      </c>
      <c r="F262" s="235">
        <v>10562314.220000001</v>
      </c>
      <c r="G262" s="235">
        <f>'Verotuloihin perust tasaus'!$F262*100/'Verotuloihin perust tasaus'!$D262</f>
        <v>51523484.000000007</v>
      </c>
      <c r="H262" s="232">
        <f>'Verotuloihin perust tasaus'!$G262*($E$11/100)</f>
        <v>3797280.7708000015</v>
      </c>
      <c r="I262" s="235">
        <v>1289551.1296242001</v>
      </c>
      <c r="J262" s="235">
        <v>528888.27265000006</v>
      </c>
      <c r="K262" s="235">
        <f>SUM('Verotuloihin perust tasaus'!$H262:$J262)</f>
        <v>5615720.1730742007</v>
      </c>
      <c r="L262" s="235">
        <f>'Verotuloihin perust tasaus'!$K262/'Verotuloihin perust tasaus'!$C262</f>
        <v>1435.1444347237928</v>
      </c>
      <c r="M262" s="244">
        <f>$L$11-'Verotuloihin perust tasaus'!$L262</f>
        <v>521.80556527620729</v>
      </c>
      <c r="N262" s="511">
        <f>IF('Verotuloihin perust tasaus'!$M262&gt;0,('Verotuloihin perust tasaus'!$M262*$B$7),('Verotuloihin perust tasaus'!$M262*$B$8))</f>
        <v>469.62500874858659</v>
      </c>
      <c r="O262" s="512">
        <f>'Verotuloihin perust tasaus'!$N262*'Verotuloihin perust tasaus'!$C262</f>
        <v>1837642.6592332195</v>
      </c>
    </row>
    <row r="263" spans="1:15" x14ac:dyDescent="0.25">
      <c r="A263" s="509">
        <v>833</v>
      </c>
      <c r="B263" s="334" t="s">
        <v>620</v>
      </c>
      <c r="C263" s="232">
        <v>1677</v>
      </c>
      <c r="D263" s="510">
        <v>19.5</v>
      </c>
      <c r="E263" s="510">
        <f>'Verotuloihin perust tasaus'!$D263-12.64</f>
        <v>6.8599999999999994</v>
      </c>
      <c r="F263" s="235">
        <v>5471183.21</v>
      </c>
      <c r="G263" s="235">
        <f>'Verotuloihin perust tasaus'!$F263*100/'Verotuloihin perust tasaus'!$D263</f>
        <v>28057349.794871796</v>
      </c>
      <c r="H263" s="232">
        <f>'Verotuloihin perust tasaus'!$G263*($E$11/100)</f>
        <v>2067826.6798820519</v>
      </c>
      <c r="I263" s="235">
        <v>220401.97030692207</v>
      </c>
      <c r="J263" s="235">
        <v>575140.56075000006</v>
      </c>
      <c r="K263" s="235">
        <f>SUM('Verotuloihin perust tasaus'!$H263:$J263)</f>
        <v>2863369.2109389743</v>
      </c>
      <c r="L263" s="235">
        <f>'Verotuloihin perust tasaus'!$K263/'Verotuloihin perust tasaus'!$C263</f>
        <v>1707.4354269165024</v>
      </c>
      <c r="M263" s="244">
        <f>$L$11-'Verotuloihin perust tasaus'!$L263</f>
        <v>249.51457308349768</v>
      </c>
      <c r="N263" s="511">
        <f>IF('Verotuloihin perust tasaus'!$M263&gt;0,('Verotuloihin perust tasaus'!$M263*$B$7),('Verotuloihin perust tasaus'!$M263*$B$8))</f>
        <v>224.56311577514791</v>
      </c>
      <c r="O263" s="512">
        <f>'Verotuloihin perust tasaus'!$N263*'Verotuloihin perust tasaus'!$C263</f>
        <v>376592.34515492304</v>
      </c>
    </row>
    <row r="264" spans="1:15" x14ac:dyDescent="0.25">
      <c r="A264" s="509">
        <v>834</v>
      </c>
      <c r="B264" s="334" t="s">
        <v>621</v>
      </c>
      <c r="C264" s="232">
        <v>5967</v>
      </c>
      <c r="D264" s="510">
        <v>21.250000000000004</v>
      </c>
      <c r="E264" s="510">
        <f>'Verotuloihin perust tasaus'!$D264-12.64</f>
        <v>8.610000000000003</v>
      </c>
      <c r="F264" s="235">
        <v>22113134.079999998</v>
      </c>
      <c r="G264" s="235">
        <f>'Verotuloihin perust tasaus'!$F264*100/'Verotuloihin perust tasaus'!$D264</f>
        <v>104061807.43529411</v>
      </c>
      <c r="H264" s="232">
        <f>'Verotuloihin perust tasaus'!$G264*($E$11/100)</f>
        <v>7669355.2079811776</v>
      </c>
      <c r="I264" s="235">
        <v>1237249.3581581551</v>
      </c>
      <c r="J264" s="235">
        <v>997599.4127000001</v>
      </c>
      <c r="K264" s="235">
        <f>SUM('Verotuloihin perust tasaus'!$H264:$J264)</f>
        <v>9904203.9788393322</v>
      </c>
      <c r="L264" s="235">
        <f>'Verotuloihin perust tasaus'!$K264/'Verotuloihin perust tasaus'!$C264</f>
        <v>1659.8297266363888</v>
      </c>
      <c r="M264" s="244">
        <f>$L$11-'Verotuloihin perust tasaus'!$L264</f>
        <v>297.1202733636112</v>
      </c>
      <c r="N264" s="511">
        <f>IF('Verotuloihin perust tasaus'!$M264&gt;0,('Verotuloihin perust tasaus'!$M264*$B$7),('Verotuloihin perust tasaus'!$M264*$B$8))</f>
        <v>267.40824602725007</v>
      </c>
      <c r="O264" s="512">
        <f>'Verotuloihin perust tasaus'!$N264*'Verotuloihin perust tasaus'!$C264</f>
        <v>1595625.0040446012</v>
      </c>
    </row>
    <row r="265" spans="1:15" x14ac:dyDescent="0.25">
      <c r="A265" s="509">
        <v>837</v>
      </c>
      <c r="B265" s="334" t="s">
        <v>622</v>
      </c>
      <c r="C265" s="232">
        <v>244223</v>
      </c>
      <c r="D265" s="510">
        <v>20.25</v>
      </c>
      <c r="E265" s="510">
        <f>'Verotuloihin perust tasaus'!$D265-12.64</f>
        <v>7.6099999999999994</v>
      </c>
      <c r="F265" s="235">
        <v>966749179.13</v>
      </c>
      <c r="G265" s="235">
        <f>'Verotuloihin perust tasaus'!$F265*100/'Verotuloihin perust tasaus'!$D265</f>
        <v>4774070020.3950615</v>
      </c>
      <c r="H265" s="232">
        <f>'Verotuloihin perust tasaus'!$G265*($E$11/100)</f>
        <v>351848960.50311613</v>
      </c>
      <c r="I265" s="235">
        <v>83489519.234238386</v>
      </c>
      <c r="J265" s="235">
        <v>41220724.95525001</v>
      </c>
      <c r="K265" s="235">
        <f>SUM('Verotuloihin perust tasaus'!$H265:$J265)</f>
        <v>476559204.69260454</v>
      </c>
      <c r="L265" s="235">
        <f>'Verotuloihin perust tasaus'!$K265/'Verotuloihin perust tasaus'!$C265</f>
        <v>1951.3281087064058</v>
      </c>
      <c r="M265" s="244">
        <f>$L$11-'Verotuloihin perust tasaus'!$L265</f>
        <v>5.6218912935942171</v>
      </c>
      <c r="N265" s="511">
        <f>IF('Verotuloihin perust tasaus'!$M265&gt;0,('Verotuloihin perust tasaus'!$M265*$B$7),('Verotuloihin perust tasaus'!$M265*$B$8))</f>
        <v>5.0597021642347952</v>
      </c>
      <c r="O265" s="512">
        <f>'Verotuloihin perust tasaus'!$N265*'Verotuloihin perust tasaus'!$C265</f>
        <v>1235695.6416559145</v>
      </c>
    </row>
    <row r="266" spans="1:15" x14ac:dyDescent="0.25">
      <c r="A266" s="509">
        <v>844</v>
      </c>
      <c r="B266" s="334" t="s">
        <v>623</v>
      </c>
      <c r="C266" s="232">
        <v>1479</v>
      </c>
      <c r="D266" s="510">
        <v>21.5</v>
      </c>
      <c r="E266" s="510">
        <f>'Verotuloihin perust tasaus'!$D266-12.64</f>
        <v>8.86</v>
      </c>
      <c r="F266" s="235">
        <v>4062658.45</v>
      </c>
      <c r="G266" s="235">
        <f>'Verotuloihin perust tasaus'!$F266*100/'Verotuloihin perust tasaus'!$D266</f>
        <v>18896085.813953489</v>
      </c>
      <c r="H266" s="232">
        <f>'Verotuloihin perust tasaus'!$G266*($E$11/100)</f>
        <v>1392641.5244883725</v>
      </c>
      <c r="I266" s="235">
        <v>412186.91580513556</v>
      </c>
      <c r="J266" s="235">
        <v>254281.15960000001</v>
      </c>
      <c r="K266" s="235">
        <f>SUM('Verotuloihin perust tasaus'!$H266:$J266)</f>
        <v>2059109.599893508</v>
      </c>
      <c r="L266" s="235">
        <f>'Verotuloihin perust tasaus'!$K266/'Verotuloihin perust tasaus'!$C266</f>
        <v>1392.2309667975037</v>
      </c>
      <c r="M266" s="244">
        <f>$L$11-'Verotuloihin perust tasaus'!$L266</f>
        <v>564.71903320249635</v>
      </c>
      <c r="N266" s="511">
        <f>IF('Verotuloihin perust tasaus'!$M266&gt;0,('Verotuloihin perust tasaus'!$M266*$B$7),('Verotuloihin perust tasaus'!$M266*$B$8))</f>
        <v>508.24712988224672</v>
      </c>
      <c r="O266" s="512">
        <f>'Verotuloihin perust tasaus'!$N266*'Verotuloihin perust tasaus'!$C266</f>
        <v>751697.50509584288</v>
      </c>
    </row>
    <row r="267" spans="1:15" x14ac:dyDescent="0.25">
      <c r="A267" s="509">
        <v>845</v>
      </c>
      <c r="B267" s="334" t="s">
        <v>624</v>
      </c>
      <c r="C267" s="232">
        <v>2882</v>
      </c>
      <c r="D267" s="510">
        <v>20</v>
      </c>
      <c r="E267" s="510">
        <f>'Verotuloihin perust tasaus'!$D267-12.64</f>
        <v>7.3599999999999994</v>
      </c>
      <c r="F267" s="235">
        <v>8823423.9800000004</v>
      </c>
      <c r="G267" s="235">
        <f>'Verotuloihin perust tasaus'!$F267*100/'Verotuloihin perust tasaus'!$D267</f>
        <v>44117119.899999999</v>
      </c>
      <c r="H267" s="232">
        <f>'Verotuloihin perust tasaus'!$G267*($E$11/100)</f>
        <v>3251431.7366300006</v>
      </c>
      <c r="I267" s="235">
        <v>532988.68278567248</v>
      </c>
      <c r="J267" s="235">
        <v>461055.89384999999</v>
      </c>
      <c r="K267" s="235">
        <f>SUM('Verotuloihin perust tasaus'!$H267:$J267)</f>
        <v>4245476.3132656729</v>
      </c>
      <c r="L267" s="235">
        <f>'Verotuloihin perust tasaus'!$K267/'Verotuloihin perust tasaus'!$C267</f>
        <v>1473.1007332635922</v>
      </c>
      <c r="M267" s="244">
        <f>$L$11-'Verotuloihin perust tasaus'!$L267</f>
        <v>483.8492667364078</v>
      </c>
      <c r="N267" s="511">
        <f>IF('Verotuloihin perust tasaus'!$M267&gt;0,('Verotuloihin perust tasaus'!$M267*$B$7),('Verotuloihin perust tasaus'!$M267*$B$8))</f>
        <v>435.46434006276701</v>
      </c>
      <c r="O267" s="512">
        <f>'Verotuloihin perust tasaus'!$N267*'Verotuloihin perust tasaus'!$C267</f>
        <v>1255008.2280608944</v>
      </c>
    </row>
    <row r="268" spans="1:15" x14ac:dyDescent="0.25">
      <c r="A268" s="509">
        <v>846</v>
      </c>
      <c r="B268" s="334" t="s">
        <v>625</v>
      </c>
      <c r="C268" s="232">
        <v>4952</v>
      </c>
      <c r="D268" s="510">
        <v>22.5</v>
      </c>
      <c r="E268" s="510">
        <f>'Verotuloihin perust tasaus'!$D268-12.64</f>
        <v>9.86</v>
      </c>
      <c r="F268" s="235">
        <v>15539290.51</v>
      </c>
      <c r="G268" s="235">
        <f>'Verotuloihin perust tasaus'!$F268*100/'Verotuloihin perust tasaus'!$D268</f>
        <v>69063513.377777785</v>
      </c>
      <c r="H268" s="232">
        <f>'Verotuloihin perust tasaus'!$G268*($E$11/100)</f>
        <v>5089980.9359422242</v>
      </c>
      <c r="I268" s="235">
        <v>851928.90250245214</v>
      </c>
      <c r="J268" s="235">
        <v>586560.61735000007</v>
      </c>
      <c r="K268" s="235">
        <f>SUM('Verotuloihin perust tasaus'!$H268:$J268)</f>
        <v>6528470.4557946762</v>
      </c>
      <c r="L268" s="235">
        <f>'Verotuloihin perust tasaus'!$K268/'Verotuloihin perust tasaus'!$C268</f>
        <v>1318.3502535934322</v>
      </c>
      <c r="M268" s="244">
        <f>$L$11-'Verotuloihin perust tasaus'!$L268</f>
        <v>638.59974640656787</v>
      </c>
      <c r="N268" s="511">
        <f>IF('Verotuloihin perust tasaus'!$M268&gt;0,('Verotuloihin perust tasaus'!$M268*$B$7),('Verotuloihin perust tasaus'!$M268*$B$8))</f>
        <v>574.73977176591109</v>
      </c>
      <c r="O268" s="512">
        <f>'Verotuloihin perust tasaus'!$N268*'Verotuloihin perust tasaus'!$C268</f>
        <v>2846111.3497847915</v>
      </c>
    </row>
    <row r="269" spans="1:15" x14ac:dyDescent="0.25">
      <c r="A269" s="509">
        <v>848</v>
      </c>
      <c r="B269" s="334" t="s">
        <v>626</v>
      </c>
      <c r="C269" s="232">
        <v>4241</v>
      </c>
      <c r="D269" s="510">
        <v>21.75</v>
      </c>
      <c r="E269" s="510">
        <f>'Verotuloihin perust tasaus'!$D269-12.64</f>
        <v>9.11</v>
      </c>
      <c r="F269" s="235">
        <v>12027552.220000001</v>
      </c>
      <c r="G269" s="235">
        <f>'Verotuloihin perust tasaus'!$F269*100/'Verotuloihin perust tasaus'!$D269</f>
        <v>55299090.666666664</v>
      </c>
      <c r="H269" s="232">
        <f>'Verotuloihin perust tasaus'!$G269*($E$11/100)</f>
        <v>4075542.982133334</v>
      </c>
      <c r="I269" s="235">
        <v>862363.93438909168</v>
      </c>
      <c r="J269" s="235">
        <v>521222.29560000001</v>
      </c>
      <c r="K269" s="235">
        <f>SUM('Verotuloihin perust tasaus'!$H269:$J269)</f>
        <v>5459129.2121224254</v>
      </c>
      <c r="L269" s="235">
        <f>'Verotuloihin perust tasaus'!$K269/'Verotuloihin perust tasaus'!$C269</f>
        <v>1287.2268833111118</v>
      </c>
      <c r="M269" s="244">
        <f>$L$11-'Verotuloihin perust tasaus'!$L269</f>
        <v>669.72311668888824</v>
      </c>
      <c r="N269" s="511">
        <f>IF('Verotuloihin perust tasaus'!$M269&gt;0,('Verotuloihin perust tasaus'!$M269*$B$7),('Verotuloihin perust tasaus'!$M269*$B$8))</f>
        <v>602.75080501999946</v>
      </c>
      <c r="O269" s="512">
        <f>'Verotuloihin perust tasaus'!$N269*'Verotuloihin perust tasaus'!$C269</f>
        <v>2556266.1640898176</v>
      </c>
    </row>
    <row r="270" spans="1:15" x14ac:dyDescent="0.25">
      <c r="A270" s="509">
        <v>849</v>
      </c>
      <c r="B270" s="334" t="s">
        <v>627</v>
      </c>
      <c r="C270" s="232">
        <v>2938</v>
      </c>
      <c r="D270" s="510">
        <v>21.75</v>
      </c>
      <c r="E270" s="510">
        <f>'Verotuloihin perust tasaus'!$D270-12.64</f>
        <v>9.11</v>
      </c>
      <c r="F270" s="235">
        <v>8366437.3399999999</v>
      </c>
      <c r="G270" s="235">
        <f>'Verotuloihin perust tasaus'!$F270*100/'Verotuloihin perust tasaus'!$D270</f>
        <v>38466378.574712642</v>
      </c>
      <c r="H270" s="232">
        <f>'Verotuloihin perust tasaus'!$G270*($E$11/100)</f>
        <v>2834972.1009563222</v>
      </c>
      <c r="I270" s="235">
        <v>740378.83187079371</v>
      </c>
      <c r="J270" s="235">
        <v>374606.26649999997</v>
      </c>
      <c r="K270" s="235">
        <f>SUM('Verotuloihin perust tasaus'!$H270:$J270)</f>
        <v>3949957.1993271159</v>
      </c>
      <c r="L270" s="235">
        <f>'Verotuloihin perust tasaus'!$K270/'Verotuloihin perust tasaus'!$C270</f>
        <v>1344.4374402066426</v>
      </c>
      <c r="M270" s="244">
        <f>$L$11-'Verotuloihin perust tasaus'!$L270</f>
        <v>612.51255979335747</v>
      </c>
      <c r="N270" s="511">
        <f>IF('Verotuloihin perust tasaus'!$M270&gt;0,('Verotuloihin perust tasaus'!$M270*$B$7),('Verotuloihin perust tasaus'!$M270*$B$8))</f>
        <v>551.26130381402174</v>
      </c>
      <c r="O270" s="512">
        <f>'Verotuloihin perust tasaus'!$N270*'Verotuloihin perust tasaus'!$C270</f>
        <v>1619605.710605596</v>
      </c>
    </row>
    <row r="271" spans="1:15" x14ac:dyDescent="0.25">
      <c r="A271" s="509">
        <v>850</v>
      </c>
      <c r="B271" s="334" t="s">
        <v>628</v>
      </c>
      <c r="C271" s="232">
        <v>2387</v>
      </c>
      <c r="D271" s="510">
        <v>21</v>
      </c>
      <c r="E271" s="510">
        <f>'Verotuloihin perust tasaus'!$D271-12.64</f>
        <v>8.36</v>
      </c>
      <c r="F271" s="235">
        <v>7641123.8799999999</v>
      </c>
      <c r="G271" s="235">
        <f>'Verotuloihin perust tasaus'!$F271*100/'Verotuloihin perust tasaus'!$D271</f>
        <v>36386304.190476194</v>
      </c>
      <c r="H271" s="232">
        <f>'Verotuloihin perust tasaus'!$G271*($E$11/100)</f>
        <v>2681670.618838096</v>
      </c>
      <c r="I271" s="235">
        <v>599050.404693246</v>
      </c>
      <c r="J271" s="235">
        <v>376275.63990000001</v>
      </c>
      <c r="K271" s="235">
        <f>SUM('Verotuloihin perust tasaus'!$H271:$J271)</f>
        <v>3656996.6634313418</v>
      </c>
      <c r="L271" s="235">
        <f>'Verotuloihin perust tasaus'!$K271/'Verotuloihin perust tasaus'!$C271</f>
        <v>1532.0471987563226</v>
      </c>
      <c r="M271" s="244">
        <f>$L$11-'Verotuloihin perust tasaus'!$L271</f>
        <v>424.90280124367746</v>
      </c>
      <c r="N271" s="511">
        <f>IF('Verotuloihin perust tasaus'!$M271&gt;0,('Verotuloihin perust tasaus'!$M271*$B$7),('Verotuloihin perust tasaus'!$M271*$B$8))</f>
        <v>382.4125211193097</v>
      </c>
      <c r="O271" s="512">
        <f>'Verotuloihin perust tasaus'!$N271*'Verotuloihin perust tasaus'!$C271</f>
        <v>912818.68791179231</v>
      </c>
    </row>
    <row r="272" spans="1:15" x14ac:dyDescent="0.25">
      <c r="A272" s="509">
        <v>851</v>
      </c>
      <c r="B272" s="334" t="s">
        <v>629</v>
      </c>
      <c r="C272" s="232">
        <v>21333</v>
      </c>
      <c r="D272" s="510">
        <v>21</v>
      </c>
      <c r="E272" s="510">
        <f>'Verotuloihin perust tasaus'!$D272-12.64</f>
        <v>8.36</v>
      </c>
      <c r="F272" s="235">
        <v>81981422.700000003</v>
      </c>
      <c r="G272" s="235">
        <f>'Verotuloihin perust tasaus'!$F272*100/'Verotuloihin perust tasaus'!$D272</f>
        <v>390387727.14285713</v>
      </c>
      <c r="H272" s="232">
        <f>'Verotuloihin perust tasaus'!$G272*($E$11/100)</f>
        <v>28771575.490428578</v>
      </c>
      <c r="I272" s="235">
        <v>2999004.0321832006</v>
      </c>
      <c r="J272" s="235">
        <v>3308112.1794500002</v>
      </c>
      <c r="K272" s="235">
        <f>SUM('Verotuloihin perust tasaus'!$H272:$J272)</f>
        <v>35078691.70206178</v>
      </c>
      <c r="L272" s="235">
        <f>'Verotuloihin perust tasaus'!$K272/'Verotuloihin perust tasaus'!$C272</f>
        <v>1644.3393663367449</v>
      </c>
      <c r="M272" s="244">
        <f>$L$11-'Verotuloihin perust tasaus'!$L272</f>
        <v>312.61063366325516</v>
      </c>
      <c r="N272" s="511">
        <f>IF('Verotuloihin perust tasaus'!$M272&gt;0,('Verotuloihin perust tasaus'!$M272*$B$7),('Verotuloihin perust tasaus'!$M272*$B$8))</f>
        <v>281.34957029692964</v>
      </c>
      <c r="O272" s="512">
        <f>'Verotuloihin perust tasaus'!$N272*'Verotuloihin perust tasaus'!$C272</f>
        <v>6002030.3831444001</v>
      </c>
    </row>
    <row r="273" spans="1:15" x14ac:dyDescent="0.25">
      <c r="A273" s="509">
        <v>853</v>
      </c>
      <c r="B273" s="334" t="s">
        <v>630</v>
      </c>
      <c r="C273" s="232">
        <v>195137</v>
      </c>
      <c r="D273" s="510">
        <v>19.5</v>
      </c>
      <c r="E273" s="510">
        <f>'Verotuloihin perust tasaus'!$D273-12.64</f>
        <v>6.8599999999999994</v>
      </c>
      <c r="F273" s="235">
        <v>704814228.74000001</v>
      </c>
      <c r="G273" s="235">
        <f>'Verotuloihin perust tasaus'!$F273*100/'Verotuloihin perust tasaus'!$D273</f>
        <v>3614431942.2564101</v>
      </c>
      <c r="H273" s="232">
        <f>'Verotuloihin perust tasaus'!$G273*($E$11/100)</f>
        <v>266383634.14429748</v>
      </c>
      <c r="I273" s="235">
        <v>110825116.1032763</v>
      </c>
      <c r="J273" s="235">
        <v>34781829.200300008</v>
      </c>
      <c r="K273" s="235">
        <f>SUM('Verotuloihin perust tasaus'!$H273:$J273)</f>
        <v>411990579.44787383</v>
      </c>
      <c r="L273" s="235">
        <f>'Verotuloihin perust tasaus'!$K273/'Verotuloihin perust tasaus'!$C273</f>
        <v>2111.2888865149807</v>
      </c>
      <c r="M273" s="244">
        <f>$L$11-'Verotuloihin perust tasaus'!$L273</f>
        <v>-154.33888651498069</v>
      </c>
      <c r="N273" s="511">
        <f>IF('Verotuloihin perust tasaus'!$M273&gt;0,('Verotuloihin perust tasaus'!$M273*$B$7),('Verotuloihin perust tasaus'!$M273*$B$8))</f>
        <v>-15.433888651498069</v>
      </c>
      <c r="O273" s="512">
        <f>'Verotuloihin perust tasaus'!$N273*'Verotuloihin perust tasaus'!$C273</f>
        <v>-3011722.7297873786</v>
      </c>
    </row>
    <row r="274" spans="1:15" x14ac:dyDescent="0.25">
      <c r="A274" s="509">
        <v>854</v>
      </c>
      <c r="B274" s="334" t="s">
        <v>631</v>
      </c>
      <c r="C274" s="232">
        <v>3296</v>
      </c>
      <c r="D274" s="510">
        <v>21.25</v>
      </c>
      <c r="E274" s="510">
        <f>'Verotuloihin perust tasaus'!$D274-12.64</f>
        <v>8.61</v>
      </c>
      <c r="F274" s="235">
        <v>10674504.35</v>
      </c>
      <c r="G274" s="235">
        <f>'Verotuloihin perust tasaus'!$F274*100/'Verotuloihin perust tasaus'!$D274</f>
        <v>50232961.647058822</v>
      </c>
      <c r="H274" s="232">
        <f>'Verotuloihin perust tasaus'!$G274*($E$11/100)</f>
        <v>3702169.2733882358</v>
      </c>
      <c r="I274" s="235">
        <v>788367.49770507251</v>
      </c>
      <c r="J274" s="235">
        <v>497221.86235000001</v>
      </c>
      <c r="K274" s="235">
        <f>SUM('Verotuloihin perust tasaus'!$H274:$J274)</f>
        <v>4987758.6334433081</v>
      </c>
      <c r="L274" s="235">
        <f>'Verotuloihin perust tasaus'!$K274/'Verotuloihin perust tasaus'!$C274</f>
        <v>1513.2762844184795</v>
      </c>
      <c r="M274" s="244">
        <f>$L$11-'Verotuloihin perust tasaus'!$L274</f>
        <v>443.67371558152058</v>
      </c>
      <c r="N274" s="511">
        <f>IF('Verotuloihin perust tasaus'!$M274&gt;0,('Verotuloihin perust tasaus'!$M274*$B$7),('Verotuloihin perust tasaus'!$M274*$B$8))</f>
        <v>399.30634402336852</v>
      </c>
      <c r="O274" s="512">
        <f>'Verotuloihin perust tasaus'!$N274*'Verotuloihin perust tasaus'!$C274</f>
        <v>1316113.7099010227</v>
      </c>
    </row>
    <row r="275" spans="1:15" x14ac:dyDescent="0.25">
      <c r="A275" s="509">
        <v>857</v>
      </c>
      <c r="B275" s="334" t="s">
        <v>632</v>
      </c>
      <c r="C275" s="232">
        <v>2420</v>
      </c>
      <c r="D275" s="510">
        <v>22</v>
      </c>
      <c r="E275" s="510">
        <f>'Verotuloihin perust tasaus'!$D275-12.64</f>
        <v>9.36</v>
      </c>
      <c r="F275" s="235">
        <v>6888704.8300000001</v>
      </c>
      <c r="G275" s="235">
        <f>'Verotuloihin perust tasaus'!$F275*100/'Verotuloihin perust tasaus'!$D275</f>
        <v>31312294.681818184</v>
      </c>
      <c r="H275" s="232">
        <f>'Verotuloihin perust tasaus'!$G275*($E$11/100)</f>
        <v>2307716.1180500006</v>
      </c>
      <c r="I275" s="235">
        <v>734318.76876017463</v>
      </c>
      <c r="J275" s="235">
        <v>442563.49400000006</v>
      </c>
      <c r="K275" s="235">
        <f>SUM('Verotuloihin perust tasaus'!$H275:$J275)</f>
        <v>3484598.3808101751</v>
      </c>
      <c r="L275" s="235">
        <f>'Verotuloihin perust tasaus'!$K275/'Verotuloihin perust tasaus'!$C275</f>
        <v>1439.9166862851964</v>
      </c>
      <c r="M275" s="244">
        <f>$L$11-'Verotuloihin perust tasaus'!$L275</f>
        <v>517.03331371480363</v>
      </c>
      <c r="N275" s="511">
        <f>IF('Verotuloihin perust tasaus'!$M275&gt;0,('Verotuloihin perust tasaus'!$M275*$B$7),('Verotuloihin perust tasaus'!$M275*$B$8))</f>
        <v>465.32998234332325</v>
      </c>
      <c r="O275" s="512">
        <f>'Verotuloihin perust tasaus'!$N275*'Verotuloihin perust tasaus'!$C275</f>
        <v>1126098.5572708424</v>
      </c>
    </row>
    <row r="276" spans="1:15" x14ac:dyDescent="0.25">
      <c r="A276" s="509">
        <v>858</v>
      </c>
      <c r="B276" s="334" t="s">
        <v>633</v>
      </c>
      <c r="C276" s="232">
        <v>39718</v>
      </c>
      <c r="D276" s="510">
        <v>19.75</v>
      </c>
      <c r="E276" s="510">
        <f>'Verotuloihin perust tasaus'!$D276-12.64</f>
        <v>7.1099999999999994</v>
      </c>
      <c r="F276" s="235">
        <v>191678980.00999999</v>
      </c>
      <c r="G276" s="235">
        <f>'Verotuloihin perust tasaus'!$F276*100/'Verotuloihin perust tasaus'!$D276</f>
        <v>970526481.06329119</v>
      </c>
      <c r="H276" s="232">
        <f>'Verotuloihin perust tasaus'!$G276*($E$11/100)</f>
        <v>71527801.654364571</v>
      </c>
      <c r="I276" s="235">
        <v>8208534.9405596703</v>
      </c>
      <c r="J276" s="235">
        <v>6993220.448950001</v>
      </c>
      <c r="K276" s="235">
        <f>SUM('Verotuloihin perust tasaus'!$H276:$J276)</f>
        <v>86729557.043874249</v>
      </c>
      <c r="L276" s="235">
        <f>'Verotuloihin perust tasaus'!$K276/'Verotuloihin perust tasaus'!$C276</f>
        <v>2183.6335425719885</v>
      </c>
      <c r="M276" s="244">
        <f>$L$11-'Verotuloihin perust tasaus'!$L276</f>
        <v>-226.68354257198848</v>
      </c>
      <c r="N276" s="511">
        <f>IF('Verotuloihin perust tasaus'!$M276&gt;0,('Verotuloihin perust tasaus'!$M276*$B$7),('Verotuloihin perust tasaus'!$M276*$B$8))</f>
        <v>-22.66835425719885</v>
      </c>
      <c r="O276" s="512">
        <f>'Verotuloihin perust tasaus'!$N276*'Verotuloihin perust tasaus'!$C276</f>
        <v>-900341.69438742392</v>
      </c>
    </row>
    <row r="277" spans="1:15" x14ac:dyDescent="0.25">
      <c r="A277" s="509">
        <v>859</v>
      </c>
      <c r="B277" s="334" t="s">
        <v>634</v>
      </c>
      <c r="C277" s="232">
        <v>6593</v>
      </c>
      <c r="D277" s="510">
        <v>22.000000000000004</v>
      </c>
      <c r="E277" s="510">
        <f>'Verotuloihin perust tasaus'!$D277-12.64</f>
        <v>9.360000000000003</v>
      </c>
      <c r="F277" s="235">
        <v>20245485.510000002</v>
      </c>
      <c r="G277" s="235">
        <f>'Verotuloihin perust tasaus'!$F277*100/'Verotuloihin perust tasaus'!$D277</f>
        <v>92024934.136363626</v>
      </c>
      <c r="H277" s="232">
        <f>'Verotuloihin perust tasaus'!$G277*($E$11/100)</f>
        <v>6782237.6458500009</v>
      </c>
      <c r="I277" s="235">
        <v>524106.90278917132</v>
      </c>
      <c r="J277" s="235">
        <v>459864.72570000001</v>
      </c>
      <c r="K277" s="235">
        <f>SUM('Verotuloihin perust tasaus'!$H277:$J277)</f>
        <v>7766209.274339173</v>
      </c>
      <c r="L277" s="235">
        <f>'Verotuloihin perust tasaus'!$K277/'Verotuloihin perust tasaus'!$C277</f>
        <v>1177.9477133837665</v>
      </c>
      <c r="M277" s="244">
        <f>$L$11-'Verotuloihin perust tasaus'!$L277</f>
        <v>779.0022866162335</v>
      </c>
      <c r="N277" s="511">
        <f>IF('Verotuloihin perust tasaus'!$M277&gt;0,('Verotuloihin perust tasaus'!$M277*$B$7),('Verotuloihin perust tasaus'!$M277*$B$8))</f>
        <v>701.10205795461013</v>
      </c>
      <c r="O277" s="512">
        <f>'Verotuloihin perust tasaus'!$N277*'Verotuloihin perust tasaus'!$C277</f>
        <v>4622365.8680947442</v>
      </c>
    </row>
    <row r="278" spans="1:15" x14ac:dyDescent="0.25">
      <c r="A278" s="509">
        <v>886</v>
      </c>
      <c r="B278" s="334" t="s">
        <v>635</v>
      </c>
      <c r="C278" s="232">
        <v>12669</v>
      </c>
      <c r="D278" s="510">
        <v>21.5</v>
      </c>
      <c r="E278" s="510">
        <f>'Verotuloihin perust tasaus'!$D278-12.64</f>
        <v>8.86</v>
      </c>
      <c r="F278" s="235">
        <v>49939568.939999998</v>
      </c>
      <c r="G278" s="235">
        <f>'Verotuloihin perust tasaus'!$F278*100/'Verotuloihin perust tasaus'!$D278</f>
        <v>232277064.83720931</v>
      </c>
      <c r="H278" s="232">
        <f>'Verotuloihin perust tasaus'!$G278*($E$11/100)</f>
        <v>17118819.678502329</v>
      </c>
      <c r="I278" s="235">
        <v>2302063.7687611291</v>
      </c>
      <c r="J278" s="235">
        <v>1351521.2188000001</v>
      </c>
      <c r="K278" s="235">
        <f>SUM('Verotuloihin perust tasaus'!$H278:$J278)</f>
        <v>20772404.666063458</v>
      </c>
      <c r="L278" s="235">
        <f>'Verotuloihin perust tasaus'!$K278/'Verotuloihin perust tasaus'!$C278</f>
        <v>1639.6246480435282</v>
      </c>
      <c r="M278" s="244">
        <f>$L$11-'Verotuloihin perust tasaus'!$L278</f>
        <v>317.32535195647188</v>
      </c>
      <c r="N278" s="511">
        <f>IF('Verotuloihin perust tasaus'!$M278&gt;0,('Verotuloihin perust tasaus'!$M278*$B$7),('Verotuloihin perust tasaus'!$M278*$B$8))</f>
        <v>285.59281676082469</v>
      </c>
      <c r="O278" s="512">
        <f>'Verotuloihin perust tasaus'!$N278*'Verotuloihin perust tasaus'!$C278</f>
        <v>3618175.395542888</v>
      </c>
    </row>
    <row r="279" spans="1:15" x14ac:dyDescent="0.25">
      <c r="A279" s="509">
        <v>887</v>
      </c>
      <c r="B279" s="334" t="s">
        <v>636</v>
      </c>
      <c r="C279" s="232">
        <v>4669</v>
      </c>
      <c r="D279" s="510">
        <v>22</v>
      </c>
      <c r="E279" s="510">
        <f>'Verotuloihin perust tasaus'!$D279-12.64</f>
        <v>9.36</v>
      </c>
      <c r="F279" s="235">
        <v>14178957.039999999</v>
      </c>
      <c r="G279" s="235">
        <f>'Verotuloihin perust tasaus'!$F279*100/'Verotuloihin perust tasaus'!$D279</f>
        <v>64449804.727272727</v>
      </c>
      <c r="H279" s="232">
        <f>'Verotuloihin perust tasaus'!$G279*($E$11/100)</f>
        <v>4749950.6084000012</v>
      </c>
      <c r="I279" s="235">
        <v>777226.54060965416</v>
      </c>
      <c r="J279" s="235">
        <v>742942.19185000006</v>
      </c>
      <c r="K279" s="235">
        <f>SUM('Verotuloihin perust tasaus'!$H279:$J279)</f>
        <v>6270119.3408596553</v>
      </c>
      <c r="L279" s="235">
        <f>'Verotuloihin perust tasaus'!$K279/'Verotuloihin perust tasaus'!$C279</f>
        <v>1342.9255388433617</v>
      </c>
      <c r="M279" s="244">
        <f>$L$11-'Verotuloihin perust tasaus'!$L279</f>
        <v>614.02446115663838</v>
      </c>
      <c r="N279" s="511">
        <f>IF('Verotuloihin perust tasaus'!$M279&gt;0,('Verotuloihin perust tasaus'!$M279*$B$7),('Verotuloihin perust tasaus'!$M279*$B$8))</f>
        <v>552.62201504097459</v>
      </c>
      <c r="O279" s="512">
        <f>'Verotuloihin perust tasaus'!$N279*'Verotuloihin perust tasaus'!$C279</f>
        <v>2580192.1882263105</v>
      </c>
    </row>
    <row r="280" spans="1:15" x14ac:dyDescent="0.25">
      <c r="A280" s="509">
        <v>889</v>
      </c>
      <c r="B280" s="334" t="s">
        <v>637</v>
      </c>
      <c r="C280" s="232">
        <v>2568</v>
      </c>
      <c r="D280" s="510">
        <v>20.5</v>
      </c>
      <c r="E280" s="510">
        <f>'Verotuloihin perust tasaus'!$D280-12.64</f>
        <v>7.8599999999999994</v>
      </c>
      <c r="F280" s="235">
        <v>6983778.1799999997</v>
      </c>
      <c r="G280" s="235">
        <f>'Verotuloihin perust tasaus'!$F280*100/'Verotuloihin perust tasaus'!$D280</f>
        <v>34067210.63414634</v>
      </c>
      <c r="H280" s="232">
        <f>'Verotuloihin perust tasaus'!$G280*($E$11/100)</f>
        <v>2510753.4237365858</v>
      </c>
      <c r="I280" s="235">
        <v>767398.23647016112</v>
      </c>
      <c r="J280" s="235">
        <v>474510.84020000004</v>
      </c>
      <c r="K280" s="235">
        <f>SUM('Verotuloihin perust tasaus'!$H280:$J280)</f>
        <v>3752662.5004067468</v>
      </c>
      <c r="L280" s="235">
        <f>'Verotuloihin perust tasaus'!$K280/'Verotuloihin perust tasaus'!$C280</f>
        <v>1461.3171730555866</v>
      </c>
      <c r="M280" s="244">
        <f>$L$11-'Verotuloihin perust tasaus'!$L280</f>
        <v>495.63282694441341</v>
      </c>
      <c r="N280" s="511">
        <f>IF('Verotuloihin perust tasaus'!$M280&gt;0,('Verotuloihin perust tasaus'!$M280*$B$7),('Verotuloihin perust tasaus'!$M280*$B$8))</f>
        <v>446.06954424997207</v>
      </c>
      <c r="O280" s="512">
        <f>'Verotuloihin perust tasaus'!$N280*'Verotuloihin perust tasaus'!$C280</f>
        <v>1145506.5896339284</v>
      </c>
    </row>
    <row r="281" spans="1:15" x14ac:dyDescent="0.25">
      <c r="A281" s="509">
        <v>890</v>
      </c>
      <c r="B281" s="334" t="s">
        <v>638</v>
      </c>
      <c r="C281" s="232">
        <v>1176</v>
      </c>
      <c r="D281" s="510">
        <v>21</v>
      </c>
      <c r="E281" s="510">
        <f>'Verotuloihin perust tasaus'!$D281-12.64</f>
        <v>8.36</v>
      </c>
      <c r="F281" s="235">
        <v>4128674.84</v>
      </c>
      <c r="G281" s="235">
        <f>'Verotuloihin perust tasaus'!$F281*100/'Verotuloihin perust tasaus'!$D281</f>
        <v>19660356.380952381</v>
      </c>
      <c r="H281" s="232">
        <f>'Verotuloihin perust tasaus'!$G281*($E$11/100)</f>
        <v>1448968.2652761908</v>
      </c>
      <c r="I281" s="235">
        <v>107947.57954322069</v>
      </c>
      <c r="J281" s="235">
        <v>271916.41865000007</v>
      </c>
      <c r="K281" s="235">
        <f>SUM('Verotuloihin perust tasaus'!$H281:$J281)</f>
        <v>1828832.2634694118</v>
      </c>
      <c r="L281" s="235">
        <f>'Verotuloihin perust tasaus'!$K281/'Verotuloihin perust tasaus'!$C281</f>
        <v>1555.1294757392957</v>
      </c>
      <c r="M281" s="244">
        <f>$L$11-'Verotuloihin perust tasaus'!$L281</f>
        <v>401.82052426070436</v>
      </c>
      <c r="N281" s="511">
        <f>IF('Verotuloihin perust tasaus'!$M281&gt;0,('Verotuloihin perust tasaus'!$M281*$B$7),('Verotuloihin perust tasaus'!$M281*$B$8))</f>
        <v>361.63847183463395</v>
      </c>
      <c r="O281" s="512">
        <f>'Verotuloihin perust tasaus'!$N281*'Verotuloihin perust tasaus'!$C281</f>
        <v>425286.8428775295</v>
      </c>
    </row>
    <row r="282" spans="1:15" x14ac:dyDescent="0.25">
      <c r="A282" s="509">
        <v>892</v>
      </c>
      <c r="B282" s="334" t="s">
        <v>639</v>
      </c>
      <c r="C282" s="232">
        <v>3634</v>
      </c>
      <c r="D282" s="510">
        <v>21.499999999999996</v>
      </c>
      <c r="E282" s="510">
        <f>'Verotuloihin perust tasaus'!$D282-12.64</f>
        <v>8.8599999999999959</v>
      </c>
      <c r="F282" s="235">
        <v>11127354.220000001</v>
      </c>
      <c r="G282" s="235">
        <f>'Verotuloihin perust tasaus'!$F282*100/'Verotuloihin perust tasaus'!$D282</f>
        <v>51755135.906976752</v>
      </c>
      <c r="H282" s="232">
        <f>'Verotuloihin perust tasaus'!$G282*($E$11/100)</f>
        <v>3814353.5163441873</v>
      </c>
      <c r="I282" s="235">
        <v>571786.07254315785</v>
      </c>
      <c r="J282" s="235">
        <v>398513.33895000006</v>
      </c>
      <c r="K282" s="235">
        <f>SUM('Verotuloihin perust tasaus'!$H282:$J282)</f>
        <v>4784652.9278373448</v>
      </c>
      <c r="L282" s="235">
        <f>'Verotuloihin perust tasaus'!$K282/'Verotuloihin perust tasaus'!$C282</f>
        <v>1316.6353681445637</v>
      </c>
      <c r="M282" s="244">
        <f>$L$11-'Verotuloihin perust tasaus'!$L282</f>
        <v>640.31463185543635</v>
      </c>
      <c r="N282" s="511">
        <f>IF('Verotuloihin perust tasaus'!$M282&gt;0,('Verotuloihin perust tasaus'!$M282*$B$7),('Verotuloihin perust tasaus'!$M282*$B$8))</f>
        <v>576.28316866989269</v>
      </c>
      <c r="O282" s="512">
        <f>'Verotuloihin perust tasaus'!$N282*'Verotuloihin perust tasaus'!$C282</f>
        <v>2094213.03494639</v>
      </c>
    </row>
    <row r="283" spans="1:15" x14ac:dyDescent="0.25">
      <c r="A283" s="509">
        <v>893</v>
      </c>
      <c r="B283" s="334" t="s">
        <v>640</v>
      </c>
      <c r="C283" s="232">
        <v>7497</v>
      </c>
      <c r="D283" s="510">
        <v>21.25</v>
      </c>
      <c r="E283" s="510">
        <f>'Verotuloihin perust tasaus'!$D283-12.64</f>
        <v>8.61</v>
      </c>
      <c r="F283" s="235">
        <v>23979155.199999999</v>
      </c>
      <c r="G283" s="235">
        <f>'Verotuloihin perust tasaus'!$F283*100/'Verotuloihin perust tasaus'!$D283</f>
        <v>112843083.29411764</v>
      </c>
      <c r="H283" s="232">
        <f>'Verotuloihin perust tasaus'!$G283*($E$11/100)</f>
        <v>8316535.2387764724</v>
      </c>
      <c r="I283" s="235">
        <v>2188738.424284297</v>
      </c>
      <c r="J283" s="235">
        <v>1504233.9982499999</v>
      </c>
      <c r="K283" s="235">
        <f>SUM('Verotuloihin perust tasaus'!$H283:$J283)</f>
        <v>12009507.66131077</v>
      </c>
      <c r="L283" s="235">
        <f>'Verotuloihin perust tasaus'!$K283/'Verotuloihin perust tasaus'!$C283</f>
        <v>1601.9084515553914</v>
      </c>
      <c r="M283" s="244">
        <f>$L$11-'Verotuloihin perust tasaus'!$L283</f>
        <v>355.04154844460868</v>
      </c>
      <c r="N283" s="511">
        <f>IF('Verotuloihin perust tasaus'!$M283&gt;0,('Verotuloihin perust tasaus'!$M283*$B$7),('Verotuloihin perust tasaus'!$M283*$B$8))</f>
        <v>319.53739360014782</v>
      </c>
      <c r="O283" s="512">
        <f>'Verotuloihin perust tasaus'!$N283*'Verotuloihin perust tasaus'!$C283</f>
        <v>2395571.8398203081</v>
      </c>
    </row>
    <row r="284" spans="1:15" x14ac:dyDescent="0.25">
      <c r="A284" s="509">
        <v>895</v>
      </c>
      <c r="B284" s="334" t="s">
        <v>641</v>
      </c>
      <c r="C284" s="232">
        <v>15463</v>
      </c>
      <c r="D284" s="510">
        <v>20.75</v>
      </c>
      <c r="E284" s="510">
        <f>'Verotuloihin perust tasaus'!$D284-12.64</f>
        <v>8.11</v>
      </c>
      <c r="F284" s="235">
        <v>59115895.509999998</v>
      </c>
      <c r="G284" s="235">
        <f>'Verotuloihin perust tasaus'!$F284*100/'Verotuloihin perust tasaus'!$D284</f>
        <v>284895881.97590363</v>
      </c>
      <c r="H284" s="232">
        <f>'Verotuloihin perust tasaus'!$G284*($E$11/100)</f>
        <v>20996826.501624104</v>
      </c>
      <c r="I284" s="235">
        <v>4312033.7581035635</v>
      </c>
      <c r="J284" s="235">
        <v>2957461.2265000003</v>
      </c>
      <c r="K284" s="235">
        <f>SUM('Verotuloihin perust tasaus'!$H284:$J284)</f>
        <v>28266321.486227669</v>
      </c>
      <c r="L284" s="235">
        <f>'Verotuloihin perust tasaus'!$K284/'Verotuloihin perust tasaus'!$C284</f>
        <v>1827.9972506129257</v>
      </c>
      <c r="M284" s="244">
        <f>$L$11-'Verotuloihin perust tasaus'!$L284</f>
        <v>128.95274938707439</v>
      </c>
      <c r="N284" s="511">
        <f>IF('Verotuloihin perust tasaus'!$M284&gt;0,('Verotuloihin perust tasaus'!$M284*$B$7),('Verotuloihin perust tasaus'!$M284*$B$8))</f>
        <v>116.05747444836696</v>
      </c>
      <c r="O284" s="512">
        <f>'Verotuloihin perust tasaus'!$N284*'Verotuloihin perust tasaus'!$C284</f>
        <v>1794596.7273950984</v>
      </c>
    </row>
    <row r="285" spans="1:15" x14ac:dyDescent="0.25">
      <c r="A285" s="509">
        <v>905</v>
      </c>
      <c r="B285" s="334" t="s">
        <v>642</v>
      </c>
      <c r="C285" s="232">
        <v>67615</v>
      </c>
      <c r="D285" s="510">
        <v>21</v>
      </c>
      <c r="E285" s="510">
        <f>'Verotuloihin perust tasaus'!$D285-12.64</f>
        <v>8.36</v>
      </c>
      <c r="F285" s="235">
        <v>270905169.25</v>
      </c>
      <c r="G285" s="235">
        <f>'Verotuloihin perust tasaus'!$F285*100/'Verotuloihin perust tasaus'!$D285</f>
        <v>1290024615.4761906</v>
      </c>
      <c r="H285" s="232">
        <f>'Verotuloihin perust tasaus'!$G285*($E$11/100)</f>
        <v>95074814.160595268</v>
      </c>
      <c r="I285" s="235">
        <v>21984689.19726621</v>
      </c>
      <c r="J285" s="235">
        <v>11726880.677900001</v>
      </c>
      <c r="K285" s="235">
        <f>SUM('Verotuloihin perust tasaus'!$H285:$J285)</f>
        <v>128786384.03576148</v>
      </c>
      <c r="L285" s="235">
        <f>'Verotuloihin perust tasaus'!$K285/'Verotuloihin perust tasaus'!$C285</f>
        <v>1904.7013833581525</v>
      </c>
      <c r="M285" s="244">
        <f>$L$11-'Verotuloihin perust tasaus'!$L285</f>
        <v>52.248616641847548</v>
      </c>
      <c r="N285" s="511">
        <f>IF('Verotuloihin perust tasaus'!$M285&gt;0,('Verotuloihin perust tasaus'!$M285*$B$7),('Verotuloihin perust tasaus'!$M285*$B$8))</f>
        <v>47.023754977662797</v>
      </c>
      <c r="O285" s="512">
        <f>'Verotuloihin perust tasaus'!$N285*'Verotuloihin perust tasaus'!$C285</f>
        <v>3179511.19281467</v>
      </c>
    </row>
    <row r="286" spans="1:15" x14ac:dyDescent="0.25">
      <c r="A286" s="509">
        <v>908</v>
      </c>
      <c r="B286" s="334" t="s">
        <v>643</v>
      </c>
      <c r="C286" s="232">
        <v>20695</v>
      </c>
      <c r="D286" s="510">
        <v>20.25</v>
      </c>
      <c r="E286" s="510">
        <f>'Verotuloihin perust tasaus'!$D286-12.64</f>
        <v>7.6099999999999994</v>
      </c>
      <c r="F286" s="235">
        <v>79003753.569999993</v>
      </c>
      <c r="G286" s="235">
        <f>'Verotuloihin perust tasaus'!$F286*100/'Verotuloihin perust tasaus'!$D286</f>
        <v>390141992.93827158</v>
      </c>
      <c r="H286" s="232">
        <f>'Verotuloihin perust tasaus'!$G286*($E$11/100)</f>
        <v>28753464.879550621</v>
      </c>
      <c r="I286" s="235">
        <v>4489416.314326914</v>
      </c>
      <c r="J286" s="235">
        <v>2499096.4899500003</v>
      </c>
      <c r="K286" s="235">
        <f>SUM('Verotuloihin perust tasaus'!$H286:$J286)</f>
        <v>35741977.683827534</v>
      </c>
      <c r="L286" s="235">
        <f>'Verotuloihin perust tasaus'!$K286/'Verotuloihin perust tasaus'!$C286</f>
        <v>1727.0827583390933</v>
      </c>
      <c r="M286" s="244">
        <f>$L$11-'Verotuloihin perust tasaus'!$L286</f>
        <v>229.86724166090676</v>
      </c>
      <c r="N286" s="511">
        <f>IF('Verotuloihin perust tasaus'!$M286&gt;0,('Verotuloihin perust tasaus'!$M286*$B$7),('Verotuloihin perust tasaus'!$M286*$B$8))</f>
        <v>206.88051749481608</v>
      </c>
      <c r="O286" s="512">
        <f>'Verotuloihin perust tasaus'!$N286*'Verotuloihin perust tasaus'!$C286</f>
        <v>4281392.3095552186</v>
      </c>
    </row>
    <row r="287" spans="1:15" x14ac:dyDescent="0.25">
      <c r="A287" s="509">
        <v>915</v>
      </c>
      <c r="B287" s="334" t="s">
        <v>644</v>
      </c>
      <c r="C287" s="232">
        <v>19973</v>
      </c>
      <c r="D287" s="510">
        <v>21</v>
      </c>
      <c r="E287" s="510">
        <f>'Verotuloihin perust tasaus'!$D287-12.64</f>
        <v>8.36</v>
      </c>
      <c r="F287" s="235">
        <v>73165681.489999995</v>
      </c>
      <c r="G287" s="235">
        <f>'Verotuloihin perust tasaus'!$F287*100/'Verotuloihin perust tasaus'!$D287</f>
        <v>348408007.09523803</v>
      </c>
      <c r="H287" s="232">
        <f>'Verotuloihin perust tasaus'!$G287*($E$11/100)</f>
        <v>25677670.122919049</v>
      </c>
      <c r="I287" s="235">
        <v>3768300.1866329163</v>
      </c>
      <c r="J287" s="235">
        <v>2890528.8400500002</v>
      </c>
      <c r="K287" s="235">
        <f>SUM('Verotuloihin perust tasaus'!$H287:$J287)</f>
        <v>32336499.149601966</v>
      </c>
      <c r="L287" s="235">
        <f>'Verotuloihin perust tasaus'!$K287/'Verotuloihin perust tasaus'!$C287</f>
        <v>1619.0106218195547</v>
      </c>
      <c r="M287" s="244">
        <f>$L$11-'Verotuloihin perust tasaus'!$L287</f>
        <v>337.93937818044537</v>
      </c>
      <c r="N287" s="511">
        <f>IF('Verotuloihin perust tasaus'!$M287&gt;0,('Verotuloihin perust tasaus'!$M287*$B$7),('Verotuloihin perust tasaus'!$M287*$B$8))</f>
        <v>304.14544036240085</v>
      </c>
      <c r="O287" s="512">
        <f>'Verotuloihin perust tasaus'!$N287*'Verotuloihin perust tasaus'!$C287</f>
        <v>6074696.8803582322</v>
      </c>
    </row>
    <row r="288" spans="1:15" x14ac:dyDescent="0.25">
      <c r="A288" s="509">
        <v>918</v>
      </c>
      <c r="B288" s="334" t="s">
        <v>645</v>
      </c>
      <c r="C288" s="232">
        <v>2271</v>
      </c>
      <c r="D288" s="510">
        <v>22.25</v>
      </c>
      <c r="E288" s="510">
        <f>'Verotuloihin perust tasaus'!$D288-12.64</f>
        <v>9.61</v>
      </c>
      <c r="F288" s="235">
        <v>7623128.8899999997</v>
      </c>
      <c r="G288" s="235">
        <f>'Verotuloihin perust tasaus'!$F288*100/'Verotuloihin perust tasaus'!$D288</f>
        <v>34261253.438202247</v>
      </c>
      <c r="H288" s="232">
        <f>'Verotuloihin perust tasaus'!$G288*($E$11/100)</f>
        <v>2525054.3783955062</v>
      </c>
      <c r="I288" s="235">
        <v>511416.30098403752</v>
      </c>
      <c r="J288" s="235">
        <v>380628.52995000005</v>
      </c>
      <c r="K288" s="235">
        <f>SUM('Verotuloihin perust tasaus'!$H288:$J288)</f>
        <v>3417099.2093295436</v>
      </c>
      <c r="L288" s="235">
        <f>'Verotuloihin perust tasaus'!$K288/'Verotuloihin perust tasaus'!$C288</f>
        <v>1504.6671991763733</v>
      </c>
      <c r="M288" s="244">
        <f>$L$11-'Verotuloihin perust tasaus'!$L288</f>
        <v>452.28280082362676</v>
      </c>
      <c r="N288" s="511">
        <f>IF('Verotuloihin perust tasaus'!$M288&gt;0,('Verotuloihin perust tasaus'!$M288*$B$7),('Verotuloihin perust tasaus'!$M288*$B$8))</f>
        <v>407.05452074126407</v>
      </c>
      <c r="O288" s="512">
        <f>'Verotuloihin perust tasaus'!$N288*'Verotuloihin perust tasaus'!$C288</f>
        <v>924420.81660341076</v>
      </c>
    </row>
    <row r="289" spans="1:15" x14ac:dyDescent="0.25">
      <c r="A289" s="509">
        <v>921</v>
      </c>
      <c r="B289" s="334" t="s">
        <v>646</v>
      </c>
      <c r="C289" s="232">
        <v>1941</v>
      </c>
      <c r="D289" s="510">
        <v>21.75</v>
      </c>
      <c r="E289" s="510">
        <f>'Verotuloihin perust tasaus'!$D289-12.64</f>
        <v>9.11</v>
      </c>
      <c r="F289" s="235">
        <v>5291259.87</v>
      </c>
      <c r="G289" s="235">
        <f>'Verotuloihin perust tasaus'!$F289*100/'Verotuloihin perust tasaus'!$D289</f>
        <v>24327631.586206898</v>
      </c>
      <c r="H289" s="232">
        <f>'Verotuloihin perust tasaus'!$G289*($E$11/100)</f>
        <v>1792946.4479034487</v>
      </c>
      <c r="I289" s="235">
        <v>520256.41804665321</v>
      </c>
      <c r="J289" s="235">
        <v>306688.66740000003</v>
      </c>
      <c r="K289" s="235">
        <f>SUM('Verotuloihin perust tasaus'!$H289:$J289)</f>
        <v>2619891.5333501021</v>
      </c>
      <c r="L289" s="235">
        <f>'Verotuloihin perust tasaus'!$K289/'Verotuloihin perust tasaus'!$C289</f>
        <v>1349.7637987378166</v>
      </c>
      <c r="M289" s="244">
        <f>$L$11-'Verotuloihin perust tasaus'!$L289</f>
        <v>607.18620126218343</v>
      </c>
      <c r="N289" s="511">
        <f>IF('Verotuloihin perust tasaus'!$M289&gt;0,('Verotuloihin perust tasaus'!$M289*$B$7),('Verotuloihin perust tasaus'!$M289*$B$8))</f>
        <v>546.46758113596513</v>
      </c>
      <c r="O289" s="512">
        <f>'Verotuloihin perust tasaus'!$N289*'Verotuloihin perust tasaus'!$C289</f>
        <v>1060693.5749849083</v>
      </c>
    </row>
    <row r="290" spans="1:15" x14ac:dyDescent="0.25">
      <c r="A290" s="509">
        <v>922</v>
      </c>
      <c r="B290" s="334" t="s">
        <v>647</v>
      </c>
      <c r="C290" s="232">
        <v>4444</v>
      </c>
      <c r="D290" s="510">
        <v>22</v>
      </c>
      <c r="E290" s="510">
        <f>'Verotuloihin perust tasaus'!$D290-12.64</f>
        <v>9.36</v>
      </c>
      <c r="F290" s="235">
        <v>18394260.789999999</v>
      </c>
      <c r="G290" s="235">
        <f>'Verotuloihin perust tasaus'!$F290*100/'Verotuloihin perust tasaus'!$D290</f>
        <v>83610276.318181813</v>
      </c>
      <c r="H290" s="232">
        <f>'Verotuloihin perust tasaus'!$G290*($E$11/100)</f>
        <v>6162077.3646500008</v>
      </c>
      <c r="I290" s="235">
        <v>528636.25888729573</v>
      </c>
      <c r="J290" s="235">
        <v>613973.15720000013</v>
      </c>
      <c r="K290" s="235">
        <f>SUM('Verotuloihin perust tasaus'!$H290:$J290)</f>
        <v>7304686.7807372967</v>
      </c>
      <c r="L290" s="235">
        <f>'Verotuloihin perust tasaus'!$K290/'Verotuloihin perust tasaus'!$C290</f>
        <v>1643.7188975556473</v>
      </c>
      <c r="M290" s="244">
        <f>$L$11-'Verotuloihin perust tasaus'!$L290</f>
        <v>313.2311024443527</v>
      </c>
      <c r="N290" s="511">
        <f>IF('Verotuloihin perust tasaus'!$M290&gt;0,('Verotuloihin perust tasaus'!$M290*$B$7),('Verotuloihin perust tasaus'!$M290*$B$8))</f>
        <v>281.90799219991743</v>
      </c>
      <c r="O290" s="512">
        <f>'Verotuloihin perust tasaus'!$N290*'Verotuloihin perust tasaus'!$C290</f>
        <v>1252799.1173364331</v>
      </c>
    </row>
    <row r="291" spans="1:15" x14ac:dyDescent="0.25">
      <c r="A291" s="509">
        <v>924</v>
      </c>
      <c r="B291" s="334" t="s">
        <v>648</v>
      </c>
      <c r="C291" s="232">
        <v>3004</v>
      </c>
      <c r="D291" s="510">
        <v>22.5</v>
      </c>
      <c r="E291" s="510">
        <f>'Verotuloihin perust tasaus'!$D291-12.64</f>
        <v>9.86</v>
      </c>
      <c r="F291" s="235">
        <v>9332728.25</v>
      </c>
      <c r="G291" s="235">
        <f>'Verotuloihin perust tasaus'!$F291*100/'Verotuloihin perust tasaus'!$D291</f>
        <v>41478792.222222224</v>
      </c>
      <c r="H291" s="232">
        <f>'Verotuloihin perust tasaus'!$G291*($E$11/100)</f>
        <v>3056986.9867777787</v>
      </c>
      <c r="I291" s="235">
        <v>607321.12832609308</v>
      </c>
      <c r="J291" s="235">
        <v>394164.45594999997</v>
      </c>
      <c r="K291" s="235">
        <f>SUM('Verotuloihin perust tasaus'!$H291:$J291)</f>
        <v>4058472.5710538714</v>
      </c>
      <c r="L291" s="235">
        <f>'Verotuloihin perust tasaus'!$K291/'Verotuloihin perust tasaus'!$C291</f>
        <v>1351.0228265825137</v>
      </c>
      <c r="M291" s="244">
        <f>$L$11-'Verotuloihin perust tasaus'!$L291</f>
        <v>605.9271734174863</v>
      </c>
      <c r="N291" s="511">
        <f>IF('Verotuloihin perust tasaus'!$M291&gt;0,('Verotuloihin perust tasaus'!$M291*$B$7),('Verotuloihin perust tasaus'!$M291*$B$8))</f>
        <v>545.33445607573765</v>
      </c>
      <c r="O291" s="512">
        <f>'Verotuloihin perust tasaus'!$N291*'Verotuloihin perust tasaus'!$C291</f>
        <v>1638184.7060515159</v>
      </c>
    </row>
    <row r="292" spans="1:15" x14ac:dyDescent="0.25">
      <c r="A292" s="509">
        <v>925</v>
      </c>
      <c r="B292" s="334" t="s">
        <v>649</v>
      </c>
      <c r="C292" s="232">
        <v>3490</v>
      </c>
      <c r="D292" s="510">
        <v>21</v>
      </c>
      <c r="E292" s="510">
        <f>'Verotuloihin perust tasaus'!$D292-12.64</f>
        <v>8.36</v>
      </c>
      <c r="F292" s="235">
        <v>10560300.949999999</v>
      </c>
      <c r="G292" s="235">
        <f>'Verotuloihin perust tasaus'!$F292*100/'Verotuloihin perust tasaus'!$D292</f>
        <v>50287147.380952373</v>
      </c>
      <c r="H292" s="232">
        <f>'Verotuloihin perust tasaus'!$G292*($E$11/100)</f>
        <v>3706162.7619761908</v>
      </c>
      <c r="I292" s="235">
        <v>2667815.4509811453</v>
      </c>
      <c r="J292" s="235">
        <v>659945.19305000012</v>
      </c>
      <c r="K292" s="235">
        <f>SUM('Verotuloihin perust tasaus'!$H292:$J292)</f>
        <v>7033923.4060073355</v>
      </c>
      <c r="L292" s="235">
        <f>'Verotuloihin perust tasaus'!$K292/'Verotuloihin perust tasaus'!$C292</f>
        <v>2015.4508326668583</v>
      </c>
      <c r="M292" s="244">
        <f>$L$11-'Verotuloihin perust tasaus'!$L292</f>
        <v>-58.500832666858287</v>
      </c>
      <c r="N292" s="511">
        <f>IF('Verotuloihin perust tasaus'!$M292&gt;0,('Verotuloihin perust tasaus'!$M292*$B$7),('Verotuloihin perust tasaus'!$M292*$B$8))</f>
        <v>-5.8500832666858287</v>
      </c>
      <c r="O292" s="512">
        <f>'Verotuloihin perust tasaus'!$N292*'Verotuloihin perust tasaus'!$C292</f>
        <v>-20416.79060073354</v>
      </c>
    </row>
    <row r="293" spans="1:15" x14ac:dyDescent="0.25">
      <c r="A293" s="509">
        <v>927</v>
      </c>
      <c r="B293" s="334" t="s">
        <v>650</v>
      </c>
      <c r="C293" s="232">
        <v>29239</v>
      </c>
      <c r="D293" s="510">
        <v>20.5</v>
      </c>
      <c r="E293" s="510">
        <f>'Verotuloihin perust tasaus'!$D293-12.64</f>
        <v>7.8599999999999994</v>
      </c>
      <c r="F293" s="235">
        <v>129011029.45999999</v>
      </c>
      <c r="G293" s="235">
        <f>'Verotuloihin perust tasaus'!$F293*100/'Verotuloihin perust tasaus'!$D293</f>
        <v>629322094.92682922</v>
      </c>
      <c r="H293" s="232">
        <f>'Verotuloihin perust tasaus'!$G293*($E$11/100)</f>
        <v>46381038.396107323</v>
      </c>
      <c r="I293" s="235">
        <v>3594238.0399889252</v>
      </c>
      <c r="J293" s="235">
        <v>4330273.3996000011</v>
      </c>
      <c r="K293" s="235">
        <f>SUM('Verotuloihin perust tasaus'!$H293:$J293)</f>
        <v>54305549.83569625</v>
      </c>
      <c r="L293" s="235">
        <f>'Verotuloihin perust tasaus'!$K293/'Verotuloihin perust tasaus'!$C293</f>
        <v>1857.2984656006106</v>
      </c>
      <c r="M293" s="244">
        <f>$L$11-'Verotuloihin perust tasaus'!$L293</f>
        <v>99.651534399389448</v>
      </c>
      <c r="N293" s="511">
        <f>IF('Verotuloihin perust tasaus'!$M293&gt;0,('Verotuloihin perust tasaus'!$M293*$B$7),('Verotuloihin perust tasaus'!$M293*$B$8))</f>
        <v>89.686380959450503</v>
      </c>
      <c r="O293" s="512">
        <f>'Verotuloihin perust tasaus'!$N293*'Verotuloihin perust tasaus'!$C293</f>
        <v>2622340.0928733731</v>
      </c>
    </row>
    <row r="294" spans="1:15" x14ac:dyDescent="0.25">
      <c r="A294" s="509">
        <v>931</v>
      </c>
      <c r="B294" s="334" t="s">
        <v>651</v>
      </c>
      <c r="C294" s="232">
        <v>6070</v>
      </c>
      <c r="D294" s="510">
        <v>21</v>
      </c>
      <c r="E294" s="510">
        <f>'Verotuloihin perust tasaus'!$D294-12.64</f>
        <v>8.36</v>
      </c>
      <c r="F294" s="235">
        <v>17577410.210000001</v>
      </c>
      <c r="G294" s="235">
        <f>'Verotuloihin perust tasaus'!$F294*100/'Verotuloihin perust tasaus'!$D294</f>
        <v>83701953.380952388</v>
      </c>
      <c r="H294" s="232">
        <f>'Verotuloihin perust tasaus'!$G294*($E$11/100)</f>
        <v>6168833.9641761919</v>
      </c>
      <c r="I294" s="235">
        <v>2019536.2318241971</v>
      </c>
      <c r="J294" s="235">
        <v>1054436.5184500001</v>
      </c>
      <c r="K294" s="235">
        <f>SUM('Verotuloihin perust tasaus'!$H294:$J294)</f>
        <v>9242806.7144503891</v>
      </c>
      <c r="L294" s="235">
        <f>'Verotuloihin perust tasaus'!$K294/'Verotuloihin perust tasaus'!$C294</f>
        <v>1522.7029183608549</v>
      </c>
      <c r="M294" s="244">
        <f>$L$11-'Verotuloihin perust tasaus'!$L294</f>
        <v>434.24708163914511</v>
      </c>
      <c r="N294" s="511">
        <f>IF('Verotuloihin perust tasaus'!$M294&gt;0,('Verotuloihin perust tasaus'!$M294*$B$7),('Verotuloihin perust tasaus'!$M294*$B$8))</f>
        <v>390.82237347523062</v>
      </c>
      <c r="O294" s="512">
        <f>'Verotuloihin perust tasaus'!$N294*'Verotuloihin perust tasaus'!$C294</f>
        <v>2372291.80699465</v>
      </c>
    </row>
    <row r="295" spans="1:15" x14ac:dyDescent="0.25">
      <c r="A295" s="509">
        <v>934</v>
      </c>
      <c r="B295" s="334" t="s">
        <v>652</v>
      </c>
      <c r="C295" s="232">
        <v>2756</v>
      </c>
      <c r="D295" s="510">
        <v>22.249999999999996</v>
      </c>
      <c r="E295" s="510">
        <f>'Verotuloihin perust tasaus'!$D295-12.64</f>
        <v>9.6099999999999959</v>
      </c>
      <c r="F295" s="235">
        <v>9304559.6899999995</v>
      </c>
      <c r="G295" s="235">
        <f>'Verotuloihin perust tasaus'!$F295*100/'Verotuloihin perust tasaus'!$D295</f>
        <v>41818245.797752813</v>
      </c>
      <c r="H295" s="232">
        <f>'Verotuloihin perust tasaus'!$G295*($E$11/100)</f>
        <v>3082004.715294383</v>
      </c>
      <c r="I295" s="235">
        <v>573168.52444026771</v>
      </c>
      <c r="J295" s="235">
        <v>377265.63955000008</v>
      </c>
      <c r="K295" s="235">
        <f>SUM('Verotuloihin perust tasaus'!$H295:$J295)</f>
        <v>4032438.8792846506</v>
      </c>
      <c r="L295" s="235">
        <f>'Verotuloihin perust tasaus'!$K295/'Verotuloihin perust tasaus'!$C295</f>
        <v>1463.1490853717889</v>
      </c>
      <c r="M295" s="244">
        <f>$L$11-'Verotuloihin perust tasaus'!$L295</f>
        <v>493.8009146282111</v>
      </c>
      <c r="N295" s="511">
        <f>IF('Verotuloihin perust tasaus'!$M295&gt;0,('Verotuloihin perust tasaus'!$M295*$B$7),('Verotuloihin perust tasaus'!$M295*$B$8))</f>
        <v>444.42082316539</v>
      </c>
      <c r="O295" s="512">
        <f>'Verotuloihin perust tasaus'!$N295*'Verotuloihin perust tasaus'!$C295</f>
        <v>1224823.7886438149</v>
      </c>
    </row>
    <row r="296" spans="1:15" x14ac:dyDescent="0.25">
      <c r="A296" s="509">
        <v>935</v>
      </c>
      <c r="B296" s="334" t="s">
        <v>653</v>
      </c>
      <c r="C296" s="232">
        <v>3040</v>
      </c>
      <c r="D296" s="510">
        <v>21.5</v>
      </c>
      <c r="E296" s="510">
        <f>'Verotuloihin perust tasaus'!$D296-12.64</f>
        <v>8.86</v>
      </c>
      <c r="F296" s="235">
        <v>9537831.2200000007</v>
      </c>
      <c r="G296" s="235">
        <f>'Verotuloihin perust tasaus'!$F296*100/'Verotuloihin perust tasaus'!$D296</f>
        <v>44362005.674418613</v>
      </c>
      <c r="H296" s="232">
        <f>'Verotuloihin perust tasaus'!$G296*($E$11/100)</f>
        <v>3269479.8182046525</v>
      </c>
      <c r="I296" s="235">
        <v>742568.02966950496</v>
      </c>
      <c r="J296" s="235">
        <v>731468.21020000009</v>
      </c>
      <c r="K296" s="235">
        <f>SUM('Verotuloihin perust tasaus'!$H296:$J296)</f>
        <v>4743516.0580741577</v>
      </c>
      <c r="L296" s="235">
        <f>'Verotuloihin perust tasaus'!$K296/'Verotuloihin perust tasaus'!$C296</f>
        <v>1560.3671243664992</v>
      </c>
      <c r="M296" s="244">
        <f>$L$11-'Verotuloihin perust tasaus'!$L296</f>
        <v>396.58287563350086</v>
      </c>
      <c r="N296" s="511">
        <f>IF('Verotuloihin perust tasaus'!$M296&gt;0,('Verotuloihin perust tasaus'!$M296*$B$7),('Verotuloihin perust tasaus'!$M296*$B$8))</f>
        <v>356.92458807015078</v>
      </c>
      <c r="O296" s="512">
        <f>'Verotuloihin perust tasaus'!$N296*'Verotuloihin perust tasaus'!$C296</f>
        <v>1085050.7477332584</v>
      </c>
    </row>
    <row r="297" spans="1:15" x14ac:dyDescent="0.25">
      <c r="A297" s="509">
        <v>936</v>
      </c>
      <c r="B297" s="334" t="s">
        <v>654</v>
      </c>
      <c r="C297" s="232">
        <v>6465</v>
      </c>
      <c r="D297" s="510">
        <v>21.25</v>
      </c>
      <c r="E297" s="510">
        <f>'Verotuloihin perust tasaus'!$D297-12.64</f>
        <v>8.61</v>
      </c>
      <c r="F297" s="235">
        <v>19803944.989999998</v>
      </c>
      <c r="G297" s="235">
        <f>'Verotuloihin perust tasaus'!$F297*100/'Verotuloihin perust tasaus'!$D297</f>
        <v>93195035.247058809</v>
      </c>
      <c r="H297" s="232">
        <f>'Verotuloihin perust tasaus'!$G297*($E$11/100)</f>
        <v>6868474.0977082355</v>
      </c>
      <c r="I297" s="235">
        <v>2392003.4018376898</v>
      </c>
      <c r="J297" s="235">
        <v>1160317.6572</v>
      </c>
      <c r="K297" s="235">
        <f>SUM('Verotuloihin perust tasaus'!$H297:$J297)</f>
        <v>10420795.156745924</v>
      </c>
      <c r="L297" s="235">
        <f>'Verotuloihin perust tasaus'!$K297/'Verotuloihin perust tasaus'!$C297</f>
        <v>1611.8786011981319</v>
      </c>
      <c r="M297" s="244">
        <f>$L$11-'Verotuloihin perust tasaus'!$L297</f>
        <v>345.0713988018681</v>
      </c>
      <c r="N297" s="511">
        <f>IF('Verotuloihin perust tasaus'!$M297&gt;0,('Verotuloihin perust tasaus'!$M297*$B$7),('Verotuloihin perust tasaus'!$M297*$B$8))</f>
        <v>310.5642589216813</v>
      </c>
      <c r="O297" s="512">
        <f>'Verotuloihin perust tasaus'!$N297*'Verotuloihin perust tasaus'!$C297</f>
        <v>2007797.9339286697</v>
      </c>
    </row>
    <row r="298" spans="1:15" x14ac:dyDescent="0.25">
      <c r="A298" s="509">
        <v>946</v>
      </c>
      <c r="B298" s="334" t="s">
        <v>298</v>
      </c>
      <c r="C298" s="232">
        <v>6376</v>
      </c>
      <c r="D298" s="510">
        <v>21.500000000000004</v>
      </c>
      <c r="E298" s="510">
        <f>'Verotuloihin perust tasaus'!$D298-12.64</f>
        <v>8.860000000000003</v>
      </c>
      <c r="F298" s="235">
        <v>21517595.989999998</v>
      </c>
      <c r="G298" s="235">
        <f>'Verotuloihin perust tasaus'!$F298*100/'Verotuloihin perust tasaus'!$D298</f>
        <v>100081841.81395347</v>
      </c>
      <c r="H298" s="232">
        <f>'Verotuloihin perust tasaus'!$G298*($E$11/100)</f>
        <v>7376031.7416883726</v>
      </c>
      <c r="I298" s="235">
        <v>1556320.6988833102</v>
      </c>
      <c r="J298" s="235">
        <v>1133223.2142</v>
      </c>
      <c r="K298" s="235">
        <f>SUM('Verotuloihin perust tasaus'!$H298:$J298)</f>
        <v>10065575.654771682</v>
      </c>
      <c r="L298" s="235">
        <f>'Verotuloihin perust tasaus'!$K298/'Verotuloihin perust tasaus'!$C298</f>
        <v>1578.6661942866501</v>
      </c>
      <c r="M298" s="244">
        <f>$L$11-'Verotuloihin perust tasaus'!$L298</f>
        <v>378.28380571334992</v>
      </c>
      <c r="N298" s="511">
        <f>IF('Verotuloihin perust tasaus'!$M298&gt;0,('Verotuloihin perust tasaus'!$M298*$B$7),('Verotuloihin perust tasaus'!$M298*$B$8))</f>
        <v>340.45542514201492</v>
      </c>
      <c r="O298" s="512">
        <f>'Verotuloihin perust tasaus'!$N298*'Verotuloihin perust tasaus'!$C298</f>
        <v>2170743.7907054871</v>
      </c>
    </row>
    <row r="299" spans="1:15" x14ac:dyDescent="0.25">
      <c r="A299" s="509">
        <v>976</v>
      </c>
      <c r="B299" s="334" t="s">
        <v>655</v>
      </c>
      <c r="C299" s="232">
        <v>3830</v>
      </c>
      <c r="D299" s="510">
        <v>20</v>
      </c>
      <c r="E299" s="510">
        <f>'Verotuloihin perust tasaus'!$D299-12.64</f>
        <v>7.3599999999999994</v>
      </c>
      <c r="F299" s="235">
        <v>11372765.550000001</v>
      </c>
      <c r="G299" s="235">
        <f>'Verotuloihin perust tasaus'!$F299*100/'Verotuloihin perust tasaus'!$D299</f>
        <v>56863827.75</v>
      </c>
      <c r="H299" s="232">
        <f>'Verotuloihin perust tasaus'!$G299*($E$11/100)</f>
        <v>4190864.1051750011</v>
      </c>
      <c r="I299" s="235">
        <v>643803.06897006254</v>
      </c>
      <c r="J299" s="235">
        <v>564151.14069999999</v>
      </c>
      <c r="K299" s="235">
        <f>SUM('Verotuloihin perust tasaus'!$H299:$J299)</f>
        <v>5398818.3148450637</v>
      </c>
      <c r="L299" s="235">
        <f>'Verotuloihin perust tasaus'!$K299/'Verotuloihin perust tasaus'!$C299</f>
        <v>1409.6131370352646</v>
      </c>
      <c r="M299" s="244">
        <f>$L$11-'Verotuloihin perust tasaus'!$L299</f>
        <v>547.33686296473547</v>
      </c>
      <c r="N299" s="511">
        <f>IF('Verotuloihin perust tasaus'!$M299&gt;0,('Verotuloihin perust tasaus'!$M299*$B$7),('Verotuloihin perust tasaus'!$M299*$B$8))</f>
        <v>492.60317666826194</v>
      </c>
      <c r="O299" s="512">
        <f>'Verotuloihin perust tasaus'!$N299*'Verotuloihin perust tasaus'!$C299</f>
        <v>1886670.1666394433</v>
      </c>
    </row>
    <row r="300" spans="1:15" x14ac:dyDescent="0.25">
      <c r="A300" s="509">
        <v>977</v>
      </c>
      <c r="B300" s="334" t="s">
        <v>656</v>
      </c>
      <c r="C300" s="232">
        <v>15357</v>
      </c>
      <c r="D300" s="510">
        <v>23</v>
      </c>
      <c r="E300" s="510">
        <f>'Verotuloihin perust tasaus'!$D300-12.64</f>
        <v>10.36</v>
      </c>
      <c r="F300" s="235">
        <v>55941525.32</v>
      </c>
      <c r="G300" s="235">
        <f>'Verotuloihin perust tasaus'!$F300*100/'Verotuloihin perust tasaus'!$D300</f>
        <v>243224023.13043478</v>
      </c>
      <c r="H300" s="232">
        <f>'Verotuloihin perust tasaus'!$G300*($E$11/100)</f>
        <v>17925610.504713047</v>
      </c>
      <c r="I300" s="235">
        <v>2901932.8230513721</v>
      </c>
      <c r="J300" s="235">
        <v>1973188.9609000003</v>
      </c>
      <c r="K300" s="235">
        <f>SUM('Verotuloihin perust tasaus'!$H300:$J300)</f>
        <v>22800732.288664419</v>
      </c>
      <c r="L300" s="235">
        <f>'Verotuloihin perust tasaus'!$K300/'Verotuloihin perust tasaus'!$C300</f>
        <v>1484.7126579842691</v>
      </c>
      <c r="M300" s="244">
        <f>$L$11-'Verotuloihin perust tasaus'!$L300</f>
        <v>472.23734201573097</v>
      </c>
      <c r="N300" s="511">
        <f>IF('Verotuloihin perust tasaus'!$M300&gt;0,('Verotuloihin perust tasaus'!$M300*$B$7),('Verotuloihin perust tasaus'!$M300*$B$8))</f>
        <v>425.01360781415787</v>
      </c>
      <c r="O300" s="512">
        <f>'Verotuloihin perust tasaus'!$N300*'Verotuloihin perust tasaus'!$C300</f>
        <v>6526933.9752020221</v>
      </c>
    </row>
    <row r="301" spans="1:15" x14ac:dyDescent="0.25">
      <c r="A301" s="509">
        <v>980</v>
      </c>
      <c r="B301" s="334" t="s">
        <v>657</v>
      </c>
      <c r="C301" s="232">
        <v>33533</v>
      </c>
      <c r="D301" s="510">
        <v>20.5</v>
      </c>
      <c r="E301" s="510">
        <f>'Verotuloihin perust tasaus'!$D301-12.64</f>
        <v>7.8599999999999994</v>
      </c>
      <c r="F301" s="235">
        <v>133245675.20999999</v>
      </c>
      <c r="G301" s="235">
        <f>'Verotuloihin perust tasaus'!$F301*100/'Verotuloihin perust tasaus'!$D301</f>
        <v>649978903.46341467</v>
      </c>
      <c r="H301" s="232">
        <f>'Verotuloihin perust tasaus'!$G301*($E$11/100)</f>
        <v>47903445.185253672</v>
      </c>
      <c r="I301" s="235">
        <v>7074977.2301226733</v>
      </c>
      <c r="J301" s="235">
        <v>4551254.5719500007</v>
      </c>
      <c r="K301" s="235">
        <f>SUM('Verotuloihin perust tasaus'!$H301:$J301)</f>
        <v>59529676.987326346</v>
      </c>
      <c r="L301" s="235">
        <f>'Verotuloihin perust tasaus'!$K301/'Verotuloihin perust tasaus'!$C301</f>
        <v>1775.2565230467403</v>
      </c>
      <c r="M301" s="244">
        <f>$L$11-'Verotuloihin perust tasaus'!$L301</f>
        <v>181.69347695325973</v>
      </c>
      <c r="N301" s="511">
        <f>IF('Verotuloihin perust tasaus'!$M301&gt;0,('Verotuloihin perust tasaus'!$M301*$B$7),('Verotuloihin perust tasaus'!$M301*$B$8))</f>
        <v>163.52412925793377</v>
      </c>
      <c r="O301" s="512">
        <f>'Verotuloihin perust tasaus'!$N301*'Verotuloihin perust tasaus'!$C301</f>
        <v>5483454.6264062934</v>
      </c>
    </row>
    <row r="302" spans="1:15" x14ac:dyDescent="0.25">
      <c r="A302" s="509">
        <v>981</v>
      </c>
      <c r="B302" s="334" t="s">
        <v>658</v>
      </c>
      <c r="C302" s="232">
        <v>2282</v>
      </c>
      <c r="D302" s="510">
        <v>22</v>
      </c>
      <c r="E302" s="510">
        <f>'Verotuloihin perust tasaus'!$D302-12.64</f>
        <v>9.36</v>
      </c>
      <c r="F302" s="235">
        <v>8144942.8700000001</v>
      </c>
      <c r="G302" s="235">
        <f>'Verotuloihin perust tasaus'!$F302*100/'Verotuloihin perust tasaus'!$D302</f>
        <v>37022467.590909094</v>
      </c>
      <c r="H302" s="232">
        <f>'Verotuloihin perust tasaus'!$G302*($E$11/100)</f>
        <v>2728555.8614500007</v>
      </c>
      <c r="I302" s="235">
        <v>243254.90115871761</v>
      </c>
      <c r="J302" s="235">
        <v>245379.00745000003</v>
      </c>
      <c r="K302" s="235">
        <f>SUM('Verotuloihin perust tasaus'!$H302:$J302)</f>
        <v>3217189.770058718</v>
      </c>
      <c r="L302" s="235">
        <f>'Verotuloihin perust tasaus'!$K302/'Verotuloihin perust tasaus'!$C302</f>
        <v>1409.811468036248</v>
      </c>
      <c r="M302" s="244">
        <f>$L$11-'Verotuloihin perust tasaus'!$L302</f>
        <v>547.13853196375203</v>
      </c>
      <c r="N302" s="511">
        <f>IF('Verotuloihin perust tasaus'!$M302&gt;0,('Verotuloihin perust tasaus'!$M302*$B$7),('Verotuloihin perust tasaus'!$M302*$B$8))</f>
        <v>492.42467876737686</v>
      </c>
      <c r="O302" s="512">
        <f>'Verotuloihin perust tasaus'!$N302*'Verotuloihin perust tasaus'!$C302</f>
        <v>1123713.116947154</v>
      </c>
    </row>
    <row r="303" spans="1:15" x14ac:dyDescent="0.25">
      <c r="A303" s="509">
        <v>989</v>
      </c>
      <c r="B303" s="334" t="s">
        <v>659</v>
      </c>
      <c r="C303" s="232">
        <v>5484</v>
      </c>
      <c r="D303" s="510">
        <v>22.5</v>
      </c>
      <c r="E303" s="510">
        <f>'Verotuloihin perust tasaus'!$D303-12.64</f>
        <v>9.86</v>
      </c>
      <c r="F303" s="235">
        <v>18451265.23</v>
      </c>
      <c r="G303" s="235">
        <f>'Verotuloihin perust tasaus'!$F303*100/'Verotuloihin perust tasaus'!$D303</f>
        <v>82005623.244444445</v>
      </c>
      <c r="H303" s="232">
        <f>'Verotuloihin perust tasaus'!$G303*($E$11/100)</f>
        <v>6043814.4331155568</v>
      </c>
      <c r="I303" s="235">
        <v>1442747.5411114192</v>
      </c>
      <c r="J303" s="235">
        <v>973201.5260500001</v>
      </c>
      <c r="K303" s="235">
        <f>SUM('Verotuloihin perust tasaus'!$H303:$J303)</f>
        <v>8459763.5002769753</v>
      </c>
      <c r="L303" s="235">
        <f>'Verotuloihin perust tasaus'!$K303/'Verotuloihin perust tasaus'!$C303</f>
        <v>1542.6264588397109</v>
      </c>
      <c r="M303" s="244">
        <f>$L$11-'Verotuloihin perust tasaus'!$L303</f>
        <v>414.3235411602891</v>
      </c>
      <c r="N303" s="511">
        <f>IF('Verotuloihin perust tasaus'!$M303&gt;0,('Verotuloihin perust tasaus'!$M303*$B$7),('Verotuloihin perust tasaus'!$M303*$B$8))</f>
        <v>372.89118704426022</v>
      </c>
      <c r="O303" s="512">
        <f>'Verotuloihin perust tasaus'!$N303*'Verotuloihin perust tasaus'!$C303</f>
        <v>2044935.2697507231</v>
      </c>
    </row>
    <row r="304" spans="1:15" x14ac:dyDescent="0.25">
      <c r="A304" s="515">
        <v>992</v>
      </c>
      <c r="B304" s="516" t="s">
        <v>660</v>
      </c>
      <c r="C304" s="517">
        <v>18318</v>
      </c>
      <c r="D304" s="518">
        <v>21.5</v>
      </c>
      <c r="E304" s="518">
        <f>'Verotuloihin perust tasaus'!$D304-12.64</f>
        <v>8.86</v>
      </c>
      <c r="F304" s="519">
        <v>64928780.890000001</v>
      </c>
      <c r="G304" s="519">
        <f>'Verotuloihin perust tasaus'!$F304*100/'Verotuloihin perust tasaus'!$D304</f>
        <v>301994329.72093022</v>
      </c>
      <c r="H304" s="517">
        <f>'Verotuloihin perust tasaus'!$G304*($E$11/100)</f>
        <v>22256982.100432564</v>
      </c>
      <c r="I304" s="519">
        <v>4984063.5549605666</v>
      </c>
      <c r="J304" s="519">
        <v>2872482.8403000003</v>
      </c>
      <c r="K304" s="519">
        <f>SUM('Verotuloihin perust tasaus'!$H304:$J304)</f>
        <v>30113528.495693132</v>
      </c>
      <c r="L304" s="519">
        <f>'Verotuloihin perust tasaus'!$K304/'Verotuloihin perust tasaus'!$C304</f>
        <v>1643.931023894155</v>
      </c>
      <c r="M304" s="342">
        <f>$L$11-'Verotuloihin perust tasaus'!$L304</f>
        <v>313.01897610584501</v>
      </c>
      <c r="N304" s="520">
        <f>IF('Verotuloihin perust tasaus'!$M304&gt;0,('Verotuloihin perust tasaus'!$M304*$B$7),('Verotuloihin perust tasaus'!$M304*$B$8))</f>
        <v>281.71707849526052</v>
      </c>
      <c r="O304" s="521">
        <f>'Verotuloihin perust tasaus'!$N304*'Verotuloihin perust tasaus'!$C304</f>
        <v>5160493.4438761827</v>
      </c>
    </row>
  </sheetData>
  <autoFilter ref="A11:O11" xr:uid="{00000000-0001-0000-0600-00000000000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9"/>
  <sheetViews>
    <sheetView zoomScale="80" zoomScaleNormal="80" workbookViewId="0">
      <pane xSplit="2" ySplit="5" topLeftCell="C6" activePane="bottomRight" state="frozen"/>
      <selection activeCell="G29" sqref="G29"/>
      <selection pane="topRight" activeCell="G29" sqref="G29"/>
      <selection pane="bottomLeft" activeCell="G29" sqref="G29"/>
      <selection pane="bottomRight" activeCell="K16" sqref="K16"/>
    </sheetView>
  </sheetViews>
  <sheetFormatPr defaultRowHeight="15" x14ac:dyDescent="0.25"/>
  <cols>
    <col min="1" max="1" width="8.375" style="9" customWidth="1"/>
    <col min="2" max="2" width="12.5" style="10" bestFit="1" customWidth="1"/>
    <col min="3" max="3" width="21.375" style="69" bestFit="1" customWidth="1"/>
    <col min="4" max="4" width="19.625" style="69" customWidth="1"/>
    <col min="5" max="5" width="21.375" customWidth="1"/>
    <col min="6" max="6" width="16.875" customWidth="1"/>
    <col min="7" max="7" width="24.375" customWidth="1"/>
    <col min="8" max="9" width="9.625" bestFit="1" customWidth="1"/>
  </cols>
  <sheetData>
    <row r="1" spans="1:7" ht="23.25" x14ac:dyDescent="0.35">
      <c r="A1" s="132" t="s">
        <v>770</v>
      </c>
      <c r="C1" s="74"/>
      <c r="E1" s="143"/>
      <c r="G1" s="143"/>
    </row>
    <row r="2" spans="1:7" x14ac:dyDescent="0.25">
      <c r="A2" s="9" t="s">
        <v>367</v>
      </c>
      <c r="B2" s="125"/>
      <c r="C2" s="74"/>
    </row>
    <row r="3" spans="1:7" x14ac:dyDescent="0.25">
      <c r="A3" s="9" t="s">
        <v>710</v>
      </c>
      <c r="C3" s="74"/>
    </row>
    <row r="4" spans="1:7" s="93" customFormat="1" ht="45" x14ac:dyDescent="0.2">
      <c r="A4" s="89" t="s">
        <v>669</v>
      </c>
      <c r="B4" s="90" t="s">
        <v>3</v>
      </c>
      <c r="C4" s="529" t="s">
        <v>716</v>
      </c>
      <c r="D4" s="190" t="s">
        <v>744</v>
      </c>
      <c r="E4" s="90" t="s">
        <v>775</v>
      </c>
      <c r="F4" s="90" t="s">
        <v>773</v>
      </c>
      <c r="G4" s="530" t="s">
        <v>774</v>
      </c>
    </row>
    <row r="5" spans="1:7" s="465" customFormat="1" ht="33" customHeight="1" x14ac:dyDescent="0.2">
      <c r="A5" s="495"/>
      <c r="B5" s="496" t="s">
        <v>371</v>
      </c>
      <c r="C5" s="539">
        <f>SUM(C6:C298)</f>
        <v>2776499999.9999995</v>
      </c>
      <c r="D5" s="484">
        <f>SUM(D6:D298)</f>
        <v>1943999999.9999993</v>
      </c>
      <c r="E5" s="484">
        <f>SUM(E6:E298)</f>
        <v>851000000.00000155</v>
      </c>
      <c r="F5" s="484">
        <f>SUM(F6:F298)</f>
        <v>-3000000.0000000061</v>
      </c>
      <c r="G5" s="540">
        <f>Verokorvaukset!$E5+Verokorvaukset!$F5</f>
        <v>848000000.00000155</v>
      </c>
    </row>
    <row r="6" spans="1:7" x14ac:dyDescent="0.25">
      <c r="A6" s="533">
        <v>5</v>
      </c>
      <c r="B6" s="334" t="s">
        <v>12</v>
      </c>
      <c r="C6" s="531">
        <v>6576722.8656134466</v>
      </c>
      <c r="D6" s="243">
        <v>4626384.7424013829</v>
      </c>
      <c r="E6" s="243">
        <v>1995400.0337450588</v>
      </c>
      <c r="F6" s="243">
        <v>3436.7496087450891</v>
      </c>
      <c r="G6" s="532">
        <f>Verokorvaukset!$E6+Verokorvaukset!$F6</f>
        <v>1998836.7833538039</v>
      </c>
    </row>
    <row r="7" spans="1:7" x14ac:dyDescent="0.25">
      <c r="A7" s="533">
        <v>9</v>
      </c>
      <c r="B7" s="334" t="s">
        <v>13</v>
      </c>
      <c r="C7" s="531">
        <v>1751360.8607681198</v>
      </c>
      <c r="D7" s="243">
        <v>1232772.4459935171</v>
      </c>
      <c r="E7" s="243">
        <v>527121.88997430378</v>
      </c>
      <c r="F7" s="243">
        <v>-2403.1163006271436</v>
      </c>
      <c r="G7" s="532">
        <f>Verokorvaukset!$E7+Verokorvaukset!$F7</f>
        <v>524718.77367367665</v>
      </c>
    </row>
    <row r="8" spans="1:7" x14ac:dyDescent="0.25">
      <c r="A8" s="533">
        <v>10</v>
      </c>
      <c r="B8" s="334" t="s">
        <v>14</v>
      </c>
      <c r="C8" s="531">
        <v>8040078.2659362117</v>
      </c>
      <c r="D8" s="243">
        <v>5655106.4542102339</v>
      </c>
      <c r="E8" s="243">
        <v>2441205.4908443792</v>
      </c>
      <c r="F8" s="243">
        <v>5165.6234524411557</v>
      </c>
      <c r="G8" s="532">
        <f>Verokorvaukset!$E8+Verokorvaukset!$F8</f>
        <v>2446371.1142968205</v>
      </c>
    </row>
    <row r="9" spans="1:7" x14ac:dyDescent="0.25">
      <c r="A9" s="533">
        <v>16</v>
      </c>
      <c r="B9" s="334" t="s">
        <v>15</v>
      </c>
      <c r="C9" s="531">
        <v>4744363.5298567638</v>
      </c>
      <c r="D9" s="243">
        <v>3328855.8554945048</v>
      </c>
      <c r="E9" s="243">
        <v>1409657.9092009971</v>
      </c>
      <c r="F9" s="243">
        <v>-29276.210337117154</v>
      </c>
      <c r="G9" s="532">
        <f>Verokorvaukset!$E9+Verokorvaukset!$F9</f>
        <v>1380381.69886388</v>
      </c>
    </row>
    <row r="10" spans="1:7" x14ac:dyDescent="0.25">
      <c r="A10" s="533">
        <v>18</v>
      </c>
      <c r="B10" s="334" t="s">
        <v>16</v>
      </c>
      <c r="C10" s="531">
        <v>2779334.0948246871</v>
      </c>
      <c r="D10" s="243">
        <v>1932985.3759469066</v>
      </c>
      <c r="E10" s="243">
        <v>844062.0157252152</v>
      </c>
      <c r="F10" s="243">
        <v>-33517.066494043691</v>
      </c>
      <c r="G10" s="532">
        <f>Verokorvaukset!$E10+Verokorvaukset!$F10</f>
        <v>810544.94923117151</v>
      </c>
    </row>
    <row r="11" spans="1:7" x14ac:dyDescent="0.25">
      <c r="A11" s="533">
        <v>19</v>
      </c>
      <c r="B11" s="334" t="s">
        <v>17</v>
      </c>
      <c r="C11" s="531">
        <v>2246765.894040884</v>
      </c>
      <c r="D11" s="243">
        <v>1583055.7618236588</v>
      </c>
      <c r="E11" s="243">
        <v>661630.39903514739</v>
      </c>
      <c r="F11" s="243">
        <v>-26280.386824124002</v>
      </c>
      <c r="G11" s="532">
        <f>Verokorvaukset!$E11+Verokorvaukset!$F11</f>
        <v>635350.01221102336</v>
      </c>
    </row>
    <row r="12" spans="1:7" x14ac:dyDescent="0.25">
      <c r="A12" s="533">
        <v>20</v>
      </c>
      <c r="B12" s="334" t="s">
        <v>18</v>
      </c>
      <c r="C12" s="531">
        <v>9229309.6829814203</v>
      </c>
      <c r="D12" s="243">
        <v>6466680.8228904828</v>
      </c>
      <c r="E12" s="243">
        <v>2774244.065687079</v>
      </c>
      <c r="F12" s="243">
        <v>-86446.32441932059</v>
      </c>
      <c r="G12" s="532">
        <f>Verokorvaukset!$E12+Verokorvaukset!$F12</f>
        <v>2687797.7412677584</v>
      </c>
    </row>
    <row r="13" spans="1:7" x14ac:dyDescent="0.25">
      <c r="A13" s="533">
        <v>46</v>
      </c>
      <c r="B13" s="334" t="s">
        <v>19</v>
      </c>
      <c r="C13" s="531">
        <v>1002361.9814681885</v>
      </c>
      <c r="D13" s="243">
        <v>703503.52336309117</v>
      </c>
      <c r="E13" s="243">
        <v>299258.7460745069</v>
      </c>
      <c r="F13" s="243">
        <v>-1059.9879670155156</v>
      </c>
      <c r="G13" s="532">
        <f>Verokorvaukset!$E13+Verokorvaukset!$F13</f>
        <v>298198.75810749136</v>
      </c>
    </row>
    <row r="14" spans="1:7" x14ac:dyDescent="0.25">
      <c r="A14" s="533">
        <v>47</v>
      </c>
      <c r="B14" s="334" t="s">
        <v>20</v>
      </c>
      <c r="C14" s="531">
        <v>1289819.6336833797</v>
      </c>
      <c r="D14" s="243">
        <v>902686.04630637052</v>
      </c>
      <c r="E14" s="243">
        <v>388613.91736976686</v>
      </c>
      <c r="F14" s="243">
        <v>214.58720829088975</v>
      </c>
      <c r="G14" s="532">
        <f>Verokorvaukset!$E14+Verokorvaukset!$F14</f>
        <v>388828.50457805773</v>
      </c>
    </row>
    <row r="15" spans="1:7" x14ac:dyDescent="0.25">
      <c r="A15" s="533">
        <v>49</v>
      </c>
      <c r="B15" s="334" t="s">
        <v>21</v>
      </c>
      <c r="C15" s="531">
        <v>97811038.88787359</v>
      </c>
      <c r="D15" s="243">
        <v>68214935.910467878</v>
      </c>
      <c r="E15" s="243">
        <v>30593192.016809568</v>
      </c>
      <c r="F15" s="243">
        <v>256709.25596878759</v>
      </c>
      <c r="G15" s="532">
        <f>Verokorvaukset!$E15+Verokorvaukset!$F15</f>
        <v>30849901.272778355</v>
      </c>
    </row>
    <row r="16" spans="1:7" x14ac:dyDescent="0.25">
      <c r="A16" s="533">
        <v>50</v>
      </c>
      <c r="B16" s="334" t="s">
        <v>22</v>
      </c>
      <c r="C16" s="531">
        <v>6829019.20395514</v>
      </c>
      <c r="D16" s="243">
        <v>4803422.4492984563</v>
      </c>
      <c r="E16" s="243">
        <v>2090451.7902924223</v>
      </c>
      <c r="F16" s="243">
        <v>-41616.654817366471</v>
      </c>
      <c r="G16" s="532">
        <f>Verokorvaukset!$E16+Verokorvaukset!$F16</f>
        <v>2048835.1354750558</v>
      </c>
    </row>
    <row r="17" spans="1:7" x14ac:dyDescent="0.25">
      <c r="A17" s="533">
        <v>51</v>
      </c>
      <c r="B17" s="334" t="s">
        <v>23</v>
      </c>
      <c r="C17" s="531">
        <v>5827275.55193373</v>
      </c>
      <c r="D17" s="243">
        <v>4100984.162724359</v>
      </c>
      <c r="E17" s="243">
        <v>1803744.0505200345</v>
      </c>
      <c r="F17" s="243">
        <v>-20371.966430214528</v>
      </c>
      <c r="G17" s="532">
        <f>Verokorvaukset!$E17+Verokorvaukset!$F17</f>
        <v>1783372.08408982</v>
      </c>
    </row>
    <row r="18" spans="1:7" x14ac:dyDescent="0.25">
      <c r="A18" s="533">
        <v>52</v>
      </c>
      <c r="B18" s="334" t="s">
        <v>24</v>
      </c>
      <c r="C18" s="531">
        <v>1820091.2077150643</v>
      </c>
      <c r="D18" s="243">
        <v>1278012.9181458664</v>
      </c>
      <c r="E18" s="243">
        <v>548990.38673231238</v>
      </c>
      <c r="F18" s="243">
        <v>-2911.492499777406</v>
      </c>
      <c r="G18" s="532">
        <f>Verokorvaukset!$E18+Verokorvaukset!$F18</f>
        <v>546078.89423253504</v>
      </c>
    </row>
    <row r="19" spans="1:7" x14ac:dyDescent="0.25">
      <c r="A19" s="533">
        <v>61</v>
      </c>
      <c r="B19" s="334" t="s">
        <v>25</v>
      </c>
      <c r="C19" s="531">
        <v>9767975.7039504685</v>
      </c>
      <c r="D19" s="243">
        <v>6842445.0295858542</v>
      </c>
      <c r="E19" s="243">
        <v>3033193.7414299296</v>
      </c>
      <c r="F19" s="243">
        <v>-5565.1227767796081</v>
      </c>
      <c r="G19" s="532">
        <f>Verokorvaukset!$E19+Verokorvaukset!$F19</f>
        <v>3027628.6186531498</v>
      </c>
    </row>
    <row r="20" spans="1:7" x14ac:dyDescent="0.25">
      <c r="A20" s="533">
        <v>69</v>
      </c>
      <c r="B20" s="334" t="s">
        <v>26</v>
      </c>
      <c r="C20" s="531">
        <v>4445582.4660910312</v>
      </c>
      <c r="D20" s="243">
        <v>3126122.2131854184</v>
      </c>
      <c r="E20" s="243">
        <v>1358836.9357966036</v>
      </c>
      <c r="F20" s="243">
        <v>1873.121967449817</v>
      </c>
      <c r="G20" s="532">
        <f>Verokorvaukset!$E20+Verokorvaukset!$F20</f>
        <v>1360710.0577640533</v>
      </c>
    </row>
    <row r="21" spans="1:7" x14ac:dyDescent="0.25">
      <c r="A21" s="533">
        <v>71</v>
      </c>
      <c r="B21" s="334" t="s">
        <v>27</v>
      </c>
      <c r="C21" s="531">
        <v>4365965.1070268713</v>
      </c>
      <c r="D21" s="243">
        <v>3065195.0412485106</v>
      </c>
      <c r="E21" s="243">
        <v>1381039.5184965217</v>
      </c>
      <c r="F21" s="243">
        <v>1833.9800033458559</v>
      </c>
      <c r="G21" s="532">
        <f>Verokorvaukset!$E21+Verokorvaukset!$F21</f>
        <v>1382873.4984998675</v>
      </c>
    </row>
    <row r="22" spans="1:7" x14ac:dyDescent="0.25">
      <c r="A22" s="533">
        <v>72</v>
      </c>
      <c r="B22" s="334" t="s">
        <v>28</v>
      </c>
      <c r="C22" s="531">
        <v>559150.85422893451</v>
      </c>
      <c r="D22" s="243">
        <v>391255.93749637046</v>
      </c>
      <c r="E22" s="243">
        <v>170460.73771434132</v>
      </c>
      <c r="F22" s="243">
        <v>177.07913371267523</v>
      </c>
      <c r="G22" s="532">
        <f>Verokorvaukset!$E22+Verokorvaukset!$F22</f>
        <v>170637.816848054</v>
      </c>
    </row>
    <row r="23" spans="1:7" x14ac:dyDescent="0.25">
      <c r="A23" s="533">
        <v>74</v>
      </c>
      <c r="B23" s="334" t="s">
        <v>29</v>
      </c>
      <c r="C23" s="531">
        <v>886195.06163500762</v>
      </c>
      <c r="D23" s="243">
        <v>620736.15011488798</v>
      </c>
      <c r="E23" s="243">
        <v>286522.37275305961</v>
      </c>
      <c r="F23" s="243">
        <v>1297.8568536715866</v>
      </c>
      <c r="G23" s="532">
        <f>Verokorvaukset!$E23+Verokorvaukset!$F23</f>
        <v>287820.22960673121</v>
      </c>
    </row>
    <row r="24" spans="1:7" x14ac:dyDescent="0.25">
      <c r="A24" s="533">
        <v>75</v>
      </c>
      <c r="B24" s="334" t="s">
        <v>30</v>
      </c>
      <c r="C24" s="531">
        <v>10721538.22445761</v>
      </c>
      <c r="D24" s="243">
        <v>7521441.2112067761</v>
      </c>
      <c r="E24" s="243">
        <v>3237145.3558460632</v>
      </c>
      <c r="F24" s="243">
        <v>-62269.166173174111</v>
      </c>
      <c r="G24" s="532">
        <f>Verokorvaukset!$E24+Verokorvaukset!$F24</f>
        <v>3174876.1896728892</v>
      </c>
    </row>
    <row r="25" spans="1:7" x14ac:dyDescent="0.25">
      <c r="A25" s="533">
        <v>77</v>
      </c>
      <c r="B25" s="334" t="s">
        <v>31</v>
      </c>
      <c r="C25" s="531">
        <v>3513981.5372485863</v>
      </c>
      <c r="D25" s="243">
        <v>2467100.632565897</v>
      </c>
      <c r="E25" s="243">
        <v>1062975.310328146</v>
      </c>
      <c r="F25" s="243">
        <v>-15869.574127233285</v>
      </c>
      <c r="G25" s="532">
        <f>Verokorvaukset!$E25+Verokorvaukset!$F25</f>
        <v>1047105.7362009127</v>
      </c>
    </row>
    <row r="26" spans="1:7" x14ac:dyDescent="0.25">
      <c r="A26" s="533">
        <v>78</v>
      </c>
      <c r="B26" s="334" t="s">
        <v>32</v>
      </c>
      <c r="C26" s="531">
        <v>4059830.720999233</v>
      </c>
      <c r="D26" s="243">
        <v>2830859.0037886901</v>
      </c>
      <c r="E26" s="243">
        <v>1250756.2643230706</v>
      </c>
      <c r="F26" s="243">
        <v>-7940.970779633657</v>
      </c>
      <c r="G26" s="532">
        <f>Verokorvaukset!$E26+Verokorvaukset!$F26</f>
        <v>1242815.293543437</v>
      </c>
    </row>
    <row r="27" spans="1:7" x14ac:dyDescent="0.25">
      <c r="A27" s="533">
        <v>79</v>
      </c>
      <c r="B27" s="334" t="s">
        <v>33</v>
      </c>
      <c r="C27" s="531">
        <v>3610396.9958858434</v>
      </c>
      <c r="D27" s="243">
        <v>2534904.1482820003</v>
      </c>
      <c r="E27" s="243">
        <v>1086400.6993279201</v>
      </c>
      <c r="F27" s="243">
        <v>-22170.345703692783</v>
      </c>
      <c r="G27" s="532">
        <f>Verokorvaukset!$E27+Verokorvaukset!$F27</f>
        <v>1064230.3536242272</v>
      </c>
    </row>
    <row r="28" spans="1:7" x14ac:dyDescent="0.25">
      <c r="A28" s="533">
        <v>81</v>
      </c>
      <c r="B28" s="334" t="s">
        <v>34</v>
      </c>
      <c r="C28" s="531">
        <v>2115057.6408188301</v>
      </c>
      <c r="D28" s="243">
        <v>1481540.8677605733</v>
      </c>
      <c r="E28" s="243">
        <v>628569.95055504865</v>
      </c>
      <c r="F28" s="243">
        <v>-8466.3149361640935</v>
      </c>
      <c r="G28" s="532">
        <f>Verokorvaukset!$E28+Verokorvaukset!$F28</f>
        <v>620103.63561888458</v>
      </c>
    </row>
    <row r="29" spans="1:7" x14ac:dyDescent="0.25">
      <c r="A29" s="533">
        <v>82</v>
      </c>
      <c r="B29" s="334" t="s">
        <v>35</v>
      </c>
      <c r="C29" s="531">
        <v>4714245.8157121176</v>
      </c>
      <c r="D29" s="243">
        <v>3306148.5785207553</v>
      </c>
      <c r="E29" s="243">
        <v>1420815.5510925855</v>
      </c>
      <c r="F29" s="243">
        <v>-31462.21124120017</v>
      </c>
      <c r="G29" s="532">
        <f>Verokorvaukset!$E29+Verokorvaukset!$F29</f>
        <v>1389353.3398513854</v>
      </c>
    </row>
    <row r="30" spans="1:7" x14ac:dyDescent="0.25">
      <c r="A30" s="533">
        <v>86</v>
      </c>
      <c r="B30" s="334" t="s">
        <v>36</v>
      </c>
      <c r="C30" s="531">
        <v>4770532.8116320018</v>
      </c>
      <c r="D30" s="243">
        <v>3332121.3879746781</v>
      </c>
      <c r="E30" s="243">
        <v>1438485.8113037464</v>
      </c>
      <c r="F30" s="243">
        <v>-46787.881045552524</v>
      </c>
      <c r="G30" s="532">
        <f>Verokorvaukset!$E30+Verokorvaukset!$F30</f>
        <v>1391697.930258194</v>
      </c>
    </row>
    <row r="31" spans="1:7" x14ac:dyDescent="0.25">
      <c r="A31" s="533">
        <v>90</v>
      </c>
      <c r="B31" s="334" t="s">
        <v>37</v>
      </c>
      <c r="C31" s="531">
        <v>2389554.0650887783</v>
      </c>
      <c r="D31" s="243">
        <v>1674545.6172341115</v>
      </c>
      <c r="E31" s="243">
        <v>713124.3294630067</v>
      </c>
      <c r="F31" s="243">
        <v>-9095.1327604986145</v>
      </c>
      <c r="G31" s="532">
        <f>Verokorvaukset!$E31+Verokorvaukset!$F31</f>
        <v>704029.19670250802</v>
      </c>
    </row>
    <row r="32" spans="1:7" x14ac:dyDescent="0.25">
      <c r="A32" s="533">
        <v>91</v>
      </c>
      <c r="B32" s="334" t="s">
        <v>38</v>
      </c>
      <c r="C32" s="531">
        <v>284705775.15331405</v>
      </c>
      <c r="D32" s="243">
        <v>199162949.78922844</v>
      </c>
      <c r="E32" s="243">
        <v>88279488.98038578</v>
      </c>
      <c r="F32" s="243">
        <v>864623.90791999176</v>
      </c>
      <c r="G32" s="532">
        <f>Verokorvaukset!$E32+Verokorvaukset!$F32</f>
        <v>89144112.888305768</v>
      </c>
    </row>
    <row r="33" spans="1:7" x14ac:dyDescent="0.25">
      <c r="A33" s="533">
        <v>92</v>
      </c>
      <c r="B33" s="334" t="s">
        <v>39</v>
      </c>
      <c r="C33" s="531">
        <v>96292646.239306241</v>
      </c>
      <c r="D33" s="243">
        <v>67229665.281306639</v>
      </c>
      <c r="E33" s="243">
        <v>30036233.761776581</v>
      </c>
      <c r="F33" s="243">
        <v>262043.73591744184</v>
      </c>
      <c r="G33" s="532">
        <f>Verokorvaukset!$E33+Verokorvaukset!$F33</f>
        <v>30298277.497694023</v>
      </c>
    </row>
    <row r="34" spans="1:7" x14ac:dyDescent="0.25">
      <c r="A34" s="533">
        <v>97</v>
      </c>
      <c r="B34" s="334" t="s">
        <v>40</v>
      </c>
      <c r="C34" s="531">
        <v>1520094.5494879517</v>
      </c>
      <c r="D34" s="243">
        <v>1067197.6068812413</v>
      </c>
      <c r="E34" s="243">
        <v>454103.4057926219</v>
      </c>
      <c r="F34" s="243">
        <v>-5420.4505482063032</v>
      </c>
      <c r="G34" s="532">
        <f>Verokorvaukset!$E34+Verokorvaukset!$F34</f>
        <v>448682.95524441561</v>
      </c>
    </row>
    <row r="35" spans="1:7" x14ac:dyDescent="0.25">
      <c r="A35" s="533">
        <v>98</v>
      </c>
      <c r="B35" s="334" t="s">
        <v>41</v>
      </c>
      <c r="C35" s="531">
        <v>11695176.007493628</v>
      </c>
      <c r="D35" s="243">
        <v>8184526.5826215884</v>
      </c>
      <c r="E35" s="243">
        <v>3487316.6869670535</v>
      </c>
      <c r="F35" s="243">
        <v>-69957.278490511992</v>
      </c>
      <c r="G35" s="532">
        <f>Verokorvaukset!$E35+Verokorvaukset!$F35</f>
        <v>3417359.4084765413</v>
      </c>
    </row>
    <row r="36" spans="1:7" x14ac:dyDescent="0.25">
      <c r="A36" s="533">
        <v>102</v>
      </c>
      <c r="B36" s="334" t="s">
        <v>42</v>
      </c>
      <c r="C36" s="531">
        <v>6585016.5601364458</v>
      </c>
      <c r="D36" s="243">
        <v>4621475.7461759001</v>
      </c>
      <c r="E36" s="243">
        <v>2161681.9961973326</v>
      </c>
      <c r="F36" s="243">
        <v>-21125.583266550253</v>
      </c>
      <c r="G36" s="532">
        <f>Verokorvaukset!$E36+Verokorvaukset!$F36</f>
        <v>2140556.4129307824</v>
      </c>
    </row>
    <row r="37" spans="1:7" x14ac:dyDescent="0.25">
      <c r="A37" s="533">
        <v>103</v>
      </c>
      <c r="B37" s="334" t="s">
        <v>43</v>
      </c>
      <c r="C37" s="531">
        <v>1598758.305066399</v>
      </c>
      <c r="D37" s="243">
        <v>1122393.6615210124</v>
      </c>
      <c r="E37" s="243">
        <v>497462.0541783215</v>
      </c>
      <c r="F37" s="243">
        <v>-8575.700025051141</v>
      </c>
      <c r="G37" s="532">
        <f>Verokorvaukset!$E37+Verokorvaukset!$F37</f>
        <v>488886.35415327037</v>
      </c>
    </row>
    <row r="38" spans="1:7" x14ac:dyDescent="0.25">
      <c r="A38" s="533">
        <v>105</v>
      </c>
      <c r="B38" s="334" t="s">
        <v>44</v>
      </c>
      <c r="C38" s="531">
        <v>1653850.1223279219</v>
      </c>
      <c r="D38" s="243">
        <v>1159098.2560255169</v>
      </c>
      <c r="E38" s="243">
        <v>501643.3981361636</v>
      </c>
      <c r="F38" s="243">
        <v>-1219.6400483971347</v>
      </c>
      <c r="G38" s="532">
        <f>Verokorvaukset!$E38+Verokorvaukset!$F38</f>
        <v>500423.75808776647</v>
      </c>
    </row>
    <row r="39" spans="1:7" x14ac:dyDescent="0.25">
      <c r="A39" s="533">
        <v>106</v>
      </c>
      <c r="B39" s="334" t="s">
        <v>45</v>
      </c>
      <c r="C39" s="531">
        <v>21548308.828764878</v>
      </c>
      <c r="D39" s="243">
        <v>14890771.503303535</v>
      </c>
      <c r="E39" s="243">
        <v>6711225.9388995431</v>
      </c>
      <c r="F39" s="243">
        <v>-100130.58104322977</v>
      </c>
      <c r="G39" s="532">
        <f>Verokorvaukset!$E39+Verokorvaukset!$F39</f>
        <v>6611095.3578563137</v>
      </c>
    </row>
    <row r="40" spans="1:7" x14ac:dyDescent="0.25">
      <c r="A40" s="533">
        <v>108</v>
      </c>
      <c r="B40" s="334" t="s">
        <v>46</v>
      </c>
      <c r="C40" s="531">
        <v>5921381.4229535628</v>
      </c>
      <c r="D40" s="243">
        <v>4151933.6887021731</v>
      </c>
      <c r="E40" s="243">
        <v>1764880.517693779</v>
      </c>
      <c r="F40" s="243">
        <v>-51325.121760581576</v>
      </c>
      <c r="G40" s="532">
        <f>Verokorvaukset!$E40+Verokorvaukset!$F40</f>
        <v>1713555.3959331973</v>
      </c>
    </row>
    <row r="41" spans="1:7" x14ac:dyDescent="0.25">
      <c r="A41" s="533">
        <v>109</v>
      </c>
      <c r="B41" s="334" t="s">
        <v>47</v>
      </c>
      <c r="C41" s="531">
        <v>34196138.76168143</v>
      </c>
      <c r="D41" s="243">
        <v>23851720.976826344</v>
      </c>
      <c r="E41" s="243">
        <v>10510009.629210036</v>
      </c>
      <c r="F41" s="243">
        <v>-106987.82768813119</v>
      </c>
      <c r="G41" s="532">
        <f>Verokorvaukset!$E41+Verokorvaukset!$F41</f>
        <v>10403021.801521905</v>
      </c>
    </row>
    <row r="42" spans="1:7" x14ac:dyDescent="0.25">
      <c r="A42" s="533">
        <v>111</v>
      </c>
      <c r="B42" s="334" t="s">
        <v>48</v>
      </c>
      <c r="C42" s="531">
        <v>10455513.156465508</v>
      </c>
      <c r="D42" s="243">
        <v>7323580.1521556797</v>
      </c>
      <c r="E42" s="243">
        <v>3115929.416874825</v>
      </c>
      <c r="F42" s="243">
        <v>-43032.664248994748</v>
      </c>
      <c r="G42" s="532">
        <f>Verokorvaukset!$E42+Verokorvaukset!$F42</f>
        <v>3072896.7526258305</v>
      </c>
    </row>
    <row r="43" spans="1:7" x14ac:dyDescent="0.25">
      <c r="A43" s="533">
        <v>139</v>
      </c>
      <c r="B43" s="334" t="s">
        <v>49</v>
      </c>
      <c r="C43" s="531">
        <v>5043139.8009602064</v>
      </c>
      <c r="D43" s="243">
        <v>3540454.5640608631</v>
      </c>
      <c r="E43" s="243">
        <v>1480868.7365664411</v>
      </c>
      <c r="F43" s="243">
        <v>-31671.882484217636</v>
      </c>
      <c r="G43" s="532">
        <f>Verokorvaukset!$E43+Verokorvaukset!$F43</f>
        <v>1449196.8540822235</v>
      </c>
    </row>
    <row r="44" spans="1:7" x14ac:dyDescent="0.25">
      <c r="A44" s="533">
        <v>140</v>
      </c>
      <c r="B44" s="334" t="s">
        <v>50</v>
      </c>
      <c r="C44" s="531">
        <v>12130862.459012985</v>
      </c>
      <c r="D44" s="243">
        <v>8521544.5223669074</v>
      </c>
      <c r="E44" s="243">
        <v>3680626.5974915642</v>
      </c>
      <c r="F44" s="243">
        <v>-1209.9344271720656</v>
      </c>
      <c r="G44" s="532">
        <f>Verokorvaukset!$E44+Verokorvaukset!$F44</f>
        <v>3679416.6630643923</v>
      </c>
    </row>
    <row r="45" spans="1:7" x14ac:dyDescent="0.25">
      <c r="A45" s="533">
        <v>142</v>
      </c>
      <c r="B45" s="334" t="s">
        <v>51</v>
      </c>
      <c r="C45" s="531">
        <v>3985257.841577163</v>
      </c>
      <c r="D45" s="243">
        <v>2801094.182924896</v>
      </c>
      <c r="E45" s="243">
        <v>1192204.6543184984</v>
      </c>
      <c r="F45" s="243">
        <v>-23240.354477863897</v>
      </c>
      <c r="G45" s="532">
        <f>Verokorvaukset!$E45+Verokorvaukset!$F45</f>
        <v>1168964.2998406345</v>
      </c>
    </row>
    <row r="46" spans="1:7" x14ac:dyDescent="0.25">
      <c r="A46" s="533">
        <v>143</v>
      </c>
      <c r="B46" s="334" t="s">
        <v>52</v>
      </c>
      <c r="C46" s="531">
        <v>4479069.5652219411</v>
      </c>
      <c r="D46" s="243">
        <v>3135395.0896452623</v>
      </c>
      <c r="E46" s="243">
        <v>1376624.8416008945</v>
      </c>
      <c r="F46" s="243">
        <v>-22604.627406575411</v>
      </c>
      <c r="G46" s="532">
        <f>Verokorvaukset!$E46+Verokorvaukset!$F46</f>
        <v>1354020.214194319</v>
      </c>
    </row>
    <row r="47" spans="1:7" x14ac:dyDescent="0.25">
      <c r="A47" s="533">
        <v>145</v>
      </c>
      <c r="B47" s="334" t="s">
        <v>53</v>
      </c>
      <c r="C47" s="531">
        <v>7080151.890244863</v>
      </c>
      <c r="D47" s="243">
        <v>5007730.4624211863</v>
      </c>
      <c r="E47" s="243">
        <v>2214616.8171209665</v>
      </c>
      <c r="F47" s="243">
        <v>-35743.902947357696</v>
      </c>
      <c r="G47" s="532">
        <f>Verokorvaukset!$E47+Verokorvaukset!$F47</f>
        <v>2178872.9141736086</v>
      </c>
    </row>
    <row r="48" spans="1:7" x14ac:dyDescent="0.25">
      <c r="A48" s="533">
        <v>146</v>
      </c>
      <c r="B48" s="334" t="s">
        <v>54</v>
      </c>
      <c r="C48" s="531">
        <v>3417394.6402846212</v>
      </c>
      <c r="D48" s="243">
        <v>2396341.6570445485</v>
      </c>
      <c r="E48" s="243">
        <v>1027671.2188625727</v>
      </c>
      <c r="F48" s="243">
        <v>-712.4371671934905</v>
      </c>
      <c r="G48" s="532">
        <f>Verokorvaukset!$E48+Verokorvaukset!$F48</f>
        <v>1026958.7816953792</v>
      </c>
    </row>
    <row r="49" spans="1:7" x14ac:dyDescent="0.25">
      <c r="A49" s="533">
        <v>148</v>
      </c>
      <c r="B49" s="334" t="s">
        <v>55</v>
      </c>
      <c r="C49" s="531">
        <v>3848478.6000446281</v>
      </c>
      <c r="D49" s="243">
        <v>2697171.4374986105</v>
      </c>
      <c r="E49" s="243">
        <v>1158727.0007333471</v>
      </c>
      <c r="F49" s="243">
        <v>4167.097592062124</v>
      </c>
      <c r="G49" s="532">
        <f>Verokorvaukset!$E49+Verokorvaukset!$F49</f>
        <v>1162894.0983254092</v>
      </c>
    </row>
    <row r="50" spans="1:7" x14ac:dyDescent="0.25">
      <c r="A50" s="533">
        <v>149</v>
      </c>
      <c r="B50" s="334" t="s">
        <v>56</v>
      </c>
      <c r="C50" s="531">
        <v>2878302.0147324139</v>
      </c>
      <c r="D50" s="243">
        <v>1994360.7660314091</v>
      </c>
      <c r="E50" s="243">
        <v>894655.11603372497</v>
      </c>
      <c r="F50" s="243">
        <v>-32224.288829976264</v>
      </c>
      <c r="G50" s="532">
        <f>Verokorvaukset!$E50+Verokorvaukset!$F50</f>
        <v>862430.82720374875</v>
      </c>
    </row>
    <row r="51" spans="1:7" x14ac:dyDescent="0.25">
      <c r="A51" s="533">
        <v>151</v>
      </c>
      <c r="B51" s="334" t="s">
        <v>57</v>
      </c>
      <c r="C51" s="531">
        <v>1637264.6319156941</v>
      </c>
      <c r="D51" s="243">
        <v>1147348.1396790855</v>
      </c>
      <c r="E51" s="243">
        <v>502072.84695007186</v>
      </c>
      <c r="F51" s="243">
        <v>-2635.8584675075663</v>
      </c>
      <c r="G51" s="532">
        <f>Verokorvaukset!$E51+Verokorvaukset!$F51</f>
        <v>499436.98848256428</v>
      </c>
    </row>
    <row r="52" spans="1:7" x14ac:dyDescent="0.25">
      <c r="A52" s="533">
        <v>152</v>
      </c>
      <c r="B52" s="334" t="s">
        <v>58</v>
      </c>
      <c r="C52" s="531">
        <v>3087164.8931737309</v>
      </c>
      <c r="D52" s="243">
        <v>2166304.9037023331</v>
      </c>
      <c r="E52" s="243">
        <v>939656.42120935954</v>
      </c>
      <c r="F52" s="243">
        <v>-12019.920498620108</v>
      </c>
      <c r="G52" s="532">
        <f>Verokorvaukset!$E52+Verokorvaukset!$F52</f>
        <v>927636.5007107394</v>
      </c>
    </row>
    <row r="53" spans="1:7" x14ac:dyDescent="0.25">
      <c r="A53" s="533">
        <v>153</v>
      </c>
      <c r="B53" s="334" t="s">
        <v>59</v>
      </c>
      <c r="C53" s="531">
        <v>12887292.564806219</v>
      </c>
      <c r="D53" s="243">
        <v>9048491.6084770299</v>
      </c>
      <c r="E53" s="243">
        <v>3918225.3298471756</v>
      </c>
      <c r="F53" s="243">
        <v>-52268.085566149122</v>
      </c>
      <c r="G53" s="532">
        <f>Verokorvaukset!$E53+Verokorvaukset!$F53</f>
        <v>3865957.2442810265</v>
      </c>
    </row>
    <row r="54" spans="1:7" x14ac:dyDescent="0.25">
      <c r="A54" s="533">
        <v>165</v>
      </c>
      <c r="B54" s="334" t="s">
        <v>60</v>
      </c>
      <c r="C54" s="531">
        <v>8352028.1662999392</v>
      </c>
      <c r="D54" s="243">
        <v>5852320.7077788422</v>
      </c>
      <c r="E54" s="243">
        <v>2578411.4744891906</v>
      </c>
      <c r="F54" s="243">
        <v>-65662.161854742211</v>
      </c>
      <c r="G54" s="532">
        <f>Verokorvaukset!$E54+Verokorvaukset!$F54</f>
        <v>2512749.3126344485</v>
      </c>
    </row>
    <row r="55" spans="1:7" x14ac:dyDescent="0.25">
      <c r="A55" s="533">
        <v>167</v>
      </c>
      <c r="B55" s="334" t="s">
        <v>61</v>
      </c>
      <c r="C55" s="531">
        <v>41188285.727183998</v>
      </c>
      <c r="D55" s="243">
        <v>28893955.472115763</v>
      </c>
      <c r="E55" s="243">
        <v>12599686.028364584</v>
      </c>
      <c r="F55" s="243">
        <v>73193.443997824288</v>
      </c>
      <c r="G55" s="532">
        <f>Verokorvaukset!$E55+Verokorvaukset!$F55</f>
        <v>12672879.472362408</v>
      </c>
    </row>
    <row r="56" spans="1:7" x14ac:dyDescent="0.25">
      <c r="A56" s="533">
        <v>169</v>
      </c>
      <c r="B56" s="334" t="s">
        <v>62</v>
      </c>
      <c r="C56" s="531">
        <v>3013144.7423068089</v>
      </c>
      <c r="D56" s="243">
        <v>2120015.2957597533</v>
      </c>
      <c r="E56" s="243">
        <v>915355.61309493193</v>
      </c>
      <c r="F56" s="243">
        <v>-11822.327550822249</v>
      </c>
      <c r="G56" s="532">
        <f>Verokorvaukset!$E56+Verokorvaukset!$F56</f>
        <v>903533.28554410965</v>
      </c>
    </row>
    <row r="57" spans="1:7" x14ac:dyDescent="0.25">
      <c r="A57" s="533">
        <v>171</v>
      </c>
      <c r="B57" s="334" t="s">
        <v>63</v>
      </c>
      <c r="C57" s="531">
        <v>3113185.0451906305</v>
      </c>
      <c r="D57" s="243">
        <v>2188688.3547332631</v>
      </c>
      <c r="E57" s="243">
        <v>946112.66206561215</v>
      </c>
      <c r="F57" s="243">
        <v>-6841.1614095781597</v>
      </c>
      <c r="G57" s="532">
        <f>Verokorvaukset!$E57+Verokorvaukset!$F57</f>
        <v>939271.50065603398</v>
      </c>
    </row>
    <row r="58" spans="1:7" x14ac:dyDescent="0.25">
      <c r="A58" s="533">
        <v>172</v>
      </c>
      <c r="B58" s="334" t="s">
        <v>64</v>
      </c>
      <c r="C58" s="531">
        <v>3108792.8257372328</v>
      </c>
      <c r="D58" s="243">
        <v>2176701.8838900113</v>
      </c>
      <c r="E58" s="243">
        <v>943783.46906109573</v>
      </c>
      <c r="F58" s="243">
        <v>-13801.466014616803</v>
      </c>
      <c r="G58" s="532">
        <f>Verokorvaukset!$E58+Verokorvaukset!$F58</f>
        <v>929982.00304647896</v>
      </c>
    </row>
    <row r="59" spans="1:7" x14ac:dyDescent="0.25">
      <c r="A59" s="533">
        <v>176</v>
      </c>
      <c r="B59" s="334" t="s">
        <v>65</v>
      </c>
      <c r="C59" s="531">
        <v>3279882.4928194843</v>
      </c>
      <c r="D59" s="243">
        <v>2302849.7006984088</v>
      </c>
      <c r="E59" s="243">
        <v>997650.35001855297</v>
      </c>
      <c r="F59" s="243">
        <v>-940.68110962621267</v>
      </c>
      <c r="G59" s="532">
        <f>Verokorvaukset!$E59+Verokorvaukset!$F59</f>
        <v>996709.66890892677</v>
      </c>
    </row>
    <row r="60" spans="1:7" x14ac:dyDescent="0.25">
      <c r="A60" s="533">
        <v>177</v>
      </c>
      <c r="B60" s="334" t="s">
        <v>66</v>
      </c>
      <c r="C60" s="531">
        <v>1232691.5536141265</v>
      </c>
      <c r="D60" s="243">
        <v>861494.42192084924</v>
      </c>
      <c r="E60" s="243">
        <v>378838.24359697849</v>
      </c>
      <c r="F60" s="243">
        <v>-6150.712737367302</v>
      </c>
      <c r="G60" s="532">
        <f>Verokorvaukset!$E60+Verokorvaukset!$F60</f>
        <v>372687.53085961117</v>
      </c>
    </row>
    <row r="61" spans="1:7" x14ac:dyDescent="0.25">
      <c r="A61" s="533">
        <v>178</v>
      </c>
      <c r="B61" s="334" t="s">
        <v>67</v>
      </c>
      <c r="C61" s="531">
        <v>4493785.4403162878</v>
      </c>
      <c r="D61" s="243">
        <v>3152526.340645209</v>
      </c>
      <c r="E61" s="243">
        <v>1352222.9635741962</v>
      </c>
      <c r="F61" s="243">
        <v>-8208.1533091010642</v>
      </c>
      <c r="G61" s="532">
        <f>Verokorvaukset!$E61+Verokorvaukset!$F61</f>
        <v>1344014.8102650952</v>
      </c>
    </row>
    <row r="62" spans="1:7" x14ac:dyDescent="0.25">
      <c r="A62" s="533">
        <v>179</v>
      </c>
      <c r="B62" s="334" t="s">
        <v>68</v>
      </c>
      <c r="C62" s="531">
        <v>68769177.317952871</v>
      </c>
      <c r="D62" s="243">
        <v>48198482.348903522</v>
      </c>
      <c r="E62" s="243">
        <v>21122633.565577343</v>
      </c>
      <c r="F62" s="243">
        <v>98855.513757516979</v>
      </c>
      <c r="G62" s="532">
        <f>Verokorvaukset!$E62+Verokorvaukset!$F62</f>
        <v>21221489.079334859</v>
      </c>
    </row>
    <row r="63" spans="1:7" x14ac:dyDescent="0.25">
      <c r="A63" s="533">
        <v>181</v>
      </c>
      <c r="B63" s="334" t="s">
        <v>69</v>
      </c>
      <c r="C63" s="531">
        <v>1395869.1956446611</v>
      </c>
      <c r="D63" s="243">
        <v>983009.1120644022</v>
      </c>
      <c r="E63" s="243">
        <v>431797.35128548706</v>
      </c>
      <c r="F63" s="243">
        <v>-5436.04570398958</v>
      </c>
      <c r="G63" s="532">
        <f>Verokorvaukset!$E63+Verokorvaukset!$F63</f>
        <v>426361.30558149749</v>
      </c>
    </row>
    <row r="64" spans="1:7" x14ac:dyDescent="0.25">
      <c r="A64" s="533">
        <v>182</v>
      </c>
      <c r="B64" s="334" t="s">
        <v>70</v>
      </c>
      <c r="C64" s="531">
        <v>11016377.136233281</v>
      </c>
      <c r="D64" s="243">
        <v>7713137.958566946</v>
      </c>
      <c r="E64" s="243">
        <v>3333770.6346947895</v>
      </c>
      <c r="F64" s="243">
        <v>-58381.046861065261</v>
      </c>
      <c r="G64" s="532">
        <f>Verokorvaukset!$E64+Verokorvaukset!$F64</f>
        <v>3275389.5878337245</v>
      </c>
    </row>
    <row r="65" spans="1:7" x14ac:dyDescent="0.25">
      <c r="A65" s="533">
        <v>186</v>
      </c>
      <c r="B65" s="334" t="s">
        <v>71</v>
      </c>
      <c r="C65" s="531">
        <v>17549557.742746752</v>
      </c>
      <c r="D65" s="243">
        <v>12107797.472169496</v>
      </c>
      <c r="E65" s="243">
        <v>5476934.4101341143</v>
      </c>
      <c r="F65" s="243">
        <v>-78069.60294812551</v>
      </c>
      <c r="G65" s="532">
        <f>Verokorvaukset!$E65+Verokorvaukset!$F65</f>
        <v>5398864.8071859889</v>
      </c>
    </row>
    <row r="66" spans="1:7" x14ac:dyDescent="0.25">
      <c r="A66" s="533">
        <v>202</v>
      </c>
      <c r="B66" s="334" t="s">
        <v>72</v>
      </c>
      <c r="C66" s="531">
        <v>12605467.328691928</v>
      </c>
      <c r="D66" s="243">
        <v>8833075.7665711977</v>
      </c>
      <c r="E66" s="243">
        <v>3823613.8257266618</v>
      </c>
      <c r="F66" s="243">
        <v>-84699.916626238351</v>
      </c>
      <c r="G66" s="532">
        <f>Verokorvaukset!$E66+Verokorvaukset!$F66</f>
        <v>3738913.9091004236</v>
      </c>
    </row>
    <row r="67" spans="1:7" x14ac:dyDescent="0.25">
      <c r="A67" s="533">
        <v>204</v>
      </c>
      <c r="B67" s="334" t="s">
        <v>73</v>
      </c>
      <c r="C67" s="531">
        <v>2105462.782866179</v>
      </c>
      <c r="D67" s="243">
        <v>1476012.7974773603</v>
      </c>
      <c r="E67" s="243">
        <v>625921.38121557003</v>
      </c>
      <c r="F67" s="243">
        <v>-7622.9627569143486</v>
      </c>
      <c r="G67" s="532">
        <f>Verokorvaukset!$E67+Verokorvaukset!$F67</f>
        <v>618298.41845865571</v>
      </c>
    </row>
    <row r="68" spans="1:7" x14ac:dyDescent="0.25">
      <c r="A68" s="533">
        <v>205</v>
      </c>
      <c r="B68" s="334" t="s">
        <v>74</v>
      </c>
      <c r="C68" s="531">
        <v>18956918.978258282</v>
      </c>
      <c r="D68" s="243">
        <v>13298836.014700273</v>
      </c>
      <c r="E68" s="243">
        <v>5725031.784805065</v>
      </c>
      <c r="F68" s="243">
        <v>-6910.8818579301087</v>
      </c>
      <c r="G68" s="532">
        <f>Verokorvaukset!$E68+Verokorvaukset!$F68</f>
        <v>5718120.9029471353</v>
      </c>
    </row>
    <row r="69" spans="1:7" x14ac:dyDescent="0.25">
      <c r="A69" s="533">
        <v>208</v>
      </c>
      <c r="B69" s="334" t="s">
        <v>75</v>
      </c>
      <c r="C69" s="531">
        <v>7666381.7106660279</v>
      </c>
      <c r="D69" s="243">
        <v>5382317.4327593194</v>
      </c>
      <c r="E69" s="243">
        <v>2430519.1975263674</v>
      </c>
      <c r="F69" s="243">
        <v>-7376.2791315075774</v>
      </c>
      <c r="G69" s="532">
        <f>Verokorvaukset!$E69+Verokorvaukset!$F69</f>
        <v>2423142.9183948599</v>
      </c>
    </row>
    <row r="70" spans="1:7" x14ac:dyDescent="0.25">
      <c r="A70" s="533">
        <v>211</v>
      </c>
      <c r="B70" s="334" t="s">
        <v>76</v>
      </c>
      <c r="C70" s="531">
        <v>14234704.239558602</v>
      </c>
      <c r="D70" s="243">
        <v>10004780.696493015</v>
      </c>
      <c r="E70" s="243">
        <v>4309006.4312020615</v>
      </c>
      <c r="F70" s="243">
        <v>-86875.951082001819</v>
      </c>
      <c r="G70" s="532">
        <f>Verokorvaukset!$E70+Verokorvaukset!$F70</f>
        <v>4222130.48012006</v>
      </c>
    </row>
    <row r="71" spans="1:7" x14ac:dyDescent="0.25">
      <c r="A71" s="533">
        <v>213</v>
      </c>
      <c r="B71" s="334" t="s">
        <v>77</v>
      </c>
      <c r="C71" s="531">
        <v>3718476.5748914499</v>
      </c>
      <c r="D71" s="243">
        <v>2604261.1862646956</v>
      </c>
      <c r="E71" s="243">
        <v>1126664.5288037318</v>
      </c>
      <c r="F71" s="243">
        <v>-16368.791765506567</v>
      </c>
      <c r="G71" s="532">
        <f>Verokorvaukset!$E71+Verokorvaukset!$F71</f>
        <v>1110295.7370382252</v>
      </c>
    </row>
    <row r="72" spans="1:7" x14ac:dyDescent="0.25">
      <c r="A72" s="533">
        <v>214</v>
      </c>
      <c r="B72" s="334" t="s">
        <v>78</v>
      </c>
      <c r="C72" s="531">
        <v>8619532.2042009607</v>
      </c>
      <c r="D72" s="243">
        <v>6048360.3450286202</v>
      </c>
      <c r="E72" s="243">
        <v>2642332.2678220179</v>
      </c>
      <c r="F72" s="243">
        <v>4609.9258001460439</v>
      </c>
      <c r="G72" s="532">
        <f>Verokorvaukset!$E72+Verokorvaukset!$F72</f>
        <v>2646942.193622164</v>
      </c>
    </row>
    <row r="73" spans="1:7" x14ac:dyDescent="0.25">
      <c r="A73" s="533">
        <v>216</v>
      </c>
      <c r="B73" s="334" t="s">
        <v>79</v>
      </c>
      <c r="C73" s="531">
        <v>1007041.9048513905</v>
      </c>
      <c r="D73" s="243">
        <v>706795.29899192578</v>
      </c>
      <c r="E73" s="243">
        <v>301479.03133509611</v>
      </c>
      <c r="F73" s="243">
        <v>-687.33554110710202</v>
      </c>
      <c r="G73" s="532">
        <f>Verokorvaukset!$E73+Verokorvaukset!$F73</f>
        <v>300791.695793989</v>
      </c>
    </row>
    <row r="74" spans="1:7" x14ac:dyDescent="0.25">
      <c r="A74" s="533">
        <v>217</v>
      </c>
      <c r="B74" s="334" t="s">
        <v>80</v>
      </c>
      <c r="C74" s="531">
        <v>3447881.9174647089</v>
      </c>
      <c r="D74" s="243">
        <v>2422801.2660525283</v>
      </c>
      <c r="E74" s="243">
        <v>1064158.2011571038</v>
      </c>
      <c r="F74" s="243">
        <v>-12654.128782342796</v>
      </c>
      <c r="G74" s="532">
        <f>Verokorvaukset!$E74+Verokorvaukset!$F74</f>
        <v>1051504.0723747609</v>
      </c>
    </row>
    <row r="75" spans="1:7" x14ac:dyDescent="0.25">
      <c r="A75" s="533">
        <v>218</v>
      </c>
      <c r="B75" s="334" t="s">
        <v>81</v>
      </c>
      <c r="C75" s="531">
        <v>1086030.5228215868</v>
      </c>
      <c r="D75" s="243">
        <v>762607.5505961118</v>
      </c>
      <c r="E75" s="243">
        <v>340927.93071164901</v>
      </c>
      <c r="F75" s="243">
        <v>-4156.5162519142486</v>
      </c>
      <c r="G75" s="532">
        <f>Verokorvaukset!$E75+Verokorvaukset!$F75</f>
        <v>336771.41445973475</v>
      </c>
    </row>
    <row r="76" spans="1:7" x14ac:dyDescent="0.25">
      <c r="A76" s="533">
        <v>224</v>
      </c>
      <c r="B76" s="334" t="s">
        <v>82</v>
      </c>
      <c r="C76" s="531">
        <v>4874733.618205077</v>
      </c>
      <c r="D76" s="243">
        <v>3377970.1576369922</v>
      </c>
      <c r="E76" s="243">
        <v>1484090.8745698924</v>
      </c>
      <c r="F76" s="243">
        <v>-49414.161021954918</v>
      </c>
      <c r="G76" s="532">
        <f>Verokorvaukset!$E76+Verokorvaukset!$F76</f>
        <v>1434676.7135479376</v>
      </c>
    </row>
    <row r="77" spans="1:7" x14ac:dyDescent="0.25">
      <c r="A77" s="533">
        <v>226</v>
      </c>
      <c r="B77" s="334" t="s">
        <v>83</v>
      </c>
      <c r="C77" s="531">
        <v>2704527.3776001297</v>
      </c>
      <c r="D77" s="243">
        <v>1897422.059626702</v>
      </c>
      <c r="E77" s="243">
        <v>806360.18822150188</v>
      </c>
      <c r="F77" s="243">
        <v>-3052.0547335777237</v>
      </c>
      <c r="G77" s="532">
        <f>Verokorvaukset!$E77+Verokorvaukset!$F77</f>
        <v>803308.13348792412</v>
      </c>
    </row>
    <row r="78" spans="1:7" x14ac:dyDescent="0.25">
      <c r="A78" s="533">
        <v>230</v>
      </c>
      <c r="B78" s="334" t="s">
        <v>84</v>
      </c>
      <c r="C78" s="531">
        <v>1905189.7123433547</v>
      </c>
      <c r="D78" s="243">
        <v>1338612.963274532</v>
      </c>
      <c r="E78" s="243">
        <v>591678.54719004012</v>
      </c>
      <c r="F78" s="243">
        <v>2846.7097255042809</v>
      </c>
      <c r="G78" s="532">
        <f>Verokorvaukset!$E78+Verokorvaukset!$F78</f>
        <v>594525.25691554439</v>
      </c>
    </row>
    <row r="79" spans="1:7" x14ac:dyDescent="0.25">
      <c r="A79" s="533">
        <v>231</v>
      </c>
      <c r="B79" s="334" t="s">
        <v>85</v>
      </c>
      <c r="C79" s="531">
        <v>736281.66310913884</v>
      </c>
      <c r="D79" s="243">
        <v>514886.95123009116</v>
      </c>
      <c r="E79" s="243">
        <v>224270.99566541263</v>
      </c>
      <c r="F79" s="243">
        <v>-1246.3639410380288</v>
      </c>
      <c r="G79" s="532">
        <f>Verokorvaukset!$E79+Verokorvaukset!$F79</f>
        <v>223024.6317243746</v>
      </c>
    </row>
    <row r="80" spans="1:7" x14ac:dyDescent="0.25">
      <c r="A80" s="533">
        <v>232</v>
      </c>
      <c r="B80" s="334" t="s">
        <v>86</v>
      </c>
      <c r="C80" s="531">
        <v>9220971.9417025931</v>
      </c>
      <c r="D80" s="243">
        <v>6480401.4268010594</v>
      </c>
      <c r="E80" s="243">
        <v>2831877.4419475589</v>
      </c>
      <c r="F80" s="243">
        <v>1967.1027031883168</v>
      </c>
      <c r="G80" s="532">
        <f>Verokorvaukset!$E80+Verokorvaukset!$F80</f>
        <v>2833844.5446507474</v>
      </c>
    </row>
    <row r="81" spans="1:7" x14ac:dyDescent="0.25">
      <c r="A81" s="533">
        <v>233</v>
      </c>
      <c r="B81" s="334" t="s">
        <v>87</v>
      </c>
      <c r="C81" s="531">
        <v>10985527.882557729</v>
      </c>
      <c r="D81" s="243">
        <v>7721998.8028819412</v>
      </c>
      <c r="E81" s="243">
        <v>3403075.8114378415</v>
      </c>
      <c r="F81" s="243">
        <v>-11068.960172852014</v>
      </c>
      <c r="G81" s="532">
        <f>Verokorvaukset!$E81+Verokorvaukset!$F81</f>
        <v>3392006.8512649895</v>
      </c>
    </row>
    <row r="82" spans="1:7" x14ac:dyDescent="0.25">
      <c r="A82" s="533">
        <v>235</v>
      </c>
      <c r="B82" s="334" t="s">
        <v>88</v>
      </c>
      <c r="C82" s="531">
        <v>2095554.0760111404</v>
      </c>
      <c r="D82" s="243">
        <v>1456295.2059824499</v>
      </c>
      <c r="E82" s="243">
        <v>662205.84094886249</v>
      </c>
      <c r="F82" s="243">
        <v>-6729.8321869220408</v>
      </c>
      <c r="G82" s="532">
        <f>Verokorvaukset!$E82+Verokorvaukset!$F82</f>
        <v>655476.00876194041</v>
      </c>
    </row>
    <row r="83" spans="1:7" x14ac:dyDescent="0.25">
      <c r="A83" s="533">
        <v>236</v>
      </c>
      <c r="B83" s="334" t="s">
        <v>89</v>
      </c>
      <c r="C83" s="531">
        <v>2830811.300060207</v>
      </c>
      <c r="D83" s="243">
        <v>1991616.607772962</v>
      </c>
      <c r="E83" s="243">
        <v>896489.68078274722</v>
      </c>
      <c r="F83" s="243">
        <v>-8636.7222732605333</v>
      </c>
      <c r="G83" s="532">
        <f>Verokorvaukset!$E83+Verokorvaukset!$F83</f>
        <v>887852.95850948663</v>
      </c>
    </row>
    <row r="84" spans="1:7" x14ac:dyDescent="0.25">
      <c r="A84" s="533">
        <v>239</v>
      </c>
      <c r="B84" s="334" t="s">
        <v>90</v>
      </c>
      <c r="C84" s="531">
        <v>1523978.2729186474</v>
      </c>
      <c r="D84" s="243">
        <v>1067917.3410201231</v>
      </c>
      <c r="E84" s="243">
        <v>464543.67246879428</v>
      </c>
      <c r="F84" s="243">
        <v>-2243.5300380938052</v>
      </c>
      <c r="G84" s="532">
        <f>Verokorvaukset!$E84+Verokorvaukset!$F84</f>
        <v>462300.14243070048</v>
      </c>
    </row>
    <row r="85" spans="1:7" x14ac:dyDescent="0.25">
      <c r="A85" s="533">
        <v>240</v>
      </c>
      <c r="B85" s="334" t="s">
        <v>91</v>
      </c>
      <c r="C85" s="531">
        <v>10604890.407821713</v>
      </c>
      <c r="D85" s="243">
        <v>7436970.7038691929</v>
      </c>
      <c r="E85" s="243">
        <v>3195185.7131914506</v>
      </c>
      <c r="F85" s="243">
        <v>19632.211339547281</v>
      </c>
      <c r="G85" s="532">
        <f>Verokorvaukset!$E85+Verokorvaukset!$F85</f>
        <v>3214817.9245309979</v>
      </c>
    </row>
    <row r="86" spans="1:7" x14ac:dyDescent="0.25">
      <c r="A86" s="533">
        <v>241</v>
      </c>
      <c r="B86" s="334" t="s">
        <v>92</v>
      </c>
      <c r="C86" s="531">
        <v>3903918.8555603726</v>
      </c>
      <c r="D86" s="243">
        <v>2746470.2780772019</v>
      </c>
      <c r="E86" s="243">
        <v>1149668.2692131842</v>
      </c>
      <c r="F86" s="243">
        <v>-17125.707925909752</v>
      </c>
      <c r="G86" s="532">
        <f>Verokorvaukset!$E86+Verokorvaukset!$F86</f>
        <v>1132542.5612872746</v>
      </c>
    </row>
    <row r="87" spans="1:7" x14ac:dyDescent="0.25">
      <c r="A87" s="533">
        <v>244</v>
      </c>
      <c r="B87" s="334" t="s">
        <v>93</v>
      </c>
      <c r="C87" s="531">
        <v>7023832.7690363359</v>
      </c>
      <c r="D87" s="243">
        <v>4938530.2555748038</v>
      </c>
      <c r="E87" s="243">
        <v>2097985.6613888899</v>
      </c>
      <c r="F87" s="243">
        <v>-22608.691577213824</v>
      </c>
      <c r="G87" s="532">
        <f>Verokorvaukset!$E87+Verokorvaukset!$F87</f>
        <v>2075376.9698116761</v>
      </c>
    </row>
    <row r="88" spans="1:7" x14ac:dyDescent="0.25">
      <c r="A88" s="533">
        <v>245</v>
      </c>
      <c r="B88" s="334" t="s">
        <v>94</v>
      </c>
      <c r="C88" s="531">
        <v>15432838.671659153</v>
      </c>
      <c r="D88" s="243">
        <v>10703894.062373791</v>
      </c>
      <c r="E88" s="243">
        <v>4834905.5185733456</v>
      </c>
      <c r="F88" s="243">
        <v>-10611.50260146337</v>
      </c>
      <c r="G88" s="532">
        <f>Verokorvaukset!$E88+Verokorvaukset!$F88</f>
        <v>4824294.0159718823</v>
      </c>
    </row>
    <row r="89" spans="1:7" x14ac:dyDescent="0.25">
      <c r="A89" s="533">
        <v>249</v>
      </c>
      <c r="B89" s="334" t="s">
        <v>95</v>
      </c>
      <c r="C89" s="531">
        <v>5613786.3918006644</v>
      </c>
      <c r="D89" s="243">
        <v>3936265.4925514618</v>
      </c>
      <c r="E89" s="243">
        <v>1689805.5154613359</v>
      </c>
      <c r="F89" s="243">
        <v>-24391.308529651425</v>
      </c>
      <c r="G89" s="532">
        <f>Verokorvaukset!$E89+Verokorvaukset!$F89</f>
        <v>1665414.2069316844</v>
      </c>
    </row>
    <row r="90" spans="1:7" x14ac:dyDescent="0.25">
      <c r="A90" s="533">
        <v>250</v>
      </c>
      <c r="B90" s="334" t="s">
        <v>96</v>
      </c>
      <c r="C90" s="531">
        <v>1469323.9254787536</v>
      </c>
      <c r="D90" s="243">
        <v>1030754.1919332871</v>
      </c>
      <c r="E90" s="243">
        <v>443555.78617089614</v>
      </c>
      <c r="F90" s="243">
        <v>-2263.6174868858229</v>
      </c>
      <c r="G90" s="532">
        <f>Verokorvaukset!$E90+Verokorvaukset!$F90</f>
        <v>441292.16868401034</v>
      </c>
    </row>
    <row r="91" spans="1:7" x14ac:dyDescent="0.25">
      <c r="A91" s="533">
        <v>256</v>
      </c>
      <c r="B91" s="334" t="s">
        <v>97</v>
      </c>
      <c r="C91" s="531">
        <v>1094689.296206468</v>
      </c>
      <c r="D91" s="243">
        <v>765627.77194147324</v>
      </c>
      <c r="E91" s="243">
        <v>342078.91533434647</v>
      </c>
      <c r="F91" s="243">
        <v>1236.29663379463</v>
      </c>
      <c r="G91" s="532">
        <f>Verokorvaukset!$E91+Verokorvaukset!$F91</f>
        <v>343315.21196814108</v>
      </c>
    </row>
    <row r="92" spans="1:7" x14ac:dyDescent="0.25">
      <c r="A92" s="533">
        <v>257</v>
      </c>
      <c r="B92" s="334" t="s">
        <v>98</v>
      </c>
      <c r="C92" s="531">
        <v>14608276.029407758</v>
      </c>
      <c r="D92" s="243">
        <v>10122173.822713146</v>
      </c>
      <c r="E92" s="243">
        <v>4555795.7102231998</v>
      </c>
      <c r="F92" s="243">
        <v>-55408.148760037038</v>
      </c>
      <c r="G92" s="532">
        <f>Verokorvaukset!$E92+Verokorvaukset!$F92</f>
        <v>4500387.5614631623</v>
      </c>
    </row>
    <row r="93" spans="1:7" x14ac:dyDescent="0.25">
      <c r="A93" s="533">
        <v>260</v>
      </c>
      <c r="B93" s="334" t="s">
        <v>99</v>
      </c>
      <c r="C93" s="531">
        <v>6994909.1348532606</v>
      </c>
      <c r="D93" s="243">
        <v>4912137.6916886158</v>
      </c>
      <c r="E93" s="243">
        <v>2114261.2532293946</v>
      </c>
      <c r="F93" s="243">
        <v>-9740.3396751202472</v>
      </c>
      <c r="G93" s="532">
        <f>Verokorvaukset!$E93+Verokorvaukset!$F93</f>
        <v>2104520.9135542745</v>
      </c>
    </row>
    <row r="94" spans="1:7" x14ac:dyDescent="0.25">
      <c r="A94" s="533">
        <v>261</v>
      </c>
      <c r="B94" s="334" t="s">
        <v>100</v>
      </c>
      <c r="C94" s="531">
        <v>4136091.1865265919</v>
      </c>
      <c r="D94" s="243">
        <v>2894392.515342087</v>
      </c>
      <c r="E94" s="243">
        <v>1227445.6298316219</v>
      </c>
      <c r="F94" s="243">
        <v>-20274.40309299302</v>
      </c>
      <c r="G94" s="532">
        <f>Verokorvaukset!$E94+Verokorvaukset!$F94</f>
        <v>1207171.2267386289</v>
      </c>
    </row>
    <row r="95" spans="1:7" x14ac:dyDescent="0.25">
      <c r="A95" s="533">
        <v>263</v>
      </c>
      <c r="B95" s="334" t="s">
        <v>101</v>
      </c>
      <c r="C95" s="531">
        <v>5719946.0988819422</v>
      </c>
      <c r="D95" s="243">
        <v>4020712.2833316829</v>
      </c>
      <c r="E95" s="243">
        <v>1812826.8815624351</v>
      </c>
      <c r="F95" s="243">
        <v>-6899.877684535455</v>
      </c>
      <c r="G95" s="532">
        <f>Verokorvaukset!$E95+Verokorvaukset!$F95</f>
        <v>1805927.0038778996</v>
      </c>
    </row>
    <row r="96" spans="1:7" x14ac:dyDescent="0.25">
      <c r="A96" s="533">
        <v>265</v>
      </c>
      <c r="B96" s="334" t="s">
        <v>102</v>
      </c>
      <c r="C96" s="531">
        <v>823760.45700248203</v>
      </c>
      <c r="D96" s="243">
        <v>577122.78810614836</v>
      </c>
      <c r="E96" s="243">
        <v>246432.62327001279</v>
      </c>
      <c r="F96" s="243">
        <v>-2238.0091572978954</v>
      </c>
      <c r="G96" s="532">
        <f>Verokorvaukset!$E96+Verokorvaukset!$F96</f>
        <v>244194.61411271489</v>
      </c>
    </row>
    <row r="97" spans="1:7" x14ac:dyDescent="0.25">
      <c r="A97" s="533">
        <v>271</v>
      </c>
      <c r="B97" s="334" t="s">
        <v>103</v>
      </c>
      <c r="C97" s="531">
        <v>4638810.3105436508</v>
      </c>
      <c r="D97" s="243">
        <v>3258812.1299423487</v>
      </c>
      <c r="E97" s="243">
        <v>1428589.0970270741</v>
      </c>
      <c r="F97" s="243">
        <v>-17662.989862291393</v>
      </c>
      <c r="G97" s="532">
        <f>Verokorvaukset!$E97+Verokorvaukset!$F97</f>
        <v>1410926.1071647827</v>
      </c>
    </row>
    <row r="98" spans="1:7" x14ac:dyDescent="0.25">
      <c r="A98" s="533">
        <v>272</v>
      </c>
      <c r="B98" s="334" t="s">
        <v>104</v>
      </c>
      <c r="C98" s="531">
        <v>24570986.835073683</v>
      </c>
      <c r="D98" s="243">
        <v>17250885.582745451</v>
      </c>
      <c r="E98" s="243">
        <v>7554623.8483991884</v>
      </c>
      <c r="F98" s="243">
        <v>24511.701197499409</v>
      </c>
      <c r="G98" s="532">
        <f>Verokorvaukset!$E98+Verokorvaukset!$F98</f>
        <v>7579135.5495966878</v>
      </c>
    </row>
    <row r="99" spans="1:7" x14ac:dyDescent="0.25">
      <c r="A99" s="533">
        <v>273</v>
      </c>
      <c r="B99" s="334" t="s">
        <v>105</v>
      </c>
      <c r="C99" s="531">
        <v>2555785.6413360024</v>
      </c>
      <c r="D99" s="243">
        <v>1793484.9466393599</v>
      </c>
      <c r="E99" s="243">
        <v>755593.04019599035</v>
      </c>
      <c r="F99" s="243">
        <v>-10277.745878527101</v>
      </c>
      <c r="G99" s="532">
        <f>Verokorvaukset!$E99+Verokorvaukset!$F99</f>
        <v>745315.2943174633</v>
      </c>
    </row>
    <row r="100" spans="1:7" x14ac:dyDescent="0.25">
      <c r="A100" s="533">
        <v>275</v>
      </c>
      <c r="B100" s="334" t="s">
        <v>106</v>
      </c>
      <c r="C100" s="531">
        <v>1833332.8012748254</v>
      </c>
      <c r="D100" s="243">
        <v>1286149.4182756741</v>
      </c>
      <c r="E100" s="243">
        <v>533578.40248448518</v>
      </c>
      <c r="F100" s="243">
        <v>-11265.619631695183</v>
      </c>
      <c r="G100" s="532">
        <f>Verokorvaukset!$E100+Verokorvaukset!$F100</f>
        <v>522312.78285278997</v>
      </c>
    </row>
    <row r="101" spans="1:7" x14ac:dyDescent="0.25">
      <c r="A101" s="533">
        <v>276</v>
      </c>
      <c r="B101" s="334" t="s">
        <v>107</v>
      </c>
      <c r="C101" s="531">
        <v>6888305.7365979804</v>
      </c>
      <c r="D101" s="243">
        <v>4860765.3785254275</v>
      </c>
      <c r="E101" s="243">
        <v>2027800.9120636731</v>
      </c>
      <c r="F101" s="243">
        <v>-35380.710403282828</v>
      </c>
      <c r="G101" s="532">
        <f>Verokorvaukset!$E101+Verokorvaukset!$F101</f>
        <v>1992420.2016603902</v>
      </c>
    </row>
    <row r="102" spans="1:7" x14ac:dyDescent="0.25">
      <c r="A102" s="533">
        <v>280</v>
      </c>
      <c r="B102" s="334" t="s">
        <v>108</v>
      </c>
      <c r="C102" s="531">
        <v>1719491.6411110202</v>
      </c>
      <c r="D102" s="243">
        <v>1207814.9294170195</v>
      </c>
      <c r="E102" s="243">
        <v>505168.02661108016</v>
      </c>
      <c r="F102" s="243">
        <v>-7961.2831847093257</v>
      </c>
      <c r="G102" s="532">
        <f>Verokorvaukset!$E102+Verokorvaukset!$F102</f>
        <v>497206.74342637084</v>
      </c>
    </row>
    <row r="103" spans="1:7" x14ac:dyDescent="0.25">
      <c r="A103" s="533">
        <v>284</v>
      </c>
      <c r="B103" s="334" t="s">
        <v>109</v>
      </c>
      <c r="C103" s="531">
        <v>1596632.4512835755</v>
      </c>
      <c r="D103" s="243">
        <v>1119578.0886064088</v>
      </c>
      <c r="E103" s="243">
        <v>510917.09850622597</v>
      </c>
      <c r="F103" s="243">
        <v>-3742.2347966200286</v>
      </c>
      <c r="G103" s="532">
        <f>Verokorvaukset!$E103+Verokorvaukset!$F103</f>
        <v>507174.86370960594</v>
      </c>
    </row>
    <row r="104" spans="1:7" x14ac:dyDescent="0.25">
      <c r="A104" s="533">
        <v>285</v>
      </c>
      <c r="B104" s="334" t="s">
        <v>110</v>
      </c>
      <c r="C104" s="531">
        <v>25510381.624942832</v>
      </c>
      <c r="D104" s="243">
        <v>17853259.300701864</v>
      </c>
      <c r="E104" s="243">
        <v>7795134.9180065207</v>
      </c>
      <c r="F104" s="243">
        <v>-19201.476207810745</v>
      </c>
      <c r="G104" s="532">
        <f>Verokorvaukset!$E104+Verokorvaukset!$F104</f>
        <v>7775933.4417987103</v>
      </c>
    </row>
    <row r="105" spans="1:7" x14ac:dyDescent="0.25">
      <c r="A105" s="533">
        <v>286</v>
      </c>
      <c r="B105" s="334" t="s">
        <v>111</v>
      </c>
      <c r="C105" s="531">
        <v>43255894.792523317</v>
      </c>
      <c r="D105" s="243">
        <v>30337837.680249885</v>
      </c>
      <c r="E105" s="243">
        <v>13075249.793361761</v>
      </c>
      <c r="F105" s="243">
        <v>-161472.9118287848</v>
      </c>
      <c r="G105" s="532">
        <f>Verokorvaukset!$E105+Verokorvaukset!$F105</f>
        <v>12913776.881532976</v>
      </c>
    </row>
    <row r="106" spans="1:7" x14ac:dyDescent="0.25">
      <c r="A106" s="533">
        <v>287</v>
      </c>
      <c r="B106" s="334" t="s">
        <v>112</v>
      </c>
      <c r="C106" s="531">
        <v>4651059.7671251819</v>
      </c>
      <c r="D106" s="243">
        <v>3264801.2617950826</v>
      </c>
      <c r="E106" s="243">
        <v>1442594.627989911</v>
      </c>
      <c r="F106" s="243">
        <v>-4716.0736271819642</v>
      </c>
      <c r="G106" s="532">
        <f>Verokorvaukset!$E106+Verokorvaukset!$F106</f>
        <v>1437878.554362729</v>
      </c>
    </row>
    <row r="107" spans="1:7" x14ac:dyDescent="0.25">
      <c r="A107" s="533">
        <v>288</v>
      </c>
      <c r="B107" s="334" t="s">
        <v>113</v>
      </c>
      <c r="C107" s="531">
        <v>4316239.3036858812</v>
      </c>
      <c r="D107" s="243">
        <v>3041470.7538664793</v>
      </c>
      <c r="E107" s="243">
        <v>1335863.8451157999</v>
      </c>
      <c r="F107" s="243">
        <v>-11030.540760471424</v>
      </c>
      <c r="G107" s="532">
        <f>Verokorvaukset!$E107+Verokorvaukset!$F107</f>
        <v>1324833.3043553284</v>
      </c>
    </row>
    <row r="108" spans="1:7" x14ac:dyDescent="0.25">
      <c r="A108" s="533">
        <v>290</v>
      </c>
      <c r="B108" s="334" t="s">
        <v>114</v>
      </c>
      <c r="C108" s="531">
        <v>5515030.3049179669</v>
      </c>
      <c r="D108" s="243">
        <v>3866969.2694246648</v>
      </c>
      <c r="E108" s="243">
        <v>1696306.0079607312</v>
      </c>
      <c r="F108" s="243">
        <v>5948.0713953219629</v>
      </c>
      <c r="G108" s="532">
        <f>Verokorvaukset!$E108+Verokorvaukset!$F108</f>
        <v>1702254.0793560531</v>
      </c>
    </row>
    <row r="109" spans="1:7" x14ac:dyDescent="0.25">
      <c r="A109" s="533">
        <v>291</v>
      </c>
      <c r="B109" s="334" t="s">
        <v>115</v>
      </c>
      <c r="C109" s="531">
        <v>1487577.0886346849</v>
      </c>
      <c r="D109" s="243">
        <v>1040734.5238520975</v>
      </c>
      <c r="E109" s="243">
        <v>449064.00983901822</v>
      </c>
      <c r="F109" s="243">
        <v>-10990.4784892385</v>
      </c>
      <c r="G109" s="532">
        <f>Verokorvaukset!$E109+Verokorvaukset!$F109</f>
        <v>438073.53134977975</v>
      </c>
    </row>
    <row r="110" spans="1:7" x14ac:dyDescent="0.25">
      <c r="A110" s="533">
        <v>297</v>
      </c>
      <c r="B110" s="334" t="s">
        <v>116</v>
      </c>
      <c r="C110" s="531">
        <v>62734207.864318751</v>
      </c>
      <c r="D110" s="243">
        <v>43936962.472754255</v>
      </c>
      <c r="E110" s="243">
        <v>19198097.359689422</v>
      </c>
      <c r="F110" s="243">
        <v>11985.211925024974</v>
      </c>
      <c r="G110" s="532">
        <f>Verokorvaukset!$E110+Verokorvaukset!$F110</f>
        <v>19210082.571614448</v>
      </c>
    </row>
    <row r="111" spans="1:7" x14ac:dyDescent="0.25">
      <c r="A111" s="534">
        <v>300</v>
      </c>
      <c r="B111" s="334" t="s">
        <v>117</v>
      </c>
      <c r="C111" s="531">
        <v>2508819.0835903282</v>
      </c>
      <c r="D111" s="243">
        <v>1763863.3559905489</v>
      </c>
      <c r="E111" s="243">
        <v>777950.7405079694</v>
      </c>
      <c r="F111" s="243">
        <v>-11119.314399482691</v>
      </c>
      <c r="G111" s="532">
        <f>Verokorvaukset!$E111+Verokorvaukset!$F111</f>
        <v>766831.42610848672</v>
      </c>
    </row>
    <row r="112" spans="1:7" x14ac:dyDescent="0.25">
      <c r="A112" s="533">
        <v>301</v>
      </c>
      <c r="B112" s="334" t="s">
        <v>118</v>
      </c>
      <c r="C112" s="531">
        <v>14205172.397084527</v>
      </c>
      <c r="D112" s="243">
        <v>9995150.9942805823</v>
      </c>
      <c r="E112" s="243">
        <v>4466289.7991133537</v>
      </c>
      <c r="F112" s="243">
        <v>-35903.693450620878</v>
      </c>
      <c r="G112" s="532">
        <f>Verokorvaukset!$E112+Verokorvaukset!$F112</f>
        <v>4430386.1056627324</v>
      </c>
    </row>
    <row r="113" spans="1:7" x14ac:dyDescent="0.25">
      <c r="A113" s="533">
        <v>304</v>
      </c>
      <c r="B113" s="334" t="s">
        <v>119</v>
      </c>
      <c r="C113" s="531">
        <v>600498.17429560807</v>
      </c>
      <c r="D113" s="243">
        <v>418161.69536178681</v>
      </c>
      <c r="E113" s="243">
        <v>180430.88589154329</v>
      </c>
      <c r="F113" s="243">
        <v>-5408.3362132371767</v>
      </c>
      <c r="G113" s="532">
        <f>Verokorvaukset!$E113+Verokorvaukset!$F113</f>
        <v>175022.54967830612</v>
      </c>
    </row>
    <row r="114" spans="1:7" x14ac:dyDescent="0.25">
      <c r="A114" s="533">
        <v>305</v>
      </c>
      <c r="B114" s="334" t="s">
        <v>120</v>
      </c>
      <c r="C114" s="531">
        <v>9153879.941296827</v>
      </c>
      <c r="D114" s="243">
        <v>6431489.1666674148</v>
      </c>
      <c r="E114" s="243">
        <v>2761083.9066240285</v>
      </c>
      <c r="F114" s="243">
        <v>2089.5919143460214</v>
      </c>
      <c r="G114" s="532">
        <f>Verokorvaukset!$E114+Verokorvaukset!$F114</f>
        <v>2763173.4985383744</v>
      </c>
    </row>
    <row r="115" spans="1:7" x14ac:dyDescent="0.25">
      <c r="A115" s="533">
        <v>309</v>
      </c>
      <c r="B115" s="334" t="s">
        <v>121</v>
      </c>
      <c r="C115" s="531">
        <v>4141444.7362207561</v>
      </c>
      <c r="D115" s="243">
        <v>2906080.7093570484</v>
      </c>
      <c r="E115" s="243">
        <v>1250746.467831986</v>
      </c>
      <c r="F115" s="243">
        <v>-824.43279710056822</v>
      </c>
      <c r="G115" s="532">
        <f>Verokorvaukset!$E115+Verokorvaukset!$F115</f>
        <v>1249922.0350348854</v>
      </c>
    </row>
    <row r="116" spans="1:7" x14ac:dyDescent="0.25">
      <c r="A116" s="533">
        <v>312</v>
      </c>
      <c r="B116" s="334" t="s">
        <v>122</v>
      </c>
      <c r="C116" s="531">
        <v>946597.11614330707</v>
      </c>
      <c r="D116" s="243">
        <v>666330.55511827779</v>
      </c>
      <c r="E116" s="243">
        <v>292553.94335623621</v>
      </c>
      <c r="F116" s="243">
        <v>53.55695901758736</v>
      </c>
      <c r="G116" s="532">
        <f>Verokorvaukset!$E116+Verokorvaukset!$F116</f>
        <v>292607.5003152538</v>
      </c>
    </row>
    <row r="117" spans="1:7" x14ac:dyDescent="0.25">
      <c r="A117" s="533">
        <v>316</v>
      </c>
      <c r="B117" s="334" t="s">
        <v>123</v>
      </c>
      <c r="C117" s="531">
        <v>2759689.3656398058</v>
      </c>
      <c r="D117" s="243">
        <v>1928584.2822703891</v>
      </c>
      <c r="E117" s="243">
        <v>826735.03650535177</v>
      </c>
      <c r="F117" s="243">
        <v>-25967.998022914395</v>
      </c>
      <c r="G117" s="532">
        <f>Verokorvaukset!$E117+Verokorvaukset!$F117</f>
        <v>800767.03848243738</v>
      </c>
    </row>
    <row r="118" spans="1:7" x14ac:dyDescent="0.25">
      <c r="A118" s="533">
        <v>317</v>
      </c>
      <c r="B118" s="334" t="s">
        <v>124</v>
      </c>
      <c r="C118" s="531">
        <v>1898102.114805402</v>
      </c>
      <c r="D118" s="243">
        <v>1331519.9016913434</v>
      </c>
      <c r="E118" s="243">
        <v>594698.73847422237</v>
      </c>
      <c r="F118" s="243">
        <v>2530.8931114943734</v>
      </c>
      <c r="G118" s="532">
        <f>Verokorvaukset!$E118+Verokorvaukset!$F118</f>
        <v>597229.63158571674</v>
      </c>
    </row>
    <row r="119" spans="1:7" x14ac:dyDescent="0.25">
      <c r="A119" s="533">
        <v>320</v>
      </c>
      <c r="B119" s="334" t="s">
        <v>125</v>
      </c>
      <c r="C119" s="531">
        <v>4399517.798858773</v>
      </c>
      <c r="D119" s="243">
        <v>3089383.9596253075</v>
      </c>
      <c r="E119" s="243">
        <v>1333239.8237081533</v>
      </c>
      <c r="F119" s="243">
        <v>585.24565922569718</v>
      </c>
      <c r="G119" s="532">
        <f>Verokorvaukset!$E119+Verokorvaukset!$F119</f>
        <v>1333825.069367379</v>
      </c>
    </row>
    <row r="120" spans="1:7" x14ac:dyDescent="0.25">
      <c r="A120" s="533">
        <v>322</v>
      </c>
      <c r="B120" s="334" t="s">
        <v>126</v>
      </c>
      <c r="C120" s="531">
        <v>4128976.3992933631</v>
      </c>
      <c r="D120" s="243">
        <v>2893056.0849200785</v>
      </c>
      <c r="E120" s="243">
        <v>1276403.4791246401</v>
      </c>
      <c r="F120" s="243">
        <v>-11655.337492621484</v>
      </c>
      <c r="G120" s="532">
        <f>Verokorvaukset!$E120+Verokorvaukset!$F120</f>
        <v>1264748.1416320186</v>
      </c>
    </row>
    <row r="121" spans="1:7" x14ac:dyDescent="0.25">
      <c r="A121" s="533">
        <v>398</v>
      </c>
      <c r="B121" s="334" t="s">
        <v>127</v>
      </c>
      <c r="C121" s="531">
        <v>59701582.801346004</v>
      </c>
      <c r="D121" s="243">
        <v>41660199.87111453</v>
      </c>
      <c r="E121" s="243">
        <v>18168313.588099688</v>
      </c>
      <c r="F121" s="243">
        <v>55941.783712439588</v>
      </c>
      <c r="G121" s="532">
        <f>Verokorvaukset!$E121+Verokorvaukset!$F121</f>
        <v>18224255.371812128</v>
      </c>
    </row>
    <row r="122" spans="1:7" x14ac:dyDescent="0.25">
      <c r="A122" s="533">
        <v>399</v>
      </c>
      <c r="B122" s="334" t="s">
        <v>128</v>
      </c>
      <c r="C122" s="531">
        <v>4445745.7371212244</v>
      </c>
      <c r="D122" s="243">
        <v>3132600.5596085875</v>
      </c>
      <c r="E122" s="243">
        <v>1304513.8354180637</v>
      </c>
      <c r="F122" s="243">
        <v>-26726.277443889336</v>
      </c>
      <c r="G122" s="532">
        <f>Verokorvaukset!$E122+Verokorvaukset!$F122</f>
        <v>1277787.5579741744</v>
      </c>
    </row>
    <row r="123" spans="1:7" x14ac:dyDescent="0.25">
      <c r="A123" s="533">
        <v>400</v>
      </c>
      <c r="B123" s="334" t="s">
        <v>129</v>
      </c>
      <c r="C123" s="531">
        <v>5454275.5511138914</v>
      </c>
      <c r="D123" s="243">
        <v>3832553.3520827922</v>
      </c>
      <c r="E123" s="243">
        <v>1719447.5177456574</v>
      </c>
      <c r="F123" s="243">
        <v>-14883.627261236579</v>
      </c>
      <c r="G123" s="532">
        <f>Verokorvaukset!$E123+Verokorvaukset!$F123</f>
        <v>1704563.8904844208</v>
      </c>
    </row>
    <row r="124" spans="1:7" x14ac:dyDescent="0.25">
      <c r="A124" s="533">
        <v>402</v>
      </c>
      <c r="B124" s="334" t="s">
        <v>130</v>
      </c>
      <c r="C124" s="531">
        <v>6197012.2365367077</v>
      </c>
      <c r="D124" s="243">
        <v>4355887.3139547594</v>
      </c>
      <c r="E124" s="243">
        <v>1916903.2441040576</v>
      </c>
      <c r="F124" s="243">
        <v>-21933.384514021083</v>
      </c>
      <c r="G124" s="532">
        <f>Verokorvaukset!$E124+Verokorvaukset!$F124</f>
        <v>1894969.8595900366</v>
      </c>
    </row>
    <row r="125" spans="1:7" x14ac:dyDescent="0.25">
      <c r="A125" s="533">
        <v>403</v>
      </c>
      <c r="B125" s="334" t="s">
        <v>131</v>
      </c>
      <c r="C125" s="531">
        <v>2204121.1411872599</v>
      </c>
      <c r="D125" s="243">
        <v>1546603.8213366801</v>
      </c>
      <c r="E125" s="243">
        <v>666115.83031535847</v>
      </c>
      <c r="F125" s="243">
        <v>2059.1615394292821</v>
      </c>
      <c r="G125" s="532">
        <f>Verokorvaukset!$E125+Verokorvaukset!$F125</f>
        <v>668174.9918547878</v>
      </c>
    </row>
    <row r="126" spans="1:7" x14ac:dyDescent="0.25">
      <c r="A126" s="533">
        <v>405</v>
      </c>
      <c r="B126" s="334" t="s">
        <v>132</v>
      </c>
      <c r="C126" s="531">
        <v>37763398.052871093</v>
      </c>
      <c r="D126" s="243">
        <v>26478835.266562123</v>
      </c>
      <c r="E126" s="243">
        <v>11543595.091604728</v>
      </c>
      <c r="F126" s="243">
        <v>-8570.6138128279563</v>
      </c>
      <c r="G126" s="532">
        <f>Verokorvaukset!$E126+Verokorvaukset!$F126</f>
        <v>11535024.4777919</v>
      </c>
    </row>
    <row r="127" spans="1:7" x14ac:dyDescent="0.25">
      <c r="A127" s="533">
        <v>407</v>
      </c>
      <c r="B127" s="334" t="s">
        <v>133</v>
      </c>
      <c r="C127" s="531">
        <v>1912731.607525209</v>
      </c>
      <c r="D127" s="243">
        <v>1339165.4883140514</v>
      </c>
      <c r="E127" s="243">
        <v>646591.11122623389</v>
      </c>
      <c r="F127" s="243">
        <v>-15185.419909886448</v>
      </c>
      <c r="G127" s="532">
        <f>Verokorvaukset!$E127+Verokorvaukset!$F127</f>
        <v>631405.69131634745</v>
      </c>
    </row>
    <row r="128" spans="1:7" x14ac:dyDescent="0.25">
      <c r="A128" s="533">
        <v>408</v>
      </c>
      <c r="B128" s="334" t="s">
        <v>134</v>
      </c>
      <c r="C128" s="531">
        <v>8491101.9244900998</v>
      </c>
      <c r="D128" s="243">
        <v>5978049.5677631125</v>
      </c>
      <c r="E128" s="243">
        <v>2563558.6301105171</v>
      </c>
      <c r="F128" s="243">
        <v>-13635.482583164343</v>
      </c>
      <c r="G128" s="532">
        <f>Verokorvaukset!$E128+Verokorvaukset!$F128</f>
        <v>2549923.1475273529</v>
      </c>
    </row>
    <row r="129" spans="1:7" x14ac:dyDescent="0.25">
      <c r="A129" s="533">
        <v>410</v>
      </c>
      <c r="B129" s="334" t="s">
        <v>135</v>
      </c>
      <c r="C129" s="531">
        <v>9067059.4564590249</v>
      </c>
      <c r="D129" s="243">
        <v>6386920.8506630352</v>
      </c>
      <c r="E129" s="243">
        <v>2687907.5440148944</v>
      </c>
      <c r="F129" s="243">
        <v>-75178.73120966884</v>
      </c>
      <c r="G129" s="532">
        <f>Verokorvaukset!$E129+Verokorvaukset!$F129</f>
        <v>2612728.8128052256</v>
      </c>
    </row>
    <row r="130" spans="1:7" x14ac:dyDescent="0.25">
      <c r="A130" s="533">
        <v>416</v>
      </c>
      <c r="B130" s="334" t="s">
        <v>136</v>
      </c>
      <c r="C130" s="531">
        <v>1742923.8821898634</v>
      </c>
      <c r="D130" s="243">
        <v>1227520.637604512</v>
      </c>
      <c r="E130" s="243">
        <v>519339.96942344541</v>
      </c>
      <c r="F130" s="243">
        <v>-15385.331756801676</v>
      </c>
      <c r="G130" s="532">
        <f>Verokorvaukset!$E130+Verokorvaukset!$F130</f>
        <v>503954.63766664371</v>
      </c>
    </row>
    <row r="131" spans="1:7" x14ac:dyDescent="0.25">
      <c r="A131" s="533">
        <v>418</v>
      </c>
      <c r="B131" s="334" t="s">
        <v>137</v>
      </c>
      <c r="C131" s="531">
        <v>9452404.1237969939</v>
      </c>
      <c r="D131" s="243">
        <v>6628227.2991883596</v>
      </c>
      <c r="E131" s="243">
        <v>2849189.1177563285</v>
      </c>
      <c r="F131" s="243">
        <v>-50746.312573366748</v>
      </c>
      <c r="G131" s="532">
        <f>Verokorvaukset!$E131+Verokorvaukset!$F131</f>
        <v>2798442.8051829617</v>
      </c>
    </row>
    <row r="132" spans="1:7" x14ac:dyDescent="0.25">
      <c r="A132" s="533">
        <v>420</v>
      </c>
      <c r="B132" s="334" t="s">
        <v>138</v>
      </c>
      <c r="C132" s="531">
        <v>5744052.3910518959</v>
      </c>
      <c r="D132" s="243">
        <v>4028934.3776411451</v>
      </c>
      <c r="E132" s="243">
        <v>1701813.5055073863</v>
      </c>
      <c r="F132" s="243">
        <v>-39407.458802463298</v>
      </c>
      <c r="G132" s="532">
        <f>Verokorvaukset!$E132+Verokorvaukset!$F132</f>
        <v>1662406.046704923</v>
      </c>
    </row>
    <row r="133" spans="1:7" x14ac:dyDescent="0.25">
      <c r="A133" s="533">
        <v>421</v>
      </c>
      <c r="B133" s="334" t="s">
        <v>139</v>
      </c>
      <c r="C133" s="531">
        <v>561462.55720939999</v>
      </c>
      <c r="D133" s="243">
        <v>394693.18713263457</v>
      </c>
      <c r="E133" s="243">
        <v>172021.70515941572</v>
      </c>
      <c r="F133" s="243">
        <v>-853.90045146670082</v>
      </c>
      <c r="G133" s="532">
        <f>Verokorvaukset!$E133+Verokorvaukset!$F133</f>
        <v>171167.80470794902</v>
      </c>
    </row>
    <row r="134" spans="1:7" x14ac:dyDescent="0.25">
      <c r="A134" s="533">
        <v>422</v>
      </c>
      <c r="B134" s="334" t="s">
        <v>140</v>
      </c>
      <c r="C134" s="531">
        <v>6837698.7990755327</v>
      </c>
      <c r="D134" s="243">
        <v>4794467.6466328194</v>
      </c>
      <c r="E134" s="243">
        <v>2080063.5872202395</v>
      </c>
      <c r="F134" s="243">
        <v>3611.1073542919812</v>
      </c>
      <c r="G134" s="532">
        <f>Verokorvaukset!$E134+Verokorvaukset!$F134</f>
        <v>2083674.6945745314</v>
      </c>
    </row>
    <row r="135" spans="1:7" x14ac:dyDescent="0.25">
      <c r="A135" s="533">
        <v>423</v>
      </c>
      <c r="B135" s="334" t="s">
        <v>141</v>
      </c>
      <c r="C135" s="531">
        <v>8339276.8355880678</v>
      </c>
      <c r="D135" s="243">
        <v>5866076.259571082</v>
      </c>
      <c r="E135" s="243">
        <v>2556494.2962510781</v>
      </c>
      <c r="F135" s="243">
        <v>-58439.409988994579</v>
      </c>
      <c r="G135" s="532">
        <f>Verokorvaukset!$E135+Verokorvaukset!$F135</f>
        <v>2498054.8862620834</v>
      </c>
    </row>
    <row r="136" spans="1:7" x14ac:dyDescent="0.25">
      <c r="A136" s="534">
        <v>425</v>
      </c>
      <c r="B136" s="334" t="s">
        <v>142</v>
      </c>
      <c r="C136" s="531">
        <v>4006447.5228641997</v>
      </c>
      <c r="D136" s="243">
        <v>2818192.1506629642</v>
      </c>
      <c r="E136" s="243">
        <v>1174532.8275285391</v>
      </c>
      <c r="F136" s="243">
        <v>-21878.905333113307</v>
      </c>
      <c r="G136" s="532">
        <f>Verokorvaukset!$E136+Verokorvaukset!$F136</f>
        <v>1152653.9221954257</v>
      </c>
    </row>
    <row r="137" spans="1:7" x14ac:dyDescent="0.25">
      <c r="A137" s="533">
        <v>426</v>
      </c>
      <c r="B137" s="334" t="s">
        <v>143</v>
      </c>
      <c r="C137" s="531">
        <v>7015635.8959500305</v>
      </c>
      <c r="D137" s="243">
        <v>4949635.5730366418</v>
      </c>
      <c r="E137" s="243">
        <v>2102356.0885772733</v>
      </c>
      <c r="F137" s="243">
        <v>-29652.11975363563</v>
      </c>
      <c r="G137" s="532">
        <f>Verokorvaukset!$E137+Verokorvaukset!$F137</f>
        <v>2072703.9688236376</v>
      </c>
    </row>
    <row r="138" spans="1:7" x14ac:dyDescent="0.25">
      <c r="A138" s="533">
        <v>430</v>
      </c>
      <c r="B138" s="334" t="s">
        <v>144</v>
      </c>
      <c r="C138" s="531">
        <v>10254030.673724752</v>
      </c>
      <c r="D138" s="243">
        <v>7196540.5416531758</v>
      </c>
      <c r="E138" s="243">
        <v>3269412.1650267849</v>
      </c>
      <c r="F138" s="243">
        <v>-7391.3179543889637</v>
      </c>
      <c r="G138" s="532">
        <f>Verokorvaukset!$E138+Verokorvaukset!$F138</f>
        <v>3262020.847072396</v>
      </c>
    </row>
    <row r="139" spans="1:7" x14ac:dyDescent="0.25">
      <c r="A139" s="533">
        <v>433</v>
      </c>
      <c r="B139" s="334" t="s">
        <v>145</v>
      </c>
      <c r="C139" s="531">
        <v>4903826.1185748177</v>
      </c>
      <c r="D139" s="243">
        <v>3424816.650655312</v>
      </c>
      <c r="E139" s="243">
        <v>1451098.149643132</v>
      </c>
      <c r="F139" s="243">
        <v>-47906.995237879455</v>
      </c>
      <c r="G139" s="532">
        <f>Verokorvaukset!$E139+Verokorvaukset!$F139</f>
        <v>1403191.1544052525</v>
      </c>
    </row>
    <row r="140" spans="1:7" x14ac:dyDescent="0.25">
      <c r="A140" s="533">
        <v>434</v>
      </c>
      <c r="B140" s="334" t="s">
        <v>146</v>
      </c>
      <c r="C140" s="531">
        <v>8670489.1480180528</v>
      </c>
      <c r="D140" s="243">
        <v>6044917.9215632202</v>
      </c>
      <c r="E140" s="243">
        <v>2636959.5445576711</v>
      </c>
      <c r="F140" s="243">
        <v>-54878.757201914239</v>
      </c>
      <c r="G140" s="532">
        <f>Verokorvaukset!$E140+Verokorvaukset!$F140</f>
        <v>2582080.7873557569</v>
      </c>
    </row>
    <row r="141" spans="1:7" x14ac:dyDescent="0.25">
      <c r="A141" s="533">
        <v>435</v>
      </c>
      <c r="B141" s="334" t="s">
        <v>147</v>
      </c>
      <c r="C141" s="531">
        <v>502247.68590741896</v>
      </c>
      <c r="D141" s="243">
        <v>351301.45851657999</v>
      </c>
      <c r="E141" s="243">
        <v>151925.542487278</v>
      </c>
      <c r="F141" s="243">
        <v>-2150.6495243208856</v>
      </c>
      <c r="G141" s="532">
        <f>Verokorvaukset!$E141+Verokorvaukset!$F141</f>
        <v>149774.89296295712</v>
      </c>
    </row>
    <row r="142" spans="1:7" x14ac:dyDescent="0.25">
      <c r="A142" s="533">
        <v>436</v>
      </c>
      <c r="B142" s="334" t="s">
        <v>148</v>
      </c>
      <c r="C142" s="531">
        <v>1079700.8257773151</v>
      </c>
      <c r="D142" s="243">
        <v>758717.52199987706</v>
      </c>
      <c r="E142" s="243">
        <v>323531.59803770052</v>
      </c>
      <c r="F142" s="243">
        <v>-779.09043938578634</v>
      </c>
      <c r="G142" s="532">
        <f>Verokorvaukset!$E142+Verokorvaukset!$F142</f>
        <v>322752.50759831473</v>
      </c>
    </row>
    <row r="143" spans="1:7" x14ac:dyDescent="0.25">
      <c r="A143" s="533">
        <v>440</v>
      </c>
      <c r="B143" s="334" t="s">
        <v>149</v>
      </c>
      <c r="C143" s="531">
        <v>2511753.7030184357</v>
      </c>
      <c r="D143" s="243">
        <v>1777570.4334890232</v>
      </c>
      <c r="E143" s="243">
        <v>755028.9181588958</v>
      </c>
      <c r="F143" s="243">
        <v>3082.2753868955979</v>
      </c>
      <c r="G143" s="532">
        <f>Verokorvaukset!$E143+Verokorvaukset!$F143</f>
        <v>758111.19354579144</v>
      </c>
    </row>
    <row r="144" spans="1:7" x14ac:dyDescent="0.25">
      <c r="A144" s="533">
        <v>441</v>
      </c>
      <c r="B144" s="334" t="s">
        <v>150</v>
      </c>
      <c r="C144" s="531">
        <v>3014797.3201091406</v>
      </c>
      <c r="D144" s="243">
        <v>2112351.3155792942</v>
      </c>
      <c r="E144" s="243">
        <v>894431.67918291781</v>
      </c>
      <c r="F144" s="243">
        <v>-18766.248921551349</v>
      </c>
      <c r="G144" s="532">
        <f>Verokorvaukset!$E144+Verokorvaukset!$F144</f>
        <v>875665.43026136642</v>
      </c>
    </row>
    <row r="145" spans="1:7" x14ac:dyDescent="0.25">
      <c r="A145" s="533">
        <v>444</v>
      </c>
      <c r="B145" s="334" t="s">
        <v>151</v>
      </c>
      <c r="C145" s="531">
        <v>23742831.611869782</v>
      </c>
      <c r="D145" s="243">
        <v>16463740.829601426</v>
      </c>
      <c r="E145" s="243">
        <v>7224175.9161620364</v>
      </c>
      <c r="F145" s="243">
        <v>-200755.5947090371</v>
      </c>
      <c r="G145" s="532">
        <f>Verokorvaukset!$E145+Verokorvaukset!$F145</f>
        <v>7023420.3214529995</v>
      </c>
    </row>
    <row r="146" spans="1:7" x14ac:dyDescent="0.25">
      <c r="A146" s="533">
        <v>445</v>
      </c>
      <c r="B146" s="334" t="s">
        <v>152</v>
      </c>
      <c r="C146" s="531">
        <v>7246412.8479723809</v>
      </c>
      <c r="D146" s="243">
        <v>5077864.3325552708</v>
      </c>
      <c r="E146" s="243">
        <v>2386424.5004629074</v>
      </c>
      <c r="F146" s="243">
        <v>-27794.871059318764</v>
      </c>
      <c r="G146" s="532">
        <f>Verokorvaukset!$E146+Verokorvaukset!$F146</f>
        <v>2358629.6294035888</v>
      </c>
    </row>
    <row r="147" spans="1:7" x14ac:dyDescent="0.25">
      <c r="A147" s="533">
        <v>475</v>
      </c>
      <c r="B147" s="334" t="s">
        <v>153</v>
      </c>
      <c r="C147" s="531">
        <v>3727846.1730509689</v>
      </c>
      <c r="D147" s="243">
        <v>2626128.0137632261</v>
      </c>
      <c r="E147" s="243">
        <v>1105585.6937992242</v>
      </c>
      <c r="F147" s="243">
        <v>-16037.007773504845</v>
      </c>
      <c r="G147" s="532">
        <f>Verokorvaukset!$E147+Verokorvaukset!$F147</f>
        <v>1089548.6860257194</v>
      </c>
    </row>
    <row r="148" spans="1:7" x14ac:dyDescent="0.25">
      <c r="A148" s="533">
        <v>480</v>
      </c>
      <c r="B148" s="334" t="s">
        <v>154</v>
      </c>
      <c r="C148" s="531">
        <v>1372055.3762742963</v>
      </c>
      <c r="D148" s="243">
        <v>961950.5982192863</v>
      </c>
      <c r="E148" s="243">
        <v>434726.18160574732</v>
      </c>
      <c r="F148" s="243">
        <v>-9697.4929002840217</v>
      </c>
      <c r="G148" s="532">
        <f>Verokorvaukset!$E148+Verokorvaukset!$F148</f>
        <v>425028.68870546331</v>
      </c>
    </row>
    <row r="149" spans="1:7" x14ac:dyDescent="0.25">
      <c r="A149" s="533">
        <v>481</v>
      </c>
      <c r="B149" s="334" t="s">
        <v>155</v>
      </c>
      <c r="C149" s="531">
        <v>4286986.6042655669</v>
      </c>
      <c r="D149" s="243">
        <v>3023814.7155314446</v>
      </c>
      <c r="E149" s="243">
        <v>1262495.7103223628</v>
      </c>
      <c r="F149" s="243">
        <v>-52659.810889242472</v>
      </c>
      <c r="G149" s="532">
        <f>Verokorvaukset!$E149+Verokorvaukset!$F149</f>
        <v>1209835.8994331204</v>
      </c>
    </row>
    <row r="150" spans="1:7" x14ac:dyDescent="0.25">
      <c r="A150" s="533">
        <v>483</v>
      </c>
      <c r="B150" s="334" t="s">
        <v>156</v>
      </c>
      <c r="C150" s="531">
        <v>770255.93460210762</v>
      </c>
      <c r="D150" s="243">
        <v>541265.88998967886</v>
      </c>
      <c r="E150" s="243">
        <v>241773.01546562789</v>
      </c>
      <c r="F150" s="243">
        <v>-1837.5395010846091</v>
      </c>
      <c r="G150" s="532">
        <f>Verokorvaukset!$E150+Verokorvaukset!$F150</f>
        <v>239935.47596454329</v>
      </c>
    </row>
    <row r="151" spans="1:7" x14ac:dyDescent="0.25">
      <c r="A151" s="533">
        <v>484</v>
      </c>
      <c r="B151" s="334" t="s">
        <v>157</v>
      </c>
      <c r="C151" s="531">
        <v>1970897.996489499</v>
      </c>
      <c r="D151" s="243">
        <v>1382460.9487224563</v>
      </c>
      <c r="E151" s="243">
        <v>607771.47088380624</v>
      </c>
      <c r="F151" s="243">
        <v>-4137.1949099022768</v>
      </c>
      <c r="G151" s="532">
        <f>Verokorvaukset!$E151+Verokorvaukset!$F151</f>
        <v>603634.27597390395</v>
      </c>
    </row>
    <row r="152" spans="1:7" x14ac:dyDescent="0.25">
      <c r="A152" s="533">
        <v>489</v>
      </c>
      <c r="B152" s="334" t="s">
        <v>158</v>
      </c>
      <c r="C152" s="531">
        <v>1408224.6723305294</v>
      </c>
      <c r="D152" s="243">
        <v>988049.62540276209</v>
      </c>
      <c r="E152" s="243">
        <v>426527.30960735935</v>
      </c>
      <c r="F152" s="243">
        <v>-5361.047714705127</v>
      </c>
      <c r="G152" s="532">
        <f>Verokorvaukset!$E152+Verokorvaukset!$F152</f>
        <v>421166.26189265423</v>
      </c>
    </row>
    <row r="153" spans="1:7" x14ac:dyDescent="0.25">
      <c r="A153" s="533">
        <v>491</v>
      </c>
      <c r="B153" s="334" t="s">
        <v>159</v>
      </c>
      <c r="C153" s="531">
        <v>29466947.700485308</v>
      </c>
      <c r="D153" s="243">
        <v>20668974.546234131</v>
      </c>
      <c r="E153" s="243">
        <v>8906554.4027713686</v>
      </c>
      <c r="F153" s="243">
        <v>-15286.821555205614</v>
      </c>
      <c r="G153" s="532">
        <f>Verokorvaukset!$E153+Verokorvaukset!$F153</f>
        <v>8891267.5812161639</v>
      </c>
    </row>
    <row r="154" spans="1:7" x14ac:dyDescent="0.25">
      <c r="A154" s="533">
        <v>494</v>
      </c>
      <c r="B154" s="334" t="s">
        <v>160</v>
      </c>
      <c r="C154" s="531">
        <v>4493575.7990081869</v>
      </c>
      <c r="D154" s="243">
        <v>3160340.7806140301</v>
      </c>
      <c r="E154" s="243">
        <v>1357802.8644019193</v>
      </c>
      <c r="F154" s="243">
        <v>-20430.883487994804</v>
      </c>
      <c r="G154" s="532">
        <f>Verokorvaukset!$E154+Verokorvaukset!$F154</f>
        <v>1337371.9809139245</v>
      </c>
    </row>
    <row r="155" spans="1:7" x14ac:dyDescent="0.25">
      <c r="A155" s="533">
        <v>495</v>
      </c>
      <c r="B155" s="334" t="s">
        <v>161</v>
      </c>
      <c r="C155" s="531">
        <v>1118514.1216297441</v>
      </c>
      <c r="D155" s="243">
        <v>783505.79708256887</v>
      </c>
      <c r="E155" s="243">
        <v>332971.06142243801</v>
      </c>
      <c r="F155" s="243">
        <v>-4686.876623035384</v>
      </c>
      <c r="G155" s="532">
        <f>Verokorvaukset!$E155+Verokorvaukset!$F155</f>
        <v>328284.1847994026</v>
      </c>
    </row>
    <row r="156" spans="1:7" x14ac:dyDescent="0.25">
      <c r="A156" s="533">
        <v>498</v>
      </c>
      <c r="B156" s="334" t="s">
        <v>162</v>
      </c>
      <c r="C156" s="531">
        <v>1504978.6801538721</v>
      </c>
      <c r="D156" s="243">
        <v>1056579.1715052461</v>
      </c>
      <c r="E156" s="243">
        <v>444350.04603458964</v>
      </c>
      <c r="F156" s="243">
        <v>-4769.4856205083097</v>
      </c>
      <c r="G156" s="532">
        <f>Verokorvaukset!$E156+Verokorvaukset!$F156</f>
        <v>439580.56041408132</v>
      </c>
    </row>
    <row r="157" spans="1:7" x14ac:dyDescent="0.25">
      <c r="A157" s="533">
        <v>499</v>
      </c>
      <c r="B157" s="334" t="s">
        <v>163</v>
      </c>
      <c r="C157" s="531">
        <v>9573677.8228718303</v>
      </c>
      <c r="D157" s="243">
        <v>6761971.9049839228</v>
      </c>
      <c r="E157" s="243">
        <v>2855979.3655998912</v>
      </c>
      <c r="F157" s="243">
        <v>-31875.361735449093</v>
      </c>
      <c r="G157" s="532">
        <f>Verokorvaukset!$E157+Verokorvaukset!$F157</f>
        <v>2824104.003864442</v>
      </c>
    </row>
    <row r="158" spans="1:7" x14ac:dyDescent="0.25">
      <c r="A158" s="533">
        <v>500</v>
      </c>
      <c r="B158" s="334" t="s">
        <v>164</v>
      </c>
      <c r="C158" s="531">
        <v>3548802.1564536197</v>
      </c>
      <c r="D158" s="243">
        <v>2496429.2090937844</v>
      </c>
      <c r="E158" s="243">
        <v>1064618.4075359539</v>
      </c>
      <c r="F158" s="243">
        <v>-31843.846745599138</v>
      </c>
      <c r="G158" s="532">
        <f>Verokorvaukset!$E158+Verokorvaukset!$F158</f>
        <v>1032774.5607903547</v>
      </c>
    </row>
    <row r="159" spans="1:7" x14ac:dyDescent="0.25">
      <c r="A159" s="533">
        <v>503</v>
      </c>
      <c r="B159" s="334" t="s">
        <v>165</v>
      </c>
      <c r="C159" s="531">
        <v>4796121.9078176655</v>
      </c>
      <c r="D159" s="243">
        <v>3370764.5066971071</v>
      </c>
      <c r="E159" s="243">
        <v>1432956.3497235579</v>
      </c>
      <c r="F159" s="243">
        <v>-44648.210936948133</v>
      </c>
      <c r="G159" s="532">
        <f>Verokorvaukset!$E159+Verokorvaukset!$F159</f>
        <v>1388308.1387866098</v>
      </c>
    </row>
    <row r="160" spans="1:7" x14ac:dyDescent="0.25">
      <c r="A160" s="533">
        <v>504</v>
      </c>
      <c r="B160" s="334" t="s">
        <v>166</v>
      </c>
      <c r="C160" s="531">
        <v>1322437.1665955535</v>
      </c>
      <c r="D160" s="243">
        <v>921630.29452731146</v>
      </c>
      <c r="E160" s="243">
        <v>394743.52792224649</v>
      </c>
      <c r="F160" s="243">
        <v>-12790.221832791169</v>
      </c>
      <c r="G160" s="532">
        <f>Verokorvaukset!$E160+Verokorvaukset!$F160</f>
        <v>381953.30608945532</v>
      </c>
    </row>
    <row r="161" spans="1:7" x14ac:dyDescent="0.25">
      <c r="A161" s="533">
        <v>505</v>
      </c>
      <c r="B161" s="334" t="s">
        <v>167</v>
      </c>
      <c r="C161" s="531">
        <v>10554937.664482078</v>
      </c>
      <c r="D161" s="243">
        <v>7322323.005063111</v>
      </c>
      <c r="E161" s="243">
        <v>3199902.0564645678</v>
      </c>
      <c r="F161" s="243">
        <v>-122787.08451824253</v>
      </c>
      <c r="G161" s="532">
        <f>Verokorvaukset!$E161+Verokorvaukset!$F161</f>
        <v>3077114.9719463252</v>
      </c>
    </row>
    <row r="162" spans="1:7" x14ac:dyDescent="0.25">
      <c r="A162" s="533">
        <v>507</v>
      </c>
      <c r="B162" s="334" t="s">
        <v>168</v>
      </c>
      <c r="C162" s="531">
        <v>3762043.601303855</v>
      </c>
      <c r="D162" s="243">
        <v>2637728.5399277783</v>
      </c>
      <c r="E162" s="243">
        <v>1114235.8704170487</v>
      </c>
      <c r="F162" s="243">
        <v>-7691.944713630518</v>
      </c>
      <c r="G162" s="532">
        <f>Verokorvaukset!$E162+Verokorvaukset!$F162</f>
        <v>1106543.9257034182</v>
      </c>
    </row>
    <row r="163" spans="1:7" x14ac:dyDescent="0.25">
      <c r="A163" s="533">
        <v>508</v>
      </c>
      <c r="B163" s="334" t="s">
        <v>169</v>
      </c>
      <c r="C163" s="531">
        <v>5602156.7531381464</v>
      </c>
      <c r="D163" s="243">
        <v>3929206.2903610962</v>
      </c>
      <c r="E163" s="243">
        <v>1678386.8842173759</v>
      </c>
      <c r="F163" s="243">
        <v>-16030.781562754757</v>
      </c>
      <c r="G163" s="532">
        <f>Verokorvaukset!$E163+Verokorvaukset!$F163</f>
        <v>1662356.1026546212</v>
      </c>
    </row>
    <row r="164" spans="1:7" x14ac:dyDescent="0.25">
      <c r="A164" s="533">
        <v>529</v>
      </c>
      <c r="B164" s="334" t="s">
        <v>170</v>
      </c>
      <c r="C164" s="531">
        <v>7687811.0848915074</v>
      </c>
      <c r="D164" s="243">
        <v>5400325.9665551968</v>
      </c>
      <c r="E164" s="243">
        <v>2330134.0337805543</v>
      </c>
      <c r="F164" s="243">
        <v>-28491.15669390139</v>
      </c>
      <c r="G164" s="532">
        <f>Verokorvaukset!$E164+Verokorvaukset!$F164</f>
        <v>2301642.8770866529</v>
      </c>
    </row>
    <row r="165" spans="1:7" x14ac:dyDescent="0.25">
      <c r="A165" s="533">
        <v>531</v>
      </c>
      <c r="B165" s="334" t="s">
        <v>171</v>
      </c>
      <c r="C165" s="531">
        <v>2976466.5272113886</v>
      </c>
      <c r="D165" s="243">
        <v>2097224.3916900815</v>
      </c>
      <c r="E165" s="243">
        <v>894507.61685186625</v>
      </c>
      <c r="F165" s="243">
        <v>-15378.816319427751</v>
      </c>
      <c r="G165" s="532">
        <f>Verokorvaukset!$E165+Verokorvaukset!$F165</f>
        <v>879128.80053243844</v>
      </c>
    </row>
    <row r="166" spans="1:7" x14ac:dyDescent="0.25">
      <c r="A166" s="533">
        <v>535</v>
      </c>
      <c r="B166" s="334" t="s">
        <v>172</v>
      </c>
      <c r="C166" s="531">
        <v>6510054.0035441034</v>
      </c>
      <c r="D166" s="243">
        <v>4582142.3126062788</v>
      </c>
      <c r="E166" s="243">
        <v>1996875.6162195159</v>
      </c>
      <c r="F166" s="243">
        <v>18.435731047280569</v>
      </c>
      <c r="G166" s="532">
        <f>Verokorvaukset!$E166+Verokorvaukset!$F166</f>
        <v>1996894.0519505632</v>
      </c>
    </row>
    <row r="167" spans="1:7" x14ac:dyDescent="0.25">
      <c r="A167" s="533">
        <v>536</v>
      </c>
      <c r="B167" s="334" t="s">
        <v>173</v>
      </c>
      <c r="C167" s="531">
        <v>14374327.590412365</v>
      </c>
      <c r="D167" s="243">
        <v>10096322.089841342</v>
      </c>
      <c r="E167" s="243">
        <v>4319910.8290714007</v>
      </c>
      <c r="F167" s="243">
        <v>-76116.852190959442</v>
      </c>
      <c r="G167" s="532">
        <f>Verokorvaukset!$E167+Verokorvaukset!$F167</f>
        <v>4243793.9768804414</v>
      </c>
    </row>
    <row r="168" spans="1:7" x14ac:dyDescent="0.25">
      <c r="A168" s="533">
        <v>538</v>
      </c>
      <c r="B168" s="334" t="s">
        <v>174</v>
      </c>
      <c r="C168" s="531">
        <v>2654890.4275304084</v>
      </c>
      <c r="D168" s="243">
        <v>1873552.8442671038</v>
      </c>
      <c r="E168" s="243">
        <v>803528.66794922063</v>
      </c>
      <c r="F168" s="243">
        <v>-25039.86487755222</v>
      </c>
      <c r="G168" s="532">
        <f>Verokorvaukset!$E168+Verokorvaukset!$F168</f>
        <v>778488.80307166837</v>
      </c>
    </row>
    <row r="169" spans="1:7" x14ac:dyDescent="0.25">
      <c r="A169" s="533">
        <v>541</v>
      </c>
      <c r="B169" s="334" t="s">
        <v>175</v>
      </c>
      <c r="C169" s="531">
        <v>6565277.7054371508</v>
      </c>
      <c r="D169" s="243">
        <v>4607833.7073794808</v>
      </c>
      <c r="E169" s="243">
        <v>2019208.9214752344</v>
      </c>
      <c r="F169" s="243">
        <v>11408.968739092546</v>
      </c>
      <c r="G169" s="532">
        <f>Verokorvaukset!$E169+Verokorvaukset!$F169</f>
        <v>2030617.890214327</v>
      </c>
    </row>
    <row r="170" spans="1:7" x14ac:dyDescent="0.25">
      <c r="A170" s="533">
        <v>543</v>
      </c>
      <c r="B170" s="334" t="s">
        <v>176</v>
      </c>
      <c r="C170" s="531">
        <v>17268091.11546712</v>
      </c>
      <c r="D170" s="243">
        <v>11957266.758879555</v>
      </c>
      <c r="E170" s="243">
        <v>5312251.0396160055</v>
      </c>
      <c r="F170" s="243">
        <v>-168028.78775858571</v>
      </c>
      <c r="G170" s="532">
        <f>Verokorvaukset!$E170+Verokorvaukset!$F170</f>
        <v>5144222.2518574195</v>
      </c>
    </row>
    <row r="171" spans="1:7" x14ac:dyDescent="0.25">
      <c r="A171" s="533">
        <v>545</v>
      </c>
      <c r="B171" s="334" t="s">
        <v>177</v>
      </c>
      <c r="C171" s="531">
        <v>7077016.5877885977</v>
      </c>
      <c r="D171" s="243">
        <v>4976637.5421798993</v>
      </c>
      <c r="E171" s="243">
        <v>2169459.5671574911</v>
      </c>
      <c r="F171" s="243">
        <v>3930.8259780094231</v>
      </c>
      <c r="G171" s="532">
        <f>Verokorvaukset!$E171+Verokorvaukset!$F171</f>
        <v>2173390.3931355006</v>
      </c>
    </row>
    <row r="172" spans="1:7" x14ac:dyDescent="0.25">
      <c r="A172" s="533">
        <v>560</v>
      </c>
      <c r="B172" s="334" t="s">
        <v>178</v>
      </c>
      <c r="C172" s="531">
        <v>9378491.9535839241</v>
      </c>
      <c r="D172" s="243">
        <v>6566926.2156122988</v>
      </c>
      <c r="E172" s="243">
        <v>2807763.6069482872</v>
      </c>
      <c r="F172" s="243">
        <v>-55272.018292399785</v>
      </c>
      <c r="G172" s="532">
        <f>Verokorvaukset!$E172+Verokorvaukset!$F172</f>
        <v>2752491.5886558876</v>
      </c>
    </row>
    <row r="173" spans="1:7" x14ac:dyDescent="0.25">
      <c r="A173" s="533">
        <v>561</v>
      </c>
      <c r="B173" s="334" t="s">
        <v>179</v>
      </c>
      <c r="C173" s="531">
        <v>951471.47466524527</v>
      </c>
      <c r="D173" s="243">
        <v>668817.55590410042</v>
      </c>
      <c r="E173" s="243">
        <v>342227.01655398041</v>
      </c>
      <c r="F173" s="243">
        <v>-2142.8697999763526</v>
      </c>
      <c r="G173" s="532">
        <f>Verokorvaukset!$E173+Verokorvaukset!$F173</f>
        <v>340084.14675400406</v>
      </c>
    </row>
    <row r="174" spans="1:7" x14ac:dyDescent="0.25">
      <c r="A174" s="533">
        <v>562</v>
      </c>
      <c r="B174" s="334" t="s">
        <v>180</v>
      </c>
      <c r="C174" s="531">
        <v>5706101.0690478776</v>
      </c>
      <c r="D174" s="243">
        <v>3993344.2210099045</v>
      </c>
      <c r="E174" s="243">
        <v>1707001.9478384415</v>
      </c>
      <c r="F174" s="243">
        <v>-48276.357160384076</v>
      </c>
      <c r="G174" s="532">
        <f>Verokorvaukset!$E174+Verokorvaukset!$F174</f>
        <v>1658725.5906780574</v>
      </c>
    </row>
    <row r="175" spans="1:7" x14ac:dyDescent="0.25">
      <c r="A175" s="533">
        <v>563</v>
      </c>
      <c r="B175" s="334" t="s">
        <v>181</v>
      </c>
      <c r="C175" s="531">
        <v>4344096.3555738218</v>
      </c>
      <c r="D175" s="243">
        <v>3043586.2050396362</v>
      </c>
      <c r="E175" s="243">
        <v>1307424.8951470982</v>
      </c>
      <c r="F175" s="243">
        <v>-10251.256780378637</v>
      </c>
      <c r="G175" s="532">
        <f>Verokorvaukset!$E175+Verokorvaukset!$F175</f>
        <v>1297173.6383667197</v>
      </c>
    </row>
    <row r="176" spans="1:7" x14ac:dyDescent="0.25">
      <c r="A176" s="533">
        <v>564</v>
      </c>
      <c r="B176" s="334" t="s">
        <v>182</v>
      </c>
      <c r="C176" s="531">
        <v>95488876.918839708</v>
      </c>
      <c r="D176" s="243">
        <v>66944202.069628224</v>
      </c>
      <c r="E176" s="243">
        <v>29128493.766056716</v>
      </c>
      <c r="F176" s="243">
        <v>270795.43636430189</v>
      </c>
      <c r="G176" s="532">
        <f>Verokorvaukset!$E176+Verokorvaukset!$F176</f>
        <v>29399289.202421017</v>
      </c>
    </row>
    <row r="177" spans="1:7" x14ac:dyDescent="0.25">
      <c r="A177" s="533">
        <v>576</v>
      </c>
      <c r="B177" s="334" t="s">
        <v>183</v>
      </c>
      <c r="C177" s="531">
        <v>2099297.1020866297</v>
      </c>
      <c r="D177" s="243">
        <v>1470836.7134952748</v>
      </c>
      <c r="E177" s="243">
        <v>626308.25840280904</v>
      </c>
      <c r="F177" s="243">
        <v>-10515.611798564159</v>
      </c>
      <c r="G177" s="532">
        <f>Verokorvaukset!$E177+Verokorvaukset!$F177</f>
        <v>615792.64660424483</v>
      </c>
    </row>
    <row r="178" spans="1:7" x14ac:dyDescent="0.25">
      <c r="A178" s="533">
        <v>577</v>
      </c>
      <c r="B178" s="334" t="s">
        <v>184</v>
      </c>
      <c r="C178" s="531">
        <v>5367281.4449874097</v>
      </c>
      <c r="D178" s="243">
        <v>3766403.5918914163</v>
      </c>
      <c r="E178" s="243">
        <v>1619753.7953696446</v>
      </c>
      <c r="F178" s="243">
        <v>-46012.36310920972</v>
      </c>
      <c r="G178" s="532">
        <f>Verokorvaukset!$E178+Verokorvaukset!$F178</f>
        <v>1573741.4322604348</v>
      </c>
    </row>
    <row r="179" spans="1:7" x14ac:dyDescent="0.25">
      <c r="A179" s="533">
        <v>578</v>
      </c>
      <c r="B179" s="334" t="s">
        <v>185</v>
      </c>
      <c r="C179" s="531">
        <v>2289770.2896996615</v>
      </c>
      <c r="D179" s="243">
        <v>1607090.7833951036</v>
      </c>
      <c r="E179" s="243">
        <v>676025.78812674666</v>
      </c>
      <c r="F179" s="243">
        <v>-11829.880050511338</v>
      </c>
      <c r="G179" s="532">
        <f>Verokorvaukset!$E179+Verokorvaukset!$F179</f>
        <v>664195.90807623533</v>
      </c>
    </row>
    <row r="180" spans="1:7" x14ac:dyDescent="0.25">
      <c r="A180" s="533">
        <v>580</v>
      </c>
      <c r="B180" s="334" t="s">
        <v>186</v>
      </c>
      <c r="C180" s="531">
        <v>3377663.7816468976</v>
      </c>
      <c r="D180" s="243">
        <v>2368994.7555211876</v>
      </c>
      <c r="E180" s="243">
        <v>1033549.7310828343</v>
      </c>
      <c r="F180" s="243">
        <v>-8083.8061279057129</v>
      </c>
      <c r="G180" s="532">
        <f>Verokorvaukset!$E180+Verokorvaukset!$F180</f>
        <v>1025465.9249549286</v>
      </c>
    </row>
    <row r="181" spans="1:7" x14ac:dyDescent="0.25">
      <c r="A181" s="533">
        <v>581</v>
      </c>
      <c r="B181" s="334" t="s">
        <v>187</v>
      </c>
      <c r="C181" s="531">
        <v>4120216.2465880457</v>
      </c>
      <c r="D181" s="243">
        <v>2887074.6934870481</v>
      </c>
      <c r="E181" s="243">
        <v>1238202.8315967713</v>
      </c>
      <c r="F181" s="243">
        <v>-13725.337588587807</v>
      </c>
      <c r="G181" s="532">
        <f>Verokorvaukset!$E181+Verokorvaukset!$F181</f>
        <v>1224477.4940081835</v>
      </c>
    </row>
    <row r="182" spans="1:7" x14ac:dyDescent="0.25">
      <c r="A182" s="533">
        <v>583</v>
      </c>
      <c r="B182" s="334" t="s">
        <v>188</v>
      </c>
      <c r="C182" s="531">
        <v>649179.32496746571</v>
      </c>
      <c r="D182" s="243">
        <v>457369.80342396349</v>
      </c>
      <c r="E182" s="243">
        <v>191959.12275273213</v>
      </c>
      <c r="F182" s="243">
        <v>-441.03565210003239</v>
      </c>
      <c r="G182" s="532">
        <f>Verokorvaukset!$E182+Verokorvaukset!$F182</f>
        <v>191518.08710063211</v>
      </c>
    </row>
    <row r="183" spans="1:7" x14ac:dyDescent="0.25">
      <c r="A183" s="533">
        <v>584</v>
      </c>
      <c r="B183" s="334" t="s">
        <v>189</v>
      </c>
      <c r="C183" s="531">
        <v>1773237.1918064989</v>
      </c>
      <c r="D183" s="243">
        <v>1244272.9753530039</v>
      </c>
      <c r="E183" s="243">
        <v>544264.87358014286</v>
      </c>
      <c r="F183" s="243">
        <v>3381.729380000952</v>
      </c>
      <c r="G183" s="532">
        <f>Verokorvaukset!$E183+Verokorvaukset!$F183</f>
        <v>547646.60296014382</v>
      </c>
    </row>
    <row r="184" spans="1:7" x14ac:dyDescent="0.25">
      <c r="A184" s="533">
        <v>588</v>
      </c>
      <c r="B184" s="334" t="s">
        <v>190</v>
      </c>
      <c r="C184" s="531">
        <v>1292895.0979313189</v>
      </c>
      <c r="D184" s="243">
        <v>906174.59597087232</v>
      </c>
      <c r="E184" s="243">
        <v>384234.18517887965</v>
      </c>
      <c r="F184" s="243">
        <v>-4095.7106915776726</v>
      </c>
      <c r="G184" s="532">
        <f>Verokorvaukset!$E184+Verokorvaukset!$F184</f>
        <v>380138.47448730195</v>
      </c>
    </row>
    <row r="185" spans="1:7" x14ac:dyDescent="0.25">
      <c r="A185" s="533">
        <v>592</v>
      </c>
      <c r="B185" s="334" t="s">
        <v>191</v>
      </c>
      <c r="C185" s="531">
        <v>2336190.767872171</v>
      </c>
      <c r="D185" s="243">
        <v>1636207.9469416654</v>
      </c>
      <c r="E185" s="243">
        <v>694864.69179638941</v>
      </c>
      <c r="F185" s="243">
        <v>-21109.301594785644</v>
      </c>
      <c r="G185" s="532">
        <f>Verokorvaukset!$E185+Verokorvaukset!$F185</f>
        <v>673755.39020160376</v>
      </c>
    </row>
    <row r="186" spans="1:7" x14ac:dyDescent="0.25">
      <c r="A186" s="533">
        <v>593</v>
      </c>
      <c r="B186" s="334" t="s">
        <v>192</v>
      </c>
      <c r="C186" s="531">
        <v>11051802.816363364</v>
      </c>
      <c r="D186" s="243">
        <v>7754794.0134429093</v>
      </c>
      <c r="E186" s="243">
        <v>3330180.2490723021</v>
      </c>
      <c r="F186" s="243">
        <v>-7996.8048801974837</v>
      </c>
      <c r="G186" s="532">
        <f>Verokorvaukset!$E186+Verokorvaukset!$F186</f>
        <v>3322183.4441921045</v>
      </c>
    </row>
    <row r="187" spans="1:7" x14ac:dyDescent="0.25">
      <c r="A187" s="533">
        <v>595</v>
      </c>
      <c r="B187" s="334" t="s">
        <v>193</v>
      </c>
      <c r="C187" s="531">
        <v>3171901.0329290587</v>
      </c>
      <c r="D187" s="243">
        <v>2224195.0969949933</v>
      </c>
      <c r="E187" s="243">
        <v>972282.43669580948</v>
      </c>
      <c r="F187" s="243">
        <v>-6780.1428213591535</v>
      </c>
      <c r="G187" s="532">
        <f>Verokorvaukset!$E187+Verokorvaukset!$F187</f>
        <v>965502.29387445038</v>
      </c>
    </row>
    <row r="188" spans="1:7" x14ac:dyDescent="0.25">
      <c r="A188" s="533">
        <v>598</v>
      </c>
      <c r="B188" s="334" t="s">
        <v>194</v>
      </c>
      <c r="C188" s="531">
        <v>9981887.6279837582</v>
      </c>
      <c r="D188" s="243">
        <v>7007655.6859291475</v>
      </c>
      <c r="E188" s="243">
        <v>3057466.6288290229</v>
      </c>
      <c r="F188" s="243">
        <v>18968.423896229855</v>
      </c>
      <c r="G188" s="532">
        <f>Verokorvaukset!$E188+Verokorvaukset!$F188</f>
        <v>3076435.0527252527</v>
      </c>
    </row>
    <row r="189" spans="1:7" x14ac:dyDescent="0.25">
      <c r="A189" s="533">
        <v>599</v>
      </c>
      <c r="B189" s="334" t="s">
        <v>195</v>
      </c>
      <c r="C189" s="531">
        <v>6571651.8462631181</v>
      </c>
      <c r="D189" s="243">
        <v>4642992.9080809699</v>
      </c>
      <c r="E189" s="243">
        <v>2039832.4276491953</v>
      </c>
      <c r="F189" s="243">
        <v>763.41020902849777</v>
      </c>
      <c r="G189" s="532">
        <f>Verokorvaukset!$E189+Verokorvaukset!$F189</f>
        <v>2040595.8378582238</v>
      </c>
    </row>
    <row r="190" spans="1:7" x14ac:dyDescent="0.25">
      <c r="A190" s="533">
        <v>601</v>
      </c>
      <c r="B190" s="334" t="s">
        <v>196</v>
      </c>
      <c r="C190" s="531">
        <v>2851283.9119949746</v>
      </c>
      <c r="D190" s="243">
        <v>2000024.0693749515</v>
      </c>
      <c r="E190" s="243">
        <v>858001.98963607987</v>
      </c>
      <c r="F190" s="243">
        <v>-147.54206033757691</v>
      </c>
      <c r="G190" s="532">
        <f>Verokorvaukset!$E190+Verokorvaukset!$F190</f>
        <v>857854.44757574226</v>
      </c>
    </row>
    <row r="191" spans="1:7" x14ac:dyDescent="0.25">
      <c r="A191" s="533">
        <v>604</v>
      </c>
      <c r="B191" s="334" t="s">
        <v>197</v>
      </c>
      <c r="C191" s="531">
        <v>6989818.8039682005</v>
      </c>
      <c r="D191" s="243">
        <v>4894732.8317879289</v>
      </c>
      <c r="E191" s="243">
        <v>2135859.3612966966</v>
      </c>
      <c r="F191" s="243">
        <v>-16198.816704595545</v>
      </c>
      <c r="G191" s="532">
        <f>Verokorvaukset!$E191+Verokorvaukset!$F191</f>
        <v>2119660.5445921011</v>
      </c>
    </row>
    <row r="192" spans="1:7" x14ac:dyDescent="0.25">
      <c r="A192" s="533">
        <v>607</v>
      </c>
      <c r="B192" s="334" t="s">
        <v>198</v>
      </c>
      <c r="C192" s="531">
        <v>3112439.243659813</v>
      </c>
      <c r="D192" s="243">
        <v>2188412.3900996349</v>
      </c>
      <c r="E192" s="243">
        <v>938647.58690160885</v>
      </c>
      <c r="F192" s="243">
        <v>-5764.2108516378266</v>
      </c>
      <c r="G192" s="532">
        <f>Verokorvaukset!$E192+Verokorvaukset!$F192</f>
        <v>932883.37604997098</v>
      </c>
    </row>
    <row r="193" spans="1:7" x14ac:dyDescent="0.25">
      <c r="A193" s="533">
        <v>608</v>
      </c>
      <c r="B193" s="334" t="s">
        <v>199</v>
      </c>
      <c r="C193" s="531">
        <v>1405667.3919847857</v>
      </c>
      <c r="D193" s="243">
        <v>986354.85731287557</v>
      </c>
      <c r="E193" s="243">
        <v>418388.12446064875</v>
      </c>
      <c r="F193" s="243">
        <v>-5103.6667095825051</v>
      </c>
      <c r="G193" s="532">
        <f>Verokorvaukset!$E193+Verokorvaukset!$F193</f>
        <v>413284.45775106625</v>
      </c>
    </row>
    <row r="194" spans="1:7" x14ac:dyDescent="0.25">
      <c r="A194" s="533">
        <v>609</v>
      </c>
      <c r="B194" s="334" t="s">
        <v>200</v>
      </c>
      <c r="C194" s="531">
        <v>44484112.501570858</v>
      </c>
      <c r="D194" s="243">
        <v>31187181.278298102</v>
      </c>
      <c r="E194" s="243">
        <v>13537031.482079029</v>
      </c>
      <c r="F194" s="243">
        <v>5330.3636550249103</v>
      </c>
      <c r="G194" s="532">
        <f>Verokorvaukset!$E194+Verokorvaukset!$F194</f>
        <v>13542361.845734054</v>
      </c>
    </row>
    <row r="195" spans="1:7" x14ac:dyDescent="0.25">
      <c r="A195" s="534">
        <v>611</v>
      </c>
      <c r="B195" s="334" t="s">
        <v>201</v>
      </c>
      <c r="C195" s="531">
        <v>2545257.8799268892</v>
      </c>
      <c r="D195" s="243">
        <v>1767450.5229554954</v>
      </c>
      <c r="E195" s="243">
        <v>758884.41692466103</v>
      </c>
      <c r="F195" s="243">
        <v>-39242.977017067096</v>
      </c>
      <c r="G195" s="532">
        <f>Verokorvaukset!$E195+Verokorvaukset!$F195</f>
        <v>719641.43990759389</v>
      </c>
    </row>
    <row r="196" spans="1:7" x14ac:dyDescent="0.25">
      <c r="A196" s="533">
        <v>614</v>
      </c>
      <c r="B196" s="334" t="s">
        <v>202</v>
      </c>
      <c r="C196" s="531">
        <v>2511371.9910503761</v>
      </c>
      <c r="D196" s="243">
        <v>1762009.5115788241</v>
      </c>
      <c r="E196" s="243">
        <v>765773.22457206785</v>
      </c>
      <c r="F196" s="243">
        <v>3227.7093184630639</v>
      </c>
      <c r="G196" s="532">
        <f>Verokorvaukset!$E196+Verokorvaukset!$F196</f>
        <v>769000.93389053096</v>
      </c>
    </row>
    <row r="197" spans="1:7" x14ac:dyDescent="0.25">
      <c r="A197" s="533">
        <v>615</v>
      </c>
      <c r="B197" s="334" t="s">
        <v>203</v>
      </c>
      <c r="C197" s="531">
        <v>5221086.5938135087</v>
      </c>
      <c r="D197" s="243">
        <v>3659338.447053975</v>
      </c>
      <c r="E197" s="243">
        <v>1559906.3044823692</v>
      </c>
      <c r="F197" s="243">
        <v>-2839.2779425589997</v>
      </c>
      <c r="G197" s="532">
        <f>Verokorvaukset!$E197+Verokorvaukset!$F197</f>
        <v>1557067.0265398102</v>
      </c>
    </row>
    <row r="198" spans="1:7" x14ac:dyDescent="0.25">
      <c r="A198" s="533">
        <v>616</v>
      </c>
      <c r="B198" s="334" t="s">
        <v>204</v>
      </c>
      <c r="C198" s="531">
        <v>1292811.6487046531</v>
      </c>
      <c r="D198" s="243">
        <v>905315.39078325802</v>
      </c>
      <c r="E198" s="243">
        <v>391264.80938673951</v>
      </c>
      <c r="F198" s="243">
        <v>-11116.095694455018</v>
      </c>
      <c r="G198" s="532">
        <f>Verokorvaukset!$E198+Verokorvaukset!$F198</f>
        <v>380148.71369228448</v>
      </c>
    </row>
    <row r="199" spans="1:7" x14ac:dyDescent="0.25">
      <c r="A199" s="533">
        <v>619</v>
      </c>
      <c r="B199" s="334" t="s">
        <v>205</v>
      </c>
      <c r="C199" s="531">
        <v>2196943.5405581091</v>
      </c>
      <c r="D199" s="243">
        <v>1540380.6296431539</v>
      </c>
      <c r="E199" s="243">
        <v>692332.35488204192</v>
      </c>
      <c r="F199" s="243">
        <v>-3520.836632194194</v>
      </c>
      <c r="G199" s="532">
        <f>Verokorvaukset!$E199+Verokorvaukset!$F199</f>
        <v>688811.51824984769</v>
      </c>
    </row>
    <row r="200" spans="1:7" x14ac:dyDescent="0.25">
      <c r="A200" s="533">
        <v>620</v>
      </c>
      <c r="B200" s="334" t="s">
        <v>206</v>
      </c>
      <c r="C200" s="531">
        <v>1876367.064981536</v>
      </c>
      <c r="D200" s="243">
        <v>1317287.1108318733</v>
      </c>
      <c r="E200" s="243">
        <v>592880.19126909296</v>
      </c>
      <c r="F200" s="243">
        <v>-1875.5753370449092</v>
      </c>
      <c r="G200" s="532">
        <f>Verokorvaukset!$E200+Verokorvaukset!$F200</f>
        <v>591004.61593204807</v>
      </c>
    </row>
    <row r="201" spans="1:7" x14ac:dyDescent="0.25">
      <c r="A201" s="533">
        <v>623</v>
      </c>
      <c r="B201" s="334" t="s">
        <v>207</v>
      </c>
      <c r="C201" s="531">
        <v>1577366.9322103851</v>
      </c>
      <c r="D201" s="243">
        <v>1105002.0661319352</v>
      </c>
      <c r="E201" s="243">
        <v>477548.71115935524</v>
      </c>
      <c r="F201" s="243">
        <v>-3011.6420900786516</v>
      </c>
      <c r="G201" s="532">
        <f>Verokorvaukset!$E201+Verokorvaukset!$F201</f>
        <v>474537.06906927656</v>
      </c>
    </row>
    <row r="202" spans="1:7" x14ac:dyDescent="0.25">
      <c r="A202" s="533">
        <v>624</v>
      </c>
      <c r="B202" s="334" t="s">
        <v>208</v>
      </c>
      <c r="C202" s="531">
        <v>2449622.2608153801</v>
      </c>
      <c r="D202" s="243">
        <v>1714011.8763148179</v>
      </c>
      <c r="E202" s="243">
        <v>739756.86131195817</v>
      </c>
      <c r="F202" s="243">
        <v>-25112.735155243034</v>
      </c>
      <c r="G202" s="532">
        <f>Verokorvaukset!$E202+Verokorvaukset!$F202</f>
        <v>714644.12615671509</v>
      </c>
    </row>
    <row r="203" spans="1:7" x14ac:dyDescent="0.25">
      <c r="A203" s="533">
        <v>625</v>
      </c>
      <c r="B203" s="334" t="s">
        <v>209</v>
      </c>
      <c r="C203" s="531">
        <v>1828466.6358563174</v>
      </c>
      <c r="D203" s="243">
        <v>1281895.2705825923</v>
      </c>
      <c r="E203" s="243">
        <v>563298.79902610555</v>
      </c>
      <c r="F203" s="243">
        <v>-6041.3908384857286</v>
      </c>
      <c r="G203" s="532">
        <f>Verokorvaukset!$E203+Verokorvaukset!$F203</f>
        <v>557257.40818761988</v>
      </c>
    </row>
    <row r="204" spans="1:7" x14ac:dyDescent="0.25">
      <c r="A204" s="533">
        <v>626</v>
      </c>
      <c r="B204" s="334" t="s">
        <v>210</v>
      </c>
      <c r="C204" s="531">
        <v>3206852.2334686713</v>
      </c>
      <c r="D204" s="243">
        <v>2251757.7585437195</v>
      </c>
      <c r="E204" s="243">
        <v>958856.20401978446</v>
      </c>
      <c r="F204" s="243">
        <v>-913.8016317605834</v>
      </c>
      <c r="G204" s="532">
        <f>Verokorvaukset!$E204+Verokorvaukset!$F204</f>
        <v>957942.40238802391</v>
      </c>
    </row>
    <row r="205" spans="1:7" x14ac:dyDescent="0.25">
      <c r="A205" s="533">
        <v>630</v>
      </c>
      <c r="B205" s="334" t="s">
        <v>211</v>
      </c>
      <c r="C205" s="531">
        <v>958683.07615972531</v>
      </c>
      <c r="D205" s="243">
        <v>673878.83929164964</v>
      </c>
      <c r="E205" s="243">
        <v>293457.79005564051</v>
      </c>
      <c r="F205" s="243">
        <v>1582.1644145842192</v>
      </c>
      <c r="G205" s="532">
        <f>Verokorvaukset!$E205+Verokorvaukset!$F205</f>
        <v>295039.95447022474</v>
      </c>
    </row>
    <row r="206" spans="1:7" x14ac:dyDescent="0.25">
      <c r="A206" s="533">
        <v>631</v>
      </c>
      <c r="B206" s="334" t="s">
        <v>212</v>
      </c>
      <c r="C206" s="531">
        <v>1171467.4070434477</v>
      </c>
      <c r="D206" s="243">
        <v>827211.0063643977</v>
      </c>
      <c r="E206" s="243">
        <v>344417.13611322758</v>
      </c>
      <c r="F206" s="243">
        <v>-11167.013262571138</v>
      </c>
      <c r="G206" s="532">
        <f>Verokorvaukset!$E206+Verokorvaukset!$F206</f>
        <v>333250.12285065645</v>
      </c>
    </row>
    <row r="207" spans="1:7" x14ac:dyDescent="0.25">
      <c r="A207" s="533">
        <v>635</v>
      </c>
      <c r="B207" s="334" t="s">
        <v>213</v>
      </c>
      <c r="C207" s="531">
        <v>4230799.6860099016</v>
      </c>
      <c r="D207" s="243">
        <v>2973904.4651243165</v>
      </c>
      <c r="E207" s="243">
        <v>1272187.3641265314</v>
      </c>
      <c r="F207" s="243">
        <v>-33444.399860024489</v>
      </c>
      <c r="G207" s="532">
        <f>Verokorvaukset!$E207+Verokorvaukset!$F207</f>
        <v>1238742.964266507</v>
      </c>
    </row>
    <row r="208" spans="1:7" x14ac:dyDescent="0.25">
      <c r="A208" s="533">
        <v>636</v>
      </c>
      <c r="B208" s="334" t="s">
        <v>214</v>
      </c>
      <c r="C208" s="531">
        <v>5447874.7989777904</v>
      </c>
      <c r="D208" s="243">
        <v>3827683.5922113429</v>
      </c>
      <c r="E208" s="243">
        <v>1772192.3552646744</v>
      </c>
      <c r="F208" s="243">
        <v>-33709.773266676566</v>
      </c>
      <c r="G208" s="532">
        <f>Verokorvaukset!$E208+Verokorvaukset!$F208</f>
        <v>1738482.5819979978</v>
      </c>
    </row>
    <row r="209" spans="1:7" x14ac:dyDescent="0.25">
      <c r="A209" s="533">
        <v>638</v>
      </c>
      <c r="B209" s="334" t="s">
        <v>215</v>
      </c>
      <c r="C209" s="531">
        <v>23909998.660898998</v>
      </c>
      <c r="D209" s="243">
        <v>16523728.636811676</v>
      </c>
      <c r="E209" s="243">
        <v>7464233.6631018911</v>
      </c>
      <c r="F209" s="243">
        <v>-139313.11942067801</v>
      </c>
      <c r="G209" s="532">
        <f>Verokorvaukset!$E209+Verokorvaukset!$F209</f>
        <v>7324920.5436812127</v>
      </c>
    </row>
    <row r="210" spans="1:7" x14ac:dyDescent="0.25">
      <c r="A210" s="533">
        <v>678</v>
      </c>
      <c r="B210" s="334" t="s">
        <v>216</v>
      </c>
      <c r="C210" s="531">
        <v>11512355.546443632</v>
      </c>
      <c r="D210" s="243">
        <v>8078632.8736491883</v>
      </c>
      <c r="E210" s="243">
        <v>3472366.0037305513</v>
      </c>
      <c r="F210" s="243">
        <v>-17280.547611528971</v>
      </c>
      <c r="G210" s="532">
        <f>Verokorvaukset!$E210+Verokorvaukset!$F210</f>
        <v>3455085.4561190223</v>
      </c>
    </row>
    <row r="211" spans="1:7" x14ac:dyDescent="0.25">
      <c r="A211" s="533">
        <v>680</v>
      </c>
      <c r="B211" s="334" t="s">
        <v>217</v>
      </c>
      <c r="C211" s="531">
        <v>11231204.048889538</v>
      </c>
      <c r="D211" s="243">
        <v>7874479.2508955114</v>
      </c>
      <c r="E211" s="243">
        <v>3437295.6144646946</v>
      </c>
      <c r="F211" s="243">
        <v>-8876.3631779418429</v>
      </c>
      <c r="G211" s="532">
        <f>Verokorvaukset!$E211+Verokorvaukset!$F211</f>
        <v>3428419.251286753</v>
      </c>
    </row>
    <row r="212" spans="1:7" x14ac:dyDescent="0.25">
      <c r="A212" s="533">
        <v>681</v>
      </c>
      <c r="B212" s="334" t="s">
        <v>218</v>
      </c>
      <c r="C212" s="531">
        <v>2598499.5604641046</v>
      </c>
      <c r="D212" s="243">
        <v>1823939.4410390346</v>
      </c>
      <c r="E212" s="243">
        <v>805669.3802147815</v>
      </c>
      <c r="F212" s="243">
        <v>-3647.2257864315234</v>
      </c>
      <c r="G212" s="532">
        <f>Verokorvaukset!$E212+Verokorvaukset!$F212</f>
        <v>802022.15442834992</v>
      </c>
    </row>
    <row r="213" spans="1:7" x14ac:dyDescent="0.25">
      <c r="A213" s="533">
        <v>683</v>
      </c>
      <c r="B213" s="334" t="s">
        <v>219</v>
      </c>
      <c r="C213" s="531">
        <v>2518931.3987886487</v>
      </c>
      <c r="D213" s="243">
        <v>1764990.8725029549</v>
      </c>
      <c r="E213" s="243">
        <v>759963.97848509136</v>
      </c>
      <c r="F213" s="243">
        <v>2195.8263855824698</v>
      </c>
      <c r="G213" s="532">
        <f>Verokorvaukset!$E213+Verokorvaukset!$F213</f>
        <v>762159.8048706738</v>
      </c>
    </row>
    <row r="214" spans="1:7" x14ac:dyDescent="0.25">
      <c r="A214" s="533">
        <v>684</v>
      </c>
      <c r="B214" s="334" t="s">
        <v>220</v>
      </c>
      <c r="C214" s="531">
        <v>23225148.269903205</v>
      </c>
      <c r="D214" s="243">
        <v>16276110.470209239</v>
      </c>
      <c r="E214" s="243">
        <v>7040812.967825627</v>
      </c>
      <c r="F214" s="243">
        <v>-46326.868723353313</v>
      </c>
      <c r="G214" s="532">
        <f>Verokorvaukset!$E214+Verokorvaukset!$F214</f>
        <v>6994486.0991022736</v>
      </c>
    </row>
    <row r="215" spans="1:7" x14ac:dyDescent="0.25">
      <c r="A215" s="533">
        <v>686</v>
      </c>
      <c r="B215" s="334" t="s">
        <v>221</v>
      </c>
      <c r="C215" s="531">
        <v>2187127.0501605025</v>
      </c>
      <c r="D215" s="243">
        <v>1535448.4153805964</v>
      </c>
      <c r="E215" s="243">
        <v>672707.59369978006</v>
      </c>
      <c r="F215" s="243">
        <v>-5763.5498863852827</v>
      </c>
      <c r="G215" s="532">
        <f>Verokorvaukset!$E215+Verokorvaukset!$F215</f>
        <v>666944.04381339473</v>
      </c>
    </row>
    <row r="216" spans="1:7" x14ac:dyDescent="0.25">
      <c r="A216" s="533">
        <v>687</v>
      </c>
      <c r="B216" s="334" t="s">
        <v>222</v>
      </c>
      <c r="C216" s="531">
        <v>1255563.7386485457</v>
      </c>
      <c r="D216" s="243">
        <v>877337.92445017875</v>
      </c>
      <c r="E216" s="243">
        <v>376032.70872593054</v>
      </c>
      <c r="F216" s="243">
        <v>997.98261103500727</v>
      </c>
      <c r="G216" s="532">
        <f>Verokorvaukset!$E216+Verokorvaukset!$F216</f>
        <v>377030.69133696554</v>
      </c>
    </row>
    <row r="217" spans="1:7" x14ac:dyDescent="0.25">
      <c r="A217" s="533">
        <v>689</v>
      </c>
      <c r="B217" s="334" t="s">
        <v>223</v>
      </c>
      <c r="C217" s="531">
        <v>1983369.1363212909</v>
      </c>
      <c r="D217" s="243">
        <v>1387240.2582120111</v>
      </c>
      <c r="E217" s="243">
        <v>595411.99035538943</v>
      </c>
      <c r="F217" s="243">
        <v>-6980.7495428664679</v>
      </c>
      <c r="G217" s="532">
        <f>Verokorvaukset!$E217+Verokorvaukset!$F217</f>
        <v>588431.24081252294</v>
      </c>
    </row>
    <row r="218" spans="1:7" x14ac:dyDescent="0.25">
      <c r="A218" s="533">
        <v>691</v>
      </c>
      <c r="B218" s="334" t="s">
        <v>224</v>
      </c>
      <c r="C218" s="531">
        <v>1903613.2453114691</v>
      </c>
      <c r="D218" s="243">
        <v>1334610.6644693871</v>
      </c>
      <c r="E218" s="243">
        <v>640960.05842737365</v>
      </c>
      <c r="F218" s="243">
        <v>889.16465889832762</v>
      </c>
      <c r="G218" s="532">
        <f>Verokorvaukset!$E218+Verokorvaukset!$F218</f>
        <v>641849.22308627202</v>
      </c>
    </row>
    <row r="219" spans="1:7" x14ac:dyDescent="0.25">
      <c r="A219" s="533">
        <v>694</v>
      </c>
      <c r="B219" s="334" t="s">
        <v>225</v>
      </c>
      <c r="C219" s="531">
        <v>14009734.016563462</v>
      </c>
      <c r="D219" s="243">
        <v>9703244.7297688164</v>
      </c>
      <c r="E219" s="243">
        <v>4328850.2716077119</v>
      </c>
      <c r="F219" s="243">
        <v>-65207.639687632676</v>
      </c>
      <c r="G219" s="532">
        <f>Verokorvaukset!$E219+Verokorvaukset!$F219</f>
        <v>4263642.6319200788</v>
      </c>
    </row>
    <row r="220" spans="1:7" x14ac:dyDescent="0.25">
      <c r="A220" s="533">
        <v>697</v>
      </c>
      <c r="B220" s="334" t="s">
        <v>226</v>
      </c>
      <c r="C220" s="531">
        <v>971968.24665809888</v>
      </c>
      <c r="D220" s="243">
        <v>680470.55100912787</v>
      </c>
      <c r="E220" s="243">
        <v>294418.19818171416</v>
      </c>
      <c r="F220" s="243">
        <v>-4717.5566931582398</v>
      </c>
      <c r="G220" s="532">
        <f>Verokorvaukset!$E220+Verokorvaukset!$F220</f>
        <v>289700.64148855594</v>
      </c>
    </row>
    <row r="221" spans="1:7" x14ac:dyDescent="0.25">
      <c r="A221" s="533">
        <v>698</v>
      </c>
      <c r="B221" s="334" t="s">
        <v>227</v>
      </c>
      <c r="C221" s="531">
        <v>31761070.265235242</v>
      </c>
      <c r="D221" s="243">
        <v>22295780.799656238</v>
      </c>
      <c r="E221" s="243">
        <v>9602704.4680333622</v>
      </c>
      <c r="F221" s="243">
        <v>61591.119052694317</v>
      </c>
      <c r="G221" s="532">
        <f>Verokorvaukset!$E221+Verokorvaukset!$F221</f>
        <v>9664295.5870860573</v>
      </c>
    </row>
    <row r="222" spans="1:7" x14ac:dyDescent="0.25">
      <c r="A222" s="533">
        <v>700</v>
      </c>
      <c r="B222" s="334" t="s">
        <v>228</v>
      </c>
      <c r="C222" s="531">
        <v>2773844.493138378</v>
      </c>
      <c r="D222" s="243">
        <v>1953346.4570390568</v>
      </c>
      <c r="E222" s="243">
        <v>815623.78408988658</v>
      </c>
      <c r="F222" s="243">
        <v>-25084.569847599741</v>
      </c>
      <c r="G222" s="532">
        <f>Verokorvaukset!$E222+Verokorvaukset!$F222</f>
        <v>790539.21424228686</v>
      </c>
    </row>
    <row r="223" spans="1:7" x14ac:dyDescent="0.25">
      <c r="A223" s="533">
        <v>702</v>
      </c>
      <c r="B223" s="334" t="s">
        <v>229</v>
      </c>
      <c r="C223" s="531">
        <v>2990419.5005834214</v>
      </c>
      <c r="D223" s="243">
        <v>2097173.1570080901</v>
      </c>
      <c r="E223" s="243">
        <v>910151.59470414324</v>
      </c>
      <c r="F223" s="243">
        <v>-12482.508347875468</v>
      </c>
      <c r="G223" s="532">
        <f>Verokorvaukset!$E223+Verokorvaukset!$F223</f>
        <v>897669.0863562678</v>
      </c>
    </row>
    <row r="224" spans="1:7" x14ac:dyDescent="0.25">
      <c r="A224" s="533">
        <v>704</v>
      </c>
      <c r="B224" s="334" t="s">
        <v>230</v>
      </c>
      <c r="C224" s="531">
        <v>2868551.7854358489</v>
      </c>
      <c r="D224" s="243">
        <v>2022669.9047249178</v>
      </c>
      <c r="E224" s="243">
        <v>871842.56580709014</v>
      </c>
      <c r="F224" s="243">
        <v>-24726.130465027702</v>
      </c>
      <c r="G224" s="532">
        <f>Verokorvaukset!$E224+Verokorvaukset!$F224</f>
        <v>847116.4353420625</v>
      </c>
    </row>
    <row r="225" spans="1:7" x14ac:dyDescent="0.25">
      <c r="A225" s="533">
        <v>707</v>
      </c>
      <c r="B225" s="334" t="s">
        <v>231</v>
      </c>
      <c r="C225" s="531">
        <v>1721685.9576449182</v>
      </c>
      <c r="D225" s="243">
        <v>1208350.8684975533</v>
      </c>
      <c r="E225" s="243">
        <v>524427.44226363301</v>
      </c>
      <c r="F225" s="243">
        <v>-44.61667030094759</v>
      </c>
      <c r="G225" s="532">
        <f>Verokorvaukset!$E225+Verokorvaukset!$F225</f>
        <v>524382.82559333206</v>
      </c>
    </row>
    <row r="226" spans="1:7" x14ac:dyDescent="0.25">
      <c r="A226" s="533">
        <v>710</v>
      </c>
      <c r="B226" s="334" t="s">
        <v>232</v>
      </c>
      <c r="C226" s="531">
        <v>16051973.669276308</v>
      </c>
      <c r="D226" s="243">
        <v>11229907.091119945</v>
      </c>
      <c r="E226" s="243">
        <v>4902020.8825135343</v>
      </c>
      <c r="F226" s="243">
        <v>-93203.810375645218</v>
      </c>
      <c r="G226" s="532">
        <f>Verokorvaukset!$E226+Verokorvaukset!$F226</f>
        <v>4808817.0721378895</v>
      </c>
    </row>
    <row r="227" spans="1:7" x14ac:dyDescent="0.25">
      <c r="A227" s="533">
        <v>729</v>
      </c>
      <c r="B227" s="334" t="s">
        <v>233</v>
      </c>
      <c r="C227" s="531">
        <v>6306202.7515819687</v>
      </c>
      <c r="D227" s="243">
        <v>4419896.2503372263</v>
      </c>
      <c r="E227" s="243">
        <v>1905196.3208219288</v>
      </c>
      <c r="F227" s="243">
        <v>-22058.211785798332</v>
      </c>
      <c r="G227" s="532">
        <f>Verokorvaukset!$E227+Verokorvaukset!$F227</f>
        <v>1883138.1090361304</v>
      </c>
    </row>
    <row r="228" spans="1:7" x14ac:dyDescent="0.25">
      <c r="A228" s="533">
        <v>732</v>
      </c>
      <c r="B228" s="334" t="s">
        <v>234</v>
      </c>
      <c r="C228" s="531">
        <v>2488892.0303752562</v>
      </c>
      <c r="D228" s="243">
        <v>1744840.8980819618</v>
      </c>
      <c r="E228" s="243">
        <v>755675.73850250035</v>
      </c>
      <c r="F228" s="243">
        <v>1465.7189432671148</v>
      </c>
      <c r="G228" s="532">
        <f>Verokorvaukset!$E228+Verokorvaukset!$F228</f>
        <v>757141.45744576748</v>
      </c>
    </row>
    <row r="229" spans="1:7" x14ac:dyDescent="0.25">
      <c r="A229" s="533">
        <v>734</v>
      </c>
      <c r="B229" s="334" t="s">
        <v>235</v>
      </c>
      <c r="C229" s="531">
        <v>30209926.755465154</v>
      </c>
      <c r="D229" s="243">
        <v>21132009.225452807</v>
      </c>
      <c r="E229" s="243">
        <v>9273826.570309896</v>
      </c>
      <c r="F229" s="243">
        <v>-140622.93085031488</v>
      </c>
      <c r="G229" s="532">
        <f>Verokorvaukset!$E229+Verokorvaukset!$F229</f>
        <v>9133203.639459582</v>
      </c>
    </row>
    <row r="230" spans="1:7" x14ac:dyDescent="0.25">
      <c r="A230" s="533">
        <v>738</v>
      </c>
      <c r="B230" s="334" t="s">
        <v>236</v>
      </c>
      <c r="C230" s="531">
        <v>1915189.9029749373</v>
      </c>
      <c r="D230" s="243">
        <v>1343363.4337225633</v>
      </c>
      <c r="E230" s="243">
        <v>584899.15882966924</v>
      </c>
      <c r="F230" s="243">
        <v>-15128.506439010893</v>
      </c>
      <c r="G230" s="532">
        <f>Verokorvaukset!$E230+Verokorvaukset!$F230</f>
        <v>569770.65239065839</v>
      </c>
    </row>
    <row r="231" spans="1:7" x14ac:dyDescent="0.25">
      <c r="A231" s="533">
        <v>739</v>
      </c>
      <c r="B231" s="334" t="s">
        <v>237</v>
      </c>
      <c r="C231" s="531">
        <v>2424447.1275602533</v>
      </c>
      <c r="D231" s="243">
        <v>1701388.8589313866</v>
      </c>
      <c r="E231" s="243">
        <v>719684.4299765157</v>
      </c>
      <c r="F231" s="243">
        <v>-15399.730164890145</v>
      </c>
      <c r="G231" s="532">
        <f>Verokorvaukset!$E231+Verokorvaukset!$F231</f>
        <v>704284.69981162553</v>
      </c>
    </row>
    <row r="232" spans="1:7" x14ac:dyDescent="0.25">
      <c r="A232" s="533">
        <v>740</v>
      </c>
      <c r="B232" s="334" t="s">
        <v>238</v>
      </c>
      <c r="C232" s="531">
        <v>20355049.122418426</v>
      </c>
      <c r="D232" s="243">
        <v>14288904.142906262</v>
      </c>
      <c r="E232" s="243">
        <v>6155499.2061898317</v>
      </c>
      <c r="F232" s="243">
        <v>-3462.5217500497383</v>
      </c>
      <c r="G232" s="532">
        <f>Verokorvaukset!$E232+Verokorvaukset!$F232</f>
        <v>6152036.6844397821</v>
      </c>
    </row>
    <row r="233" spans="1:7" x14ac:dyDescent="0.25">
      <c r="A233" s="533">
        <v>742</v>
      </c>
      <c r="B233" s="334" t="s">
        <v>239</v>
      </c>
      <c r="C233" s="531">
        <v>760117.69443824957</v>
      </c>
      <c r="D233" s="243">
        <v>533029.80120348418</v>
      </c>
      <c r="E233" s="243">
        <v>225038.02043149644</v>
      </c>
      <c r="F233" s="243">
        <v>2775.6352535470601</v>
      </c>
      <c r="G233" s="532">
        <f>Verokorvaukset!$E233+Verokorvaukset!$F233</f>
        <v>227813.65568504349</v>
      </c>
    </row>
    <row r="234" spans="1:7" x14ac:dyDescent="0.25">
      <c r="A234" s="533">
        <v>743</v>
      </c>
      <c r="B234" s="334" t="s">
        <v>240</v>
      </c>
      <c r="C234" s="531">
        <v>32369501.429993518</v>
      </c>
      <c r="D234" s="243">
        <v>22750470.573308073</v>
      </c>
      <c r="E234" s="243">
        <v>9945565.9278010912</v>
      </c>
      <c r="F234" s="243">
        <v>-53755.976626312869</v>
      </c>
      <c r="G234" s="532">
        <f>Verokorvaukset!$E234+Verokorvaukset!$F234</f>
        <v>9891809.9511747789</v>
      </c>
    </row>
    <row r="235" spans="1:7" x14ac:dyDescent="0.25">
      <c r="A235" s="533">
        <v>746</v>
      </c>
      <c r="B235" s="334" t="s">
        <v>241</v>
      </c>
      <c r="C235" s="531">
        <v>2965832.681737382</v>
      </c>
      <c r="D235" s="243">
        <v>2086274.2848583567</v>
      </c>
      <c r="E235" s="243">
        <v>923550.17904456658</v>
      </c>
      <c r="F235" s="243">
        <v>3487.6826948098169</v>
      </c>
      <c r="G235" s="532">
        <f>Verokorvaukset!$E235+Verokorvaukset!$F235</f>
        <v>927037.86173937644</v>
      </c>
    </row>
    <row r="236" spans="1:7" x14ac:dyDescent="0.25">
      <c r="A236" s="533">
        <v>747</v>
      </c>
      <c r="B236" s="334" t="s">
        <v>242</v>
      </c>
      <c r="C236" s="531">
        <v>1116998.2608955826</v>
      </c>
      <c r="D236" s="243">
        <v>784046.68247535359</v>
      </c>
      <c r="E236" s="243">
        <v>336015.46016985853</v>
      </c>
      <c r="F236" s="243">
        <v>-923.87301867191536</v>
      </c>
      <c r="G236" s="532">
        <f>Verokorvaukset!$E236+Verokorvaukset!$F236</f>
        <v>335091.5871511866</v>
      </c>
    </row>
    <row r="237" spans="1:7" x14ac:dyDescent="0.25">
      <c r="A237" s="533">
        <v>748</v>
      </c>
      <c r="B237" s="334" t="s">
        <v>243</v>
      </c>
      <c r="C237" s="531">
        <v>3237607.5872490415</v>
      </c>
      <c r="D237" s="243">
        <v>2269453.851386237</v>
      </c>
      <c r="E237" s="243">
        <v>1025424.8215553551</v>
      </c>
      <c r="F237" s="243">
        <v>-9744.5270485501187</v>
      </c>
      <c r="G237" s="532">
        <f>Verokorvaukset!$E237+Verokorvaukset!$F237</f>
        <v>1015680.294506805</v>
      </c>
    </row>
    <row r="238" spans="1:7" x14ac:dyDescent="0.25">
      <c r="A238" s="533">
        <v>749</v>
      </c>
      <c r="B238" s="334" t="s">
        <v>244</v>
      </c>
      <c r="C238" s="531">
        <v>10171111.007828463</v>
      </c>
      <c r="D238" s="243">
        <v>7132932.7635704437</v>
      </c>
      <c r="E238" s="243">
        <v>3085504.7920736158</v>
      </c>
      <c r="F238" s="243">
        <v>-65483.638688530249</v>
      </c>
      <c r="G238" s="532">
        <f>Verokorvaukset!$E238+Verokorvaukset!$F238</f>
        <v>3020021.1533850855</v>
      </c>
    </row>
    <row r="239" spans="1:7" x14ac:dyDescent="0.25">
      <c r="A239" s="533">
        <v>751</v>
      </c>
      <c r="B239" s="334" t="s">
        <v>245</v>
      </c>
      <c r="C239" s="531">
        <v>1765546.7622344922</v>
      </c>
      <c r="D239" s="243">
        <v>1237889.3637190198</v>
      </c>
      <c r="E239" s="243">
        <v>521520.347331553</v>
      </c>
      <c r="F239" s="243">
        <v>-16143.542302261176</v>
      </c>
      <c r="G239" s="532">
        <f>Verokorvaukset!$E239+Verokorvaukset!$F239</f>
        <v>505376.80502929183</v>
      </c>
    </row>
    <row r="240" spans="1:7" x14ac:dyDescent="0.25">
      <c r="A240" s="533">
        <v>753</v>
      </c>
      <c r="B240" s="334" t="s">
        <v>246</v>
      </c>
      <c r="C240" s="531">
        <v>8181838.7585110879</v>
      </c>
      <c r="D240" s="243">
        <v>5677173.4762421548</v>
      </c>
      <c r="E240" s="243">
        <v>2530377.8872347632</v>
      </c>
      <c r="F240" s="243">
        <v>-54785.270209304406</v>
      </c>
      <c r="G240" s="532">
        <f>Verokorvaukset!$E240+Verokorvaukset!$F240</f>
        <v>2475592.6170254587</v>
      </c>
    </row>
    <row r="241" spans="1:7" x14ac:dyDescent="0.25">
      <c r="A241" s="533">
        <v>755</v>
      </c>
      <c r="B241" s="334" t="s">
        <v>247</v>
      </c>
      <c r="C241" s="531">
        <v>3038323.0277892426</v>
      </c>
      <c r="D241" s="243">
        <v>2118261.7021271167</v>
      </c>
      <c r="E241" s="243">
        <v>912800.49977479735</v>
      </c>
      <c r="F241" s="243">
        <v>-43903.329861416343</v>
      </c>
      <c r="G241" s="532">
        <f>Verokorvaukset!$E241+Verokorvaukset!$F241</f>
        <v>868897.16991338099</v>
      </c>
    </row>
    <row r="242" spans="1:7" x14ac:dyDescent="0.25">
      <c r="A242" s="533">
        <v>758</v>
      </c>
      <c r="B242" s="334" t="s">
        <v>248</v>
      </c>
      <c r="C242" s="531">
        <v>5054979.3097698623</v>
      </c>
      <c r="D242" s="243">
        <v>3532799.0221280023</v>
      </c>
      <c r="E242" s="243">
        <v>1522016.359015387</v>
      </c>
      <c r="F242" s="243">
        <v>-10508.418054106198</v>
      </c>
      <c r="G242" s="532">
        <f>Verokorvaukset!$E242+Verokorvaukset!$F242</f>
        <v>1511507.9409612808</v>
      </c>
    </row>
    <row r="243" spans="1:7" x14ac:dyDescent="0.25">
      <c r="A243" s="533">
        <v>759</v>
      </c>
      <c r="B243" s="334" t="s">
        <v>249</v>
      </c>
      <c r="C243" s="531">
        <v>1554416.6734008971</v>
      </c>
      <c r="D243" s="243">
        <v>1091927.4358975545</v>
      </c>
      <c r="E243" s="243">
        <v>487637.29880807875</v>
      </c>
      <c r="F243" s="243">
        <v>-665.12050297063706</v>
      </c>
      <c r="G243" s="532">
        <f>Verokorvaukset!$E243+Verokorvaukset!$F243</f>
        <v>486972.1783051081</v>
      </c>
    </row>
    <row r="244" spans="1:7" x14ac:dyDescent="0.25">
      <c r="A244" s="533">
        <v>761</v>
      </c>
      <c r="B244" s="334" t="s">
        <v>250</v>
      </c>
      <c r="C244" s="531">
        <v>5956096.5129892016</v>
      </c>
      <c r="D244" s="243">
        <v>4169339.5554828024</v>
      </c>
      <c r="E244" s="243">
        <v>1840449.4381827028</v>
      </c>
      <c r="F244" s="243">
        <v>-14516.78431071965</v>
      </c>
      <c r="G244" s="532">
        <f>Verokorvaukset!$E244+Verokorvaukset!$F244</f>
        <v>1825932.6538719831</v>
      </c>
    </row>
    <row r="245" spans="1:7" x14ac:dyDescent="0.25">
      <c r="A245" s="533">
        <v>762</v>
      </c>
      <c r="B245" s="334" t="s">
        <v>251</v>
      </c>
      <c r="C245" s="531">
        <v>2838254.8865405461</v>
      </c>
      <c r="D245" s="243">
        <v>1995370.3311661878</v>
      </c>
      <c r="E245" s="243">
        <v>890771.17347844271</v>
      </c>
      <c r="F245" s="243">
        <v>-5539.6239367263152</v>
      </c>
      <c r="G245" s="532">
        <f>Verokorvaukset!$E245+Verokorvaukset!$F245</f>
        <v>885231.54954171635</v>
      </c>
    </row>
    <row r="246" spans="1:7" x14ac:dyDescent="0.25">
      <c r="A246" s="533">
        <v>765</v>
      </c>
      <c r="B246" s="334" t="s">
        <v>252</v>
      </c>
      <c r="C246" s="531">
        <v>6263266.1937809037</v>
      </c>
      <c r="D246" s="243">
        <v>4395114.2104134681</v>
      </c>
      <c r="E246" s="243">
        <v>1887722.8527956754</v>
      </c>
      <c r="F246" s="243">
        <v>-25338.82072308183</v>
      </c>
      <c r="G246" s="532">
        <f>Verokorvaukset!$E246+Verokorvaukset!$F246</f>
        <v>1862384.0320725935</v>
      </c>
    </row>
    <row r="247" spans="1:7" x14ac:dyDescent="0.25">
      <c r="A247" s="533">
        <v>768</v>
      </c>
      <c r="B247" s="334" t="s">
        <v>253</v>
      </c>
      <c r="C247" s="531">
        <v>1888764.8482496762</v>
      </c>
      <c r="D247" s="243">
        <v>1325290.4920920224</v>
      </c>
      <c r="E247" s="243">
        <v>569415.54148617201</v>
      </c>
      <c r="F247" s="243">
        <v>-2063.4236582368912</v>
      </c>
      <c r="G247" s="532">
        <f>Verokorvaukset!$E247+Verokorvaukset!$F247</f>
        <v>567352.11782793514</v>
      </c>
    </row>
    <row r="248" spans="1:7" x14ac:dyDescent="0.25">
      <c r="A248" s="533">
        <v>777</v>
      </c>
      <c r="B248" s="334" t="s">
        <v>254</v>
      </c>
      <c r="C248" s="531">
        <v>5154800.7070890032</v>
      </c>
      <c r="D248" s="243">
        <v>3615022.197175011</v>
      </c>
      <c r="E248" s="243">
        <v>1559568.3935236624</v>
      </c>
      <c r="F248" s="243">
        <v>-246.56918531909105</v>
      </c>
      <c r="G248" s="532">
        <f>Verokorvaukset!$E248+Verokorvaukset!$F248</f>
        <v>1559321.8243383432</v>
      </c>
    </row>
    <row r="249" spans="1:7" x14ac:dyDescent="0.25">
      <c r="A249" s="533">
        <v>778</v>
      </c>
      <c r="B249" s="334" t="s">
        <v>255</v>
      </c>
      <c r="C249" s="531">
        <v>4490126.9750424102</v>
      </c>
      <c r="D249" s="243">
        <v>3150935.1993503687</v>
      </c>
      <c r="E249" s="243">
        <v>1365028.5224604667</v>
      </c>
      <c r="F249" s="243">
        <v>-5890.9047256729646</v>
      </c>
      <c r="G249" s="532">
        <f>Verokorvaukset!$E249+Verokorvaukset!$F249</f>
        <v>1359137.6177347938</v>
      </c>
    </row>
    <row r="250" spans="1:7" x14ac:dyDescent="0.25">
      <c r="A250" s="533">
        <v>781</v>
      </c>
      <c r="B250" s="334" t="s">
        <v>256</v>
      </c>
      <c r="C250" s="531">
        <v>2642846.6544762929</v>
      </c>
      <c r="D250" s="243">
        <v>1852723.242580995</v>
      </c>
      <c r="E250" s="243">
        <v>805419.18893994577</v>
      </c>
      <c r="F250" s="243">
        <v>-3269.1115672129708</v>
      </c>
      <c r="G250" s="532">
        <f>Verokorvaukset!$E250+Verokorvaukset!$F250</f>
        <v>802150.07737273281</v>
      </c>
    </row>
    <row r="251" spans="1:7" x14ac:dyDescent="0.25">
      <c r="A251" s="533">
        <v>783</v>
      </c>
      <c r="B251" s="334" t="s">
        <v>257</v>
      </c>
      <c r="C251" s="531">
        <v>4135763.3066697591</v>
      </c>
      <c r="D251" s="243">
        <v>2907169.1693065078</v>
      </c>
      <c r="E251" s="243">
        <v>1263911.4918444799</v>
      </c>
      <c r="F251" s="243">
        <v>-25297.668876097196</v>
      </c>
      <c r="G251" s="532">
        <f>Verokorvaukset!$E251+Verokorvaukset!$F251</f>
        <v>1238613.8229683826</v>
      </c>
    </row>
    <row r="252" spans="1:7" x14ac:dyDescent="0.25">
      <c r="A252" s="533">
        <v>785</v>
      </c>
      <c r="B252" s="334" t="s">
        <v>258</v>
      </c>
      <c r="C252" s="531">
        <v>1958875.3334883768</v>
      </c>
      <c r="D252" s="243">
        <v>1371848.1116550362</v>
      </c>
      <c r="E252" s="243">
        <v>638365.88914082851</v>
      </c>
      <c r="F252" s="243">
        <v>-1738.7571173005672</v>
      </c>
      <c r="G252" s="532">
        <f>Verokorvaukset!$E252+Verokorvaukset!$F252</f>
        <v>636627.13202352799</v>
      </c>
    </row>
    <row r="253" spans="1:7" x14ac:dyDescent="0.25">
      <c r="A253" s="533">
        <v>790</v>
      </c>
      <c r="B253" s="334" t="s">
        <v>259</v>
      </c>
      <c r="C253" s="531">
        <v>14795834.095750891</v>
      </c>
      <c r="D253" s="243">
        <v>10393376.626100179</v>
      </c>
      <c r="E253" s="243">
        <v>4475838.6949382462</v>
      </c>
      <c r="F253" s="243">
        <v>-97637.420714441367</v>
      </c>
      <c r="G253" s="532">
        <f>Verokorvaukset!$E253+Verokorvaukset!$F253</f>
        <v>4378201.2742238045</v>
      </c>
    </row>
    <row r="254" spans="1:7" x14ac:dyDescent="0.25">
      <c r="A254" s="533">
        <v>791</v>
      </c>
      <c r="B254" s="334" t="s">
        <v>260</v>
      </c>
      <c r="C254" s="531">
        <v>4054664.5666210842</v>
      </c>
      <c r="D254" s="243">
        <v>2843514.7785984869</v>
      </c>
      <c r="E254" s="243">
        <v>1262903.4928640015</v>
      </c>
      <c r="F254" s="243">
        <v>-3481.3071575720205</v>
      </c>
      <c r="G254" s="532">
        <f>Verokorvaukset!$E254+Verokorvaukset!$F254</f>
        <v>1259422.1857064294</v>
      </c>
    </row>
    <row r="255" spans="1:7" x14ac:dyDescent="0.25">
      <c r="A255" s="533">
        <v>831</v>
      </c>
      <c r="B255" s="334" t="s">
        <v>261</v>
      </c>
      <c r="C255" s="531">
        <v>2316145.1856104983</v>
      </c>
      <c r="D255" s="243">
        <v>1630304.1900245138</v>
      </c>
      <c r="E255" s="243">
        <v>695604.28385445755</v>
      </c>
      <c r="F255" s="243">
        <v>-18795.158042885178</v>
      </c>
      <c r="G255" s="532">
        <f>Verokorvaukset!$E255+Verokorvaukset!$F255</f>
        <v>676809.12581157242</v>
      </c>
    </row>
    <row r="256" spans="1:7" x14ac:dyDescent="0.25">
      <c r="A256" s="533">
        <v>832</v>
      </c>
      <c r="B256" s="334" t="s">
        <v>262</v>
      </c>
      <c r="C256" s="531">
        <v>2562167.0502761239</v>
      </c>
      <c r="D256" s="243">
        <v>1798074.6690510975</v>
      </c>
      <c r="E256" s="243">
        <v>765347.09521522536</v>
      </c>
      <c r="F256" s="243">
        <v>94.710858530927453</v>
      </c>
      <c r="G256" s="532">
        <f>Verokorvaukset!$E256+Verokorvaukset!$F256</f>
        <v>765441.80607375631</v>
      </c>
    </row>
    <row r="257" spans="1:7" x14ac:dyDescent="0.25">
      <c r="A257" s="533">
        <v>833</v>
      </c>
      <c r="B257" s="334" t="s">
        <v>263</v>
      </c>
      <c r="C257" s="531">
        <v>1103683.1998708695</v>
      </c>
      <c r="D257" s="243">
        <v>773995.57247688994</v>
      </c>
      <c r="E257" s="243">
        <v>342281.76810028055</v>
      </c>
      <c r="F257" s="243">
        <v>-7185.6569388959533</v>
      </c>
      <c r="G257" s="532">
        <f>Verokorvaukset!$E257+Verokorvaukset!$F257</f>
        <v>335096.11116138462</v>
      </c>
    </row>
    <row r="258" spans="1:7" x14ac:dyDescent="0.25">
      <c r="A258" s="533">
        <v>834</v>
      </c>
      <c r="B258" s="334" t="s">
        <v>264</v>
      </c>
      <c r="C258" s="531">
        <v>3708979.5918655051</v>
      </c>
      <c r="D258" s="243">
        <v>2609410.0476463553</v>
      </c>
      <c r="E258" s="243">
        <v>1113721.6941235559</v>
      </c>
      <c r="F258" s="243">
        <v>-24717.224699091807</v>
      </c>
      <c r="G258" s="532">
        <f>Verokorvaukset!$E258+Verokorvaukset!$F258</f>
        <v>1089004.469424464</v>
      </c>
    </row>
    <row r="259" spans="1:7" x14ac:dyDescent="0.25">
      <c r="A259" s="533">
        <v>837</v>
      </c>
      <c r="B259" s="334" t="s">
        <v>265</v>
      </c>
      <c r="C259" s="531">
        <v>117060643.86201537</v>
      </c>
      <c r="D259" s="243">
        <v>81865033.504743978</v>
      </c>
      <c r="E259" s="243">
        <v>36300023.396053225</v>
      </c>
      <c r="F259" s="243">
        <v>420076.98405097169</v>
      </c>
      <c r="G259" s="532">
        <f>Verokorvaukset!$E259+Verokorvaukset!$F259</f>
        <v>36720100.380104199</v>
      </c>
    </row>
    <row r="260" spans="1:7" x14ac:dyDescent="0.25">
      <c r="A260" s="533">
        <v>844</v>
      </c>
      <c r="B260" s="334" t="s">
        <v>266</v>
      </c>
      <c r="C260" s="531">
        <v>1211900.8783003301</v>
      </c>
      <c r="D260" s="243">
        <v>850327.49589453544</v>
      </c>
      <c r="E260" s="243">
        <v>367381.62735902192</v>
      </c>
      <c r="F260" s="243">
        <v>-8927.1742334659211</v>
      </c>
      <c r="G260" s="532">
        <f>Verokorvaukset!$E260+Verokorvaukset!$F260</f>
        <v>358454.453125556</v>
      </c>
    </row>
    <row r="261" spans="1:7" x14ac:dyDescent="0.25">
      <c r="A261" s="533">
        <v>845</v>
      </c>
      <c r="B261" s="334" t="s">
        <v>267</v>
      </c>
      <c r="C261" s="531">
        <v>1903717.6959708424</v>
      </c>
      <c r="D261" s="243">
        <v>1331868.4926218244</v>
      </c>
      <c r="E261" s="243">
        <v>595425.26634182339</v>
      </c>
      <c r="F261" s="243">
        <v>-5597.3370576055113</v>
      </c>
      <c r="G261" s="532">
        <f>Verokorvaukset!$E261+Verokorvaukset!$F261</f>
        <v>589827.92928421788</v>
      </c>
    </row>
    <row r="262" spans="1:7" x14ac:dyDescent="0.25">
      <c r="A262" s="533">
        <v>846</v>
      </c>
      <c r="B262" s="334" t="s">
        <v>268</v>
      </c>
      <c r="C262" s="531">
        <v>3738628.9424776365</v>
      </c>
      <c r="D262" s="243">
        <v>2627877.7801566725</v>
      </c>
      <c r="E262" s="243">
        <v>1137822.754602755</v>
      </c>
      <c r="F262" s="243">
        <v>355.49147906483813</v>
      </c>
      <c r="G262" s="532">
        <f>Verokorvaukset!$E262+Verokorvaukset!$F262</f>
        <v>1138178.2460818198</v>
      </c>
    </row>
    <row r="263" spans="1:7" x14ac:dyDescent="0.25">
      <c r="A263" s="533">
        <v>848</v>
      </c>
      <c r="B263" s="334" t="s">
        <v>269</v>
      </c>
      <c r="C263" s="531">
        <v>3181416.3734441213</v>
      </c>
      <c r="D263" s="243">
        <v>2231096.2699434785</v>
      </c>
      <c r="E263" s="243">
        <v>989321.16184801655</v>
      </c>
      <c r="F263" s="243">
        <v>-12471.088586874963</v>
      </c>
      <c r="G263" s="532">
        <f>Verokorvaukset!$E263+Verokorvaukset!$F263</f>
        <v>976850.07326114154</v>
      </c>
    </row>
    <row r="264" spans="1:7" x14ac:dyDescent="0.25">
      <c r="A264" s="533">
        <v>849</v>
      </c>
      <c r="B264" s="334" t="s">
        <v>270</v>
      </c>
      <c r="C264" s="531">
        <v>2165019.4841542882</v>
      </c>
      <c r="D264" s="243">
        <v>1517975.3511777897</v>
      </c>
      <c r="E264" s="243">
        <v>698965.11716177594</v>
      </c>
      <c r="F264" s="243">
        <v>-1960.3759419803773</v>
      </c>
      <c r="G264" s="532">
        <f>Verokorvaukset!$E264+Verokorvaukset!$F264</f>
        <v>697004.74121979554</v>
      </c>
    </row>
    <row r="265" spans="1:7" x14ac:dyDescent="0.25">
      <c r="A265" s="533">
        <v>850</v>
      </c>
      <c r="B265" s="334" t="s">
        <v>271</v>
      </c>
      <c r="C265" s="531">
        <v>1427829.0367570685</v>
      </c>
      <c r="D265" s="243">
        <v>1003078.241190937</v>
      </c>
      <c r="E265" s="243">
        <v>420099.4296281893</v>
      </c>
      <c r="F265" s="243">
        <v>-16488.361190124262</v>
      </c>
      <c r="G265" s="532">
        <f>Verokorvaukset!$E265+Verokorvaukset!$F265</f>
        <v>403611.06843806506</v>
      </c>
    </row>
    <row r="266" spans="1:7" x14ac:dyDescent="0.25">
      <c r="A266" s="533">
        <v>851</v>
      </c>
      <c r="B266" s="334" t="s">
        <v>272</v>
      </c>
      <c r="C266" s="531">
        <v>10885150.482996266</v>
      </c>
      <c r="D266" s="243">
        <v>7654358.1523133954</v>
      </c>
      <c r="E266" s="243">
        <v>3292338.6038466329</v>
      </c>
      <c r="F266" s="243">
        <v>-18714.073120874687</v>
      </c>
      <c r="G266" s="532">
        <f>Verokorvaukset!$E266+Verokorvaukset!$F266</f>
        <v>3273624.5307257581</v>
      </c>
    </row>
    <row r="267" spans="1:7" x14ac:dyDescent="0.25">
      <c r="A267" s="533">
        <v>853</v>
      </c>
      <c r="B267" s="334" t="s">
        <v>273</v>
      </c>
      <c r="C267" s="531">
        <v>101052572.13740179</v>
      </c>
      <c r="D267" s="243">
        <v>70671720.52821371</v>
      </c>
      <c r="E267" s="243">
        <v>31340782.047305316</v>
      </c>
      <c r="F267" s="243">
        <v>374358.79328620632</v>
      </c>
      <c r="G267" s="532">
        <f>Verokorvaukset!$E267+Verokorvaukset!$F267</f>
        <v>31715140.840591524</v>
      </c>
    </row>
    <row r="268" spans="1:7" x14ac:dyDescent="0.25">
      <c r="A268" s="533">
        <v>854</v>
      </c>
      <c r="B268" s="334" t="s">
        <v>274</v>
      </c>
      <c r="C268" s="531">
        <v>2268127.0872382307</v>
      </c>
      <c r="D268" s="243">
        <v>1592970.1746957037</v>
      </c>
      <c r="E268" s="243">
        <v>677713.52548992494</v>
      </c>
      <c r="F268" s="243">
        <v>-6669.4635548915649</v>
      </c>
      <c r="G268" s="532">
        <f>Verokorvaukset!$E268+Verokorvaukset!$F268</f>
        <v>671044.06193503342</v>
      </c>
    </row>
    <row r="269" spans="1:7" x14ac:dyDescent="0.25">
      <c r="A269" s="533">
        <v>857</v>
      </c>
      <c r="B269" s="334" t="s">
        <v>275</v>
      </c>
      <c r="C269" s="531">
        <v>1804787.613218969</v>
      </c>
      <c r="D269" s="243">
        <v>1263376.6643490982</v>
      </c>
      <c r="E269" s="243">
        <v>527451.85057411972</v>
      </c>
      <c r="F269" s="243">
        <v>-8903.5198820928417</v>
      </c>
      <c r="G269" s="532">
        <f>Verokorvaukset!$E269+Verokorvaukset!$F269</f>
        <v>518548.33069202688</v>
      </c>
    </row>
    <row r="270" spans="1:7" x14ac:dyDescent="0.25">
      <c r="A270" s="533">
        <v>858</v>
      </c>
      <c r="B270" s="334" t="s">
        <v>276</v>
      </c>
      <c r="C270" s="531">
        <v>15044079.26054896</v>
      </c>
      <c r="D270" s="243">
        <v>10449577.117429107</v>
      </c>
      <c r="E270" s="243">
        <v>4629137.4877160415</v>
      </c>
      <c r="F270" s="243">
        <v>-106119.51493814212</v>
      </c>
      <c r="G270" s="532">
        <f>Verokorvaukset!$E270+Verokorvaukset!$F270</f>
        <v>4523017.9727778994</v>
      </c>
    </row>
    <row r="271" spans="1:7" x14ac:dyDescent="0.25">
      <c r="A271" s="533">
        <v>859</v>
      </c>
      <c r="B271" s="334" t="s">
        <v>277</v>
      </c>
      <c r="C271" s="531">
        <v>3312813.4295565658</v>
      </c>
      <c r="D271" s="243">
        <v>2336673.0353434347</v>
      </c>
      <c r="E271" s="243">
        <v>968220.28774869489</v>
      </c>
      <c r="F271" s="243">
        <v>-24225.913534068655</v>
      </c>
      <c r="G271" s="532">
        <f>Verokorvaukset!$E271+Verokorvaukset!$F271</f>
        <v>943994.37421462627</v>
      </c>
    </row>
    <row r="272" spans="1:7" x14ac:dyDescent="0.25">
      <c r="A272" s="533">
        <v>886</v>
      </c>
      <c r="B272" s="334" t="s">
        <v>278</v>
      </c>
      <c r="C272" s="531">
        <v>6475622.1633369755</v>
      </c>
      <c r="D272" s="243">
        <v>4562511.0484115137</v>
      </c>
      <c r="E272" s="243">
        <v>1935332.8315087492</v>
      </c>
      <c r="F272" s="243">
        <v>-28088.924984773057</v>
      </c>
      <c r="G272" s="532">
        <f>Verokorvaukset!$E272+Verokorvaukset!$F272</f>
        <v>1907243.906523976</v>
      </c>
    </row>
    <row r="273" spans="1:7" x14ac:dyDescent="0.25">
      <c r="A273" s="533">
        <v>887</v>
      </c>
      <c r="B273" s="334" t="s">
        <v>279</v>
      </c>
      <c r="C273" s="531">
        <v>3434638.6272101505</v>
      </c>
      <c r="D273" s="243">
        <v>2407699.3481854247</v>
      </c>
      <c r="E273" s="243">
        <v>1059397.7324163243</v>
      </c>
      <c r="F273" s="243">
        <v>-22137.603092433375</v>
      </c>
      <c r="G273" s="532">
        <f>Verokorvaukset!$E273+Verokorvaukset!$F273</f>
        <v>1037260.1293238909</v>
      </c>
    </row>
    <row r="274" spans="1:7" x14ac:dyDescent="0.25">
      <c r="A274" s="533">
        <v>889</v>
      </c>
      <c r="B274" s="334" t="s">
        <v>280</v>
      </c>
      <c r="C274" s="531">
        <v>1809750.447115452</v>
      </c>
      <c r="D274" s="243">
        <v>1268594.7717289804</v>
      </c>
      <c r="E274" s="243">
        <v>555205.31133360858</v>
      </c>
      <c r="F274" s="243">
        <v>-2221.0085262214507</v>
      </c>
      <c r="G274" s="532">
        <f>Verokorvaukset!$E274+Verokorvaukset!$F274</f>
        <v>552984.30280738708</v>
      </c>
    </row>
    <row r="275" spans="1:7" x14ac:dyDescent="0.25">
      <c r="A275" s="533">
        <v>890</v>
      </c>
      <c r="B275" s="334" t="s">
        <v>281</v>
      </c>
      <c r="C275" s="531">
        <v>774254.34802629496</v>
      </c>
      <c r="D275" s="243">
        <v>540117.86917101708</v>
      </c>
      <c r="E275" s="243">
        <v>234551.63909570267</v>
      </c>
      <c r="F275" s="243">
        <v>3171.3782403669902</v>
      </c>
      <c r="G275" s="532">
        <f>Verokorvaukset!$E275+Verokorvaukset!$F275</f>
        <v>237723.01733606966</v>
      </c>
    </row>
    <row r="276" spans="1:7" x14ac:dyDescent="0.25">
      <c r="A276" s="533">
        <v>892</v>
      </c>
      <c r="B276" s="334" t="s">
        <v>282</v>
      </c>
      <c r="C276" s="531">
        <v>2011872.2560610052</v>
      </c>
      <c r="D276" s="243">
        <v>1416617.6639711794</v>
      </c>
      <c r="E276" s="243">
        <v>596788.2530678059</v>
      </c>
      <c r="F276" s="243">
        <v>-17466.152090015872</v>
      </c>
      <c r="G276" s="532">
        <f>Verokorvaukset!$E276+Verokorvaukset!$F276</f>
        <v>579322.10097779008</v>
      </c>
    </row>
    <row r="277" spans="1:7" x14ac:dyDescent="0.25">
      <c r="A277" s="533">
        <v>893</v>
      </c>
      <c r="B277" s="334" t="s">
        <v>283</v>
      </c>
      <c r="C277" s="531">
        <v>4934230.6697417554</v>
      </c>
      <c r="D277" s="243">
        <v>3473816.1842338797</v>
      </c>
      <c r="E277" s="243">
        <v>1521040.3856361369</v>
      </c>
      <c r="F277" s="243">
        <v>-4529.8111347074046</v>
      </c>
      <c r="G277" s="532">
        <f>Verokorvaukset!$E277+Verokorvaukset!$F277</f>
        <v>1516510.5745014295</v>
      </c>
    </row>
    <row r="278" spans="1:7" x14ac:dyDescent="0.25">
      <c r="A278" s="533">
        <v>895</v>
      </c>
      <c r="B278" s="334" t="s">
        <v>284</v>
      </c>
      <c r="C278" s="531">
        <v>8462970.7317899838</v>
      </c>
      <c r="D278" s="243">
        <v>5942824.0579203162</v>
      </c>
      <c r="E278" s="243">
        <v>2613083.7152337562</v>
      </c>
      <c r="F278" s="243">
        <v>-9667.2574188193066</v>
      </c>
      <c r="G278" s="532">
        <f>Verokorvaukset!$E278+Verokorvaukset!$F278</f>
        <v>2603416.457814937</v>
      </c>
    </row>
    <row r="279" spans="1:7" x14ac:dyDescent="0.25">
      <c r="A279" s="533">
        <v>905</v>
      </c>
      <c r="B279" s="334" t="s">
        <v>285</v>
      </c>
      <c r="C279" s="531">
        <v>33970056.61300391</v>
      </c>
      <c r="D279" s="243">
        <v>23825291.11175305</v>
      </c>
      <c r="E279" s="243">
        <v>10466596.893593695</v>
      </c>
      <c r="F279" s="243">
        <v>120547.78794924309</v>
      </c>
      <c r="G279" s="532">
        <f>Verokorvaukset!$E279+Verokorvaukset!$F279</f>
        <v>10587144.681542939</v>
      </c>
    </row>
    <row r="280" spans="1:7" x14ac:dyDescent="0.25">
      <c r="A280" s="533">
        <v>908</v>
      </c>
      <c r="B280" s="334" t="s">
        <v>286</v>
      </c>
      <c r="C280" s="531">
        <v>9587990.1707395967</v>
      </c>
      <c r="D280" s="243">
        <v>6707948.3673347095</v>
      </c>
      <c r="E280" s="243">
        <v>2924192.5603013141</v>
      </c>
      <c r="F280" s="243">
        <v>-60796.277065151095</v>
      </c>
      <c r="G280" s="532">
        <f>Verokorvaukset!$E280+Verokorvaukset!$F280</f>
        <v>2863396.2832361632</v>
      </c>
    </row>
    <row r="281" spans="1:7" x14ac:dyDescent="0.25">
      <c r="A281" s="533">
        <v>915</v>
      </c>
      <c r="B281" s="334" t="s">
        <v>287</v>
      </c>
      <c r="C281" s="531">
        <v>10963425.13668745</v>
      </c>
      <c r="D281" s="243">
        <v>7679749.4584001955</v>
      </c>
      <c r="E281" s="243">
        <v>3323029.3194958586</v>
      </c>
      <c r="F281" s="243">
        <v>-12555.937114786198</v>
      </c>
      <c r="G281" s="532">
        <f>Verokorvaukset!$E281+Verokorvaukset!$F281</f>
        <v>3310473.3823810723</v>
      </c>
    </row>
    <row r="282" spans="1:7" x14ac:dyDescent="0.25">
      <c r="A282" s="533">
        <v>918</v>
      </c>
      <c r="B282" s="334" t="s">
        <v>288</v>
      </c>
      <c r="C282" s="531">
        <v>1689683.8533343424</v>
      </c>
      <c r="D282" s="243">
        <v>1190629.0820513554</v>
      </c>
      <c r="E282" s="243">
        <v>520627.62677149219</v>
      </c>
      <c r="F282" s="243">
        <v>-10490.84787955154</v>
      </c>
      <c r="G282" s="532">
        <f>Verokorvaukset!$E282+Verokorvaukset!$F282</f>
        <v>510136.77889194066</v>
      </c>
    </row>
    <row r="283" spans="1:7" x14ac:dyDescent="0.25">
      <c r="A283" s="533">
        <v>921</v>
      </c>
      <c r="B283" s="334" t="s">
        <v>289</v>
      </c>
      <c r="C283" s="531">
        <v>1603816.8977849092</v>
      </c>
      <c r="D283" s="243">
        <v>1124132.7832885173</v>
      </c>
      <c r="E283" s="243">
        <v>489090.13610551949</v>
      </c>
      <c r="F283" s="243">
        <v>738.96572517530785</v>
      </c>
      <c r="G283" s="532">
        <f>Verokorvaukset!$E283+Verokorvaukset!$F283</f>
        <v>489829.10183069477</v>
      </c>
    </row>
    <row r="284" spans="1:7" x14ac:dyDescent="0.25">
      <c r="A284" s="533">
        <v>922</v>
      </c>
      <c r="B284" s="334" t="s">
        <v>290</v>
      </c>
      <c r="C284" s="531">
        <v>2438906.2781831902</v>
      </c>
      <c r="D284" s="243">
        <v>1708816.2007618744</v>
      </c>
      <c r="E284" s="243">
        <v>723605.03246662044</v>
      </c>
      <c r="F284" s="243">
        <v>-26269.225509112926</v>
      </c>
      <c r="G284" s="532">
        <f>Verokorvaukset!$E284+Verokorvaukset!$F284</f>
        <v>697335.80695750751</v>
      </c>
    </row>
    <row r="285" spans="1:7" x14ac:dyDescent="0.25">
      <c r="A285" s="533">
        <v>924</v>
      </c>
      <c r="B285" s="334" t="s">
        <v>291</v>
      </c>
      <c r="C285" s="531">
        <v>2331482.7032699832</v>
      </c>
      <c r="D285" s="243">
        <v>1637740.857504816</v>
      </c>
      <c r="E285" s="243">
        <v>723912.00203211629</v>
      </c>
      <c r="F285" s="243">
        <v>-3511.9560778691302</v>
      </c>
      <c r="G285" s="532">
        <f>Verokorvaukset!$E285+Verokorvaukset!$F285</f>
        <v>720400.04595424712</v>
      </c>
    </row>
    <row r="286" spans="1:7" x14ac:dyDescent="0.25">
      <c r="A286" s="533">
        <v>925</v>
      </c>
      <c r="B286" s="334" t="s">
        <v>292</v>
      </c>
      <c r="C286" s="531">
        <v>2587658.4990995508</v>
      </c>
      <c r="D286" s="243">
        <v>1819089.9908363929</v>
      </c>
      <c r="E286" s="243">
        <v>817536.66303129564</v>
      </c>
      <c r="F286" s="243">
        <v>2993.6838939091194</v>
      </c>
      <c r="G286" s="532">
        <f>Verokorvaukset!$E286+Verokorvaukset!$F286</f>
        <v>820530.34692520474</v>
      </c>
    </row>
    <row r="287" spans="1:7" x14ac:dyDescent="0.25">
      <c r="A287" s="533">
        <v>927</v>
      </c>
      <c r="B287" s="334" t="s">
        <v>293</v>
      </c>
      <c r="C287" s="531">
        <v>13762467.198739575</v>
      </c>
      <c r="D287" s="243">
        <v>9505857.7756426129</v>
      </c>
      <c r="E287" s="243">
        <v>4188001.3455443028</v>
      </c>
      <c r="F287" s="243">
        <v>-159819.00281489795</v>
      </c>
      <c r="G287" s="532">
        <f>Verokorvaukset!$E287+Verokorvaukset!$F287</f>
        <v>4028182.342729405</v>
      </c>
    </row>
    <row r="288" spans="1:7" x14ac:dyDescent="0.25">
      <c r="A288" s="533">
        <v>931</v>
      </c>
      <c r="B288" s="334" t="s">
        <v>294</v>
      </c>
      <c r="C288" s="531">
        <v>4352705.8415672462</v>
      </c>
      <c r="D288" s="243">
        <v>3051328.312514781</v>
      </c>
      <c r="E288" s="243">
        <v>1313012.965701743</v>
      </c>
      <c r="F288" s="243">
        <v>-3298.6731226030506</v>
      </c>
      <c r="G288" s="532">
        <f>Verokorvaukset!$E288+Verokorvaukset!$F288</f>
        <v>1309714.29257914</v>
      </c>
    </row>
    <row r="289" spans="1:7" x14ac:dyDescent="0.25">
      <c r="A289" s="533">
        <v>934</v>
      </c>
      <c r="B289" s="334" t="s">
        <v>295</v>
      </c>
      <c r="C289" s="531">
        <v>1827503.0426406444</v>
      </c>
      <c r="D289" s="243">
        <v>1285643.1591544794</v>
      </c>
      <c r="E289" s="243">
        <v>565563.69020306994</v>
      </c>
      <c r="F289" s="243">
        <v>-3664.599877405436</v>
      </c>
      <c r="G289" s="532">
        <f>Verokorvaukset!$E289+Verokorvaukset!$F289</f>
        <v>561899.0903256645</v>
      </c>
    </row>
    <row r="290" spans="1:7" x14ac:dyDescent="0.25">
      <c r="A290" s="533">
        <v>935</v>
      </c>
      <c r="B290" s="334" t="s">
        <v>296</v>
      </c>
      <c r="C290" s="531">
        <v>2082562.8176878851</v>
      </c>
      <c r="D290" s="243">
        <v>1461604.8313106913</v>
      </c>
      <c r="E290" s="243">
        <v>632603.8478659899</v>
      </c>
      <c r="F290" s="243">
        <v>-10116.522724127277</v>
      </c>
      <c r="G290" s="532">
        <f>Verokorvaukset!$E290+Verokorvaukset!$F290</f>
        <v>622487.32514186262</v>
      </c>
    </row>
    <row r="291" spans="1:7" x14ac:dyDescent="0.25">
      <c r="A291" s="533">
        <v>936</v>
      </c>
      <c r="B291" s="334" t="s">
        <v>297</v>
      </c>
      <c r="C291" s="531">
        <v>4607284.2549322601</v>
      </c>
      <c r="D291" s="243">
        <v>3233998.3895016187</v>
      </c>
      <c r="E291" s="243">
        <v>1423625.6235486302</v>
      </c>
      <c r="F291" s="243">
        <v>-7046.5084695038131</v>
      </c>
      <c r="G291" s="532">
        <f>Verokorvaukset!$E291+Verokorvaukset!$F291</f>
        <v>1416579.1150791263</v>
      </c>
    </row>
    <row r="292" spans="1:7" x14ac:dyDescent="0.25">
      <c r="A292" s="533">
        <v>946</v>
      </c>
      <c r="B292" s="334" t="s">
        <v>298</v>
      </c>
      <c r="C292" s="531">
        <v>4456367.1899150303</v>
      </c>
      <c r="D292" s="243">
        <v>3136854.5569595797</v>
      </c>
      <c r="E292" s="243">
        <v>1380218.5947131673</v>
      </c>
      <c r="F292" s="243">
        <v>-16183.450541126163</v>
      </c>
      <c r="G292" s="532">
        <f>Verokorvaukset!$E292+Verokorvaukset!$F292</f>
        <v>1364035.1441720412</v>
      </c>
    </row>
    <row r="293" spans="1:7" x14ac:dyDescent="0.25">
      <c r="A293" s="533">
        <v>976</v>
      </c>
      <c r="B293" s="334" t="s">
        <v>299</v>
      </c>
      <c r="C293" s="531">
        <v>2696653.9618642372</v>
      </c>
      <c r="D293" s="243">
        <v>1888081.3395385093</v>
      </c>
      <c r="E293" s="243">
        <v>829621.10435336339</v>
      </c>
      <c r="F293" s="243">
        <v>-6850.0211902480742</v>
      </c>
      <c r="G293" s="532">
        <f>Verokorvaukset!$E293+Verokorvaukset!$F293</f>
        <v>822771.08316311531</v>
      </c>
    </row>
    <row r="294" spans="1:7" x14ac:dyDescent="0.25">
      <c r="A294" s="533">
        <v>977</v>
      </c>
      <c r="B294" s="334" t="s">
        <v>300</v>
      </c>
      <c r="C294" s="531">
        <v>8059607.8749968307</v>
      </c>
      <c r="D294" s="243">
        <v>5669657.7313953703</v>
      </c>
      <c r="E294" s="243">
        <v>2434887.9310677741</v>
      </c>
      <c r="F294" s="243">
        <v>-1474.647877423824</v>
      </c>
      <c r="G294" s="532">
        <f>Verokorvaukset!$E294+Verokorvaukset!$F294</f>
        <v>2433413.28319035</v>
      </c>
    </row>
    <row r="295" spans="1:7" x14ac:dyDescent="0.25">
      <c r="A295" s="533">
        <v>980</v>
      </c>
      <c r="B295" s="334" t="s">
        <v>301</v>
      </c>
      <c r="C295" s="531">
        <v>14464844.446224453</v>
      </c>
      <c r="D295" s="243">
        <v>10163885.309710452</v>
      </c>
      <c r="E295" s="243">
        <v>4320934.4172466155</v>
      </c>
      <c r="F295" s="243">
        <v>-99965.103571664047</v>
      </c>
      <c r="G295" s="532">
        <f>Verokorvaukset!$E295+Verokorvaukset!$F295</f>
        <v>4220969.3136749519</v>
      </c>
    </row>
    <row r="296" spans="1:7" x14ac:dyDescent="0.25">
      <c r="A296" s="533">
        <v>981</v>
      </c>
      <c r="B296" s="334" t="s">
        <v>302</v>
      </c>
      <c r="C296" s="531">
        <v>1650734.9916412393</v>
      </c>
      <c r="D296" s="243">
        <v>1159893.3660612078</v>
      </c>
      <c r="E296" s="243">
        <v>512319.97658165707</v>
      </c>
      <c r="F296" s="243">
        <v>-5725.0016940501655</v>
      </c>
      <c r="G296" s="532">
        <f>Verokorvaukset!$E296+Verokorvaukset!$F296</f>
        <v>506594.97488760692</v>
      </c>
    </row>
    <row r="297" spans="1:7" x14ac:dyDescent="0.25">
      <c r="A297" s="533">
        <v>989</v>
      </c>
      <c r="B297" s="334" t="s">
        <v>303</v>
      </c>
      <c r="C297" s="531">
        <v>3777222.1418359703</v>
      </c>
      <c r="D297" s="243">
        <v>2653754.1365008405</v>
      </c>
      <c r="E297" s="243">
        <v>1159091.2377425535</v>
      </c>
      <c r="F297" s="243">
        <v>-8814.1020562735011</v>
      </c>
      <c r="G297" s="532">
        <f>Verokorvaukset!$E297+Verokorvaukset!$F297</f>
        <v>1150277.13568628</v>
      </c>
    </row>
    <row r="298" spans="1:7" x14ac:dyDescent="0.25">
      <c r="A298" s="535">
        <v>992</v>
      </c>
      <c r="B298" s="516" t="s">
        <v>304</v>
      </c>
      <c r="C298" s="536">
        <v>10004435.821346484</v>
      </c>
      <c r="D298" s="537">
        <v>7027231.4305414259</v>
      </c>
      <c r="E298" s="537">
        <v>2981917.2262499053</v>
      </c>
      <c r="F298" s="537">
        <v>-47616.011511176992</v>
      </c>
      <c r="G298" s="538">
        <f>Verokorvaukset!$E298+Verokorvaukset!$F298</f>
        <v>2934301.2147387285</v>
      </c>
    </row>
    <row r="299" spans="1:7" x14ac:dyDescent="0.25">
      <c r="A299" s="126"/>
    </row>
  </sheetData>
  <autoFilter ref="A5:G5" xr:uid="{00000000-0001-0000-0700-000000000000}"/>
  <pageMargins left="0.7" right="0.7" top="0.75" bottom="0.75" header="0.3" footer="0.3"/>
  <pageSetup paperSize="9" orientation="portrait" r:id="rId1"/>
  <ignoredErrors>
    <ignoredError sqref="C5 C6:C298" calculatedColumn="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12"/>
  <sheetViews>
    <sheetView zoomScale="80" zoomScaleNormal="80" workbookViewId="0">
      <selection activeCell="L21" sqref="L21:L22"/>
    </sheetView>
  </sheetViews>
  <sheetFormatPr defaultRowHeight="15" x14ac:dyDescent="0.25"/>
  <cols>
    <col min="1" max="1" width="24" style="100" customWidth="1"/>
    <col min="2" max="2" width="39.125" style="10" bestFit="1" customWidth="1"/>
    <col min="3" max="3" width="20.5" style="13" customWidth="1"/>
    <col min="4" max="4" width="9.625" style="13" customWidth="1"/>
    <col min="5" max="5" width="20.125" style="13" customWidth="1"/>
    <col min="6" max="6" width="22.125" style="42" customWidth="1"/>
  </cols>
  <sheetData>
    <row r="1" spans="1:6" ht="24" thickBot="1" x14ac:dyDescent="0.4">
      <c r="A1" s="189" t="s">
        <v>1082</v>
      </c>
      <c r="C1" s="139"/>
      <c r="F1" s="66"/>
    </row>
    <row r="2" spans="1:6" ht="15.75" thickTop="1" x14ac:dyDescent="0.25">
      <c r="A2" s="100" t="s">
        <v>367</v>
      </c>
    </row>
    <row r="4" spans="1:6" x14ac:dyDescent="0.25">
      <c r="A4" s="163" t="s">
        <v>1197</v>
      </c>
      <c r="B4" s="164">
        <v>7459.25</v>
      </c>
    </row>
    <row r="5" spans="1:6" x14ac:dyDescent="0.25">
      <c r="C5" s="165"/>
      <c r="D5" s="165"/>
      <c r="E5" s="165"/>
      <c r="F5" s="165"/>
    </row>
    <row r="6" spans="1:6" s="166" customFormat="1" ht="30" x14ac:dyDescent="0.2">
      <c r="A6" s="89" t="s">
        <v>785</v>
      </c>
      <c r="B6" s="90" t="s">
        <v>786</v>
      </c>
      <c r="C6" s="190" t="s">
        <v>787</v>
      </c>
      <c r="D6" s="190" t="s">
        <v>788</v>
      </c>
      <c r="E6" s="190" t="s">
        <v>789</v>
      </c>
      <c r="F6" s="541" t="s">
        <v>790</v>
      </c>
    </row>
    <row r="7" spans="1:6" ht="14.25" x14ac:dyDescent="0.2">
      <c r="A7" s="542"/>
      <c r="B7" s="337" t="s">
        <v>791</v>
      </c>
      <c r="C7" s="208"/>
      <c r="D7" s="208"/>
      <c r="E7" s="208"/>
      <c r="F7" s="543">
        <f>F8-D8</f>
        <v>11931541.352044571</v>
      </c>
    </row>
    <row r="8" spans="1:6" s="465" customFormat="1" ht="30" customHeight="1" x14ac:dyDescent="0.2">
      <c r="A8" s="548"/>
      <c r="B8" s="496" t="s">
        <v>11</v>
      </c>
      <c r="C8" s="463">
        <f>SUM(C9:C377)</f>
        <v>349211256.96404487</v>
      </c>
      <c r="D8" s="463">
        <f>SUM(D9:D377)</f>
        <v>7951763.412903619</v>
      </c>
      <c r="E8" s="463">
        <f>SUM(E9:E377)</f>
        <v>337279715.61200029</v>
      </c>
      <c r="F8" s="549">
        <f>C8+D8-E8</f>
        <v>19883304.764948189</v>
      </c>
    </row>
    <row r="9" spans="1:6" x14ac:dyDescent="0.25">
      <c r="A9" s="542">
        <v>5</v>
      </c>
      <c r="B9" s="334" t="s">
        <v>792</v>
      </c>
      <c r="C9" s="208">
        <v>2664891.6549999993</v>
      </c>
      <c r="D9" s="208">
        <v>0</v>
      </c>
      <c r="E9" s="235">
        <v>636453.04700000002</v>
      </c>
      <c r="F9" s="545">
        <v>2028438.6079999993</v>
      </c>
    </row>
    <row r="10" spans="1:6" x14ac:dyDescent="0.25">
      <c r="A10" s="542">
        <v>9</v>
      </c>
      <c r="B10" s="334" t="s">
        <v>793</v>
      </c>
      <c r="C10" s="208">
        <v>165595.34999999998</v>
      </c>
      <c r="D10" s="208">
        <v>0</v>
      </c>
      <c r="E10" s="235">
        <v>82051.75</v>
      </c>
      <c r="F10" s="545">
        <v>83543.599999999977</v>
      </c>
    </row>
    <row r="11" spans="1:6" x14ac:dyDescent="0.25">
      <c r="A11" s="542">
        <v>10</v>
      </c>
      <c r="B11" s="334" t="s">
        <v>794</v>
      </c>
      <c r="C11" s="208">
        <v>192523.24249999999</v>
      </c>
      <c r="D11" s="208">
        <v>0</v>
      </c>
      <c r="E11" s="235">
        <v>238845.185</v>
      </c>
      <c r="F11" s="545">
        <v>-46321.942500000005</v>
      </c>
    </row>
    <row r="12" spans="1:6" x14ac:dyDescent="0.25">
      <c r="A12" s="542">
        <v>16</v>
      </c>
      <c r="B12" s="334" t="s">
        <v>795</v>
      </c>
      <c r="C12" s="208">
        <v>701393.27750000008</v>
      </c>
      <c r="D12" s="208">
        <v>0</v>
      </c>
      <c r="E12" s="235">
        <v>153063.81</v>
      </c>
      <c r="F12" s="545">
        <v>548329.46750000003</v>
      </c>
    </row>
    <row r="13" spans="1:6" x14ac:dyDescent="0.25">
      <c r="A13" s="542">
        <v>18</v>
      </c>
      <c r="B13" s="334" t="s">
        <v>796</v>
      </c>
      <c r="C13" s="208">
        <v>693859.43500000006</v>
      </c>
      <c r="D13" s="208">
        <v>0</v>
      </c>
      <c r="E13" s="235">
        <v>300697.28600000002</v>
      </c>
      <c r="F13" s="545">
        <v>393162.14900000003</v>
      </c>
    </row>
    <row r="14" spans="1:6" x14ac:dyDescent="0.25">
      <c r="A14" s="542">
        <v>19</v>
      </c>
      <c r="B14" s="334" t="s">
        <v>797</v>
      </c>
      <c r="C14" s="208">
        <v>211842.7</v>
      </c>
      <c r="D14" s="208">
        <v>0</v>
      </c>
      <c r="E14" s="235">
        <v>171562.75000000003</v>
      </c>
      <c r="F14" s="545">
        <v>40279.949999999983</v>
      </c>
    </row>
    <row r="15" spans="1:6" x14ac:dyDescent="0.25">
      <c r="A15" s="542">
        <v>20</v>
      </c>
      <c r="B15" s="334" t="s">
        <v>798</v>
      </c>
      <c r="C15" s="208">
        <v>292700.96999999997</v>
      </c>
      <c r="D15" s="208">
        <v>0</v>
      </c>
      <c r="E15" s="235">
        <v>878371.44299999985</v>
      </c>
      <c r="F15" s="545">
        <v>-585670.47299999988</v>
      </c>
    </row>
    <row r="16" spans="1:6" x14ac:dyDescent="0.25">
      <c r="A16" s="542">
        <v>46</v>
      </c>
      <c r="B16" s="334" t="s">
        <v>799</v>
      </c>
      <c r="C16" s="208">
        <v>316421.38500000001</v>
      </c>
      <c r="D16" s="208">
        <v>0</v>
      </c>
      <c r="E16" s="235">
        <v>23869.600000000002</v>
      </c>
      <c r="F16" s="545">
        <v>292551.78500000003</v>
      </c>
    </row>
    <row r="17" spans="1:6" x14ac:dyDescent="0.25">
      <c r="A17" s="542">
        <v>47</v>
      </c>
      <c r="B17" s="334" t="s">
        <v>800</v>
      </c>
      <c r="C17" s="208">
        <v>0</v>
      </c>
      <c r="D17" s="208">
        <v>0</v>
      </c>
      <c r="E17" s="235">
        <v>50722.9</v>
      </c>
      <c r="F17" s="545">
        <v>-50722.9</v>
      </c>
    </row>
    <row r="18" spans="1:6" x14ac:dyDescent="0.25">
      <c r="A18" s="542">
        <v>49</v>
      </c>
      <c r="B18" s="334" t="s">
        <v>801</v>
      </c>
      <c r="C18" s="208">
        <v>3457511.5599999991</v>
      </c>
      <c r="D18" s="208">
        <v>0</v>
      </c>
      <c r="E18" s="235">
        <v>18266257.647350002</v>
      </c>
      <c r="F18" s="545">
        <v>-14808746.087350003</v>
      </c>
    </row>
    <row r="19" spans="1:6" x14ac:dyDescent="0.25">
      <c r="A19" s="542">
        <v>50</v>
      </c>
      <c r="B19" s="334" t="s">
        <v>802</v>
      </c>
      <c r="C19" s="208">
        <v>340216.39249999996</v>
      </c>
      <c r="D19" s="208">
        <v>0</v>
      </c>
      <c r="E19" s="235">
        <v>141800.3425</v>
      </c>
      <c r="F19" s="545">
        <v>198416.04999999996</v>
      </c>
    </row>
    <row r="20" spans="1:6" x14ac:dyDescent="0.25">
      <c r="A20" s="542">
        <v>51</v>
      </c>
      <c r="B20" s="334" t="s">
        <v>803</v>
      </c>
      <c r="C20" s="208">
        <v>313512.27750000003</v>
      </c>
      <c r="D20" s="208">
        <v>0</v>
      </c>
      <c r="E20" s="235">
        <v>453626.82949999999</v>
      </c>
      <c r="F20" s="545">
        <v>-140114.55199999997</v>
      </c>
    </row>
    <row r="21" spans="1:6" x14ac:dyDescent="0.25">
      <c r="A21" s="542">
        <v>52</v>
      </c>
      <c r="B21" s="334" t="s">
        <v>804</v>
      </c>
      <c r="C21" s="208">
        <v>73100.650000000009</v>
      </c>
      <c r="D21" s="208">
        <v>0</v>
      </c>
      <c r="E21" s="235">
        <v>53706.600000000006</v>
      </c>
      <c r="F21" s="545">
        <v>19394.050000000003</v>
      </c>
    </row>
    <row r="22" spans="1:6" x14ac:dyDescent="0.25">
      <c r="A22" s="542">
        <v>61</v>
      </c>
      <c r="B22" s="334" t="s">
        <v>805</v>
      </c>
      <c r="C22" s="208">
        <v>615089.75500000012</v>
      </c>
      <c r="D22" s="208">
        <v>0</v>
      </c>
      <c r="E22" s="235">
        <v>405842.87399999995</v>
      </c>
      <c r="F22" s="545">
        <v>209246.88100000017</v>
      </c>
    </row>
    <row r="23" spans="1:6" x14ac:dyDescent="0.25">
      <c r="A23" s="542">
        <v>69</v>
      </c>
      <c r="B23" s="334" t="s">
        <v>806</v>
      </c>
      <c r="C23" s="208">
        <v>204458.04250000004</v>
      </c>
      <c r="D23" s="208">
        <v>0</v>
      </c>
      <c r="E23" s="235">
        <v>136683.29700000002</v>
      </c>
      <c r="F23" s="545">
        <v>67774.745500000019</v>
      </c>
    </row>
    <row r="24" spans="1:6" x14ac:dyDescent="0.25">
      <c r="A24" s="542">
        <v>71</v>
      </c>
      <c r="B24" s="334" t="s">
        <v>807</v>
      </c>
      <c r="C24" s="208">
        <v>199982.49250000002</v>
      </c>
      <c r="D24" s="208">
        <v>0</v>
      </c>
      <c r="E24" s="235">
        <v>271740.47749999998</v>
      </c>
      <c r="F24" s="545">
        <v>-71757.984999999957</v>
      </c>
    </row>
    <row r="25" spans="1:6" x14ac:dyDescent="0.25">
      <c r="A25" s="542">
        <v>72</v>
      </c>
      <c r="B25" s="334" t="s">
        <v>808</v>
      </c>
      <c r="C25" s="208">
        <v>11934.800000000001</v>
      </c>
      <c r="D25" s="208">
        <v>0</v>
      </c>
      <c r="E25" s="235">
        <v>7459.25</v>
      </c>
      <c r="F25" s="545">
        <v>4475.5500000000011</v>
      </c>
    </row>
    <row r="26" spans="1:6" x14ac:dyDescent="0.25">
      <c r="A26" s="542">
        <v>74</v>
      </c>
      <c r="B26" s="334" t="s">
        <v>809</v>
      </c>
      <c r="C26" s="208">
        <v>73100.650000000009</v>
      </c>
      <c r="D26" s="208">
        <v>0</v>
      </c>
      <c r="E26" s="235">
        <v>23869.600000000002</v>
      </c>
      <c r="F26" s="545">
        <v>49231.05</v>
      </c>
    </row>
    <row r="27" spans="1:6" x14ac:dyDescent="0.25">
      <c r="A27" s="542">
        <v>75</v>
      </c>
      <c r="B27" s="334" t="s">
        <v>810</v>
      </c>
      <c r="C27" s="208">
        <v>347974.01249999995</v>
      </c>
      <c r="D27" s="208">
        <v>0</v>
      </c>
      <c r="E27" s="235">
        <v>368378.04495000001</v>
      </c>
      <c r="F27" s="545">
        <v>-20404.032450000057</v>
      </c>
    </row>
    <row r="28" spans="1:6" x14ac:dyDescent="0.25">
      <c r="A28" s="542">
        <v>77</v>
      </c>
      <c r="B28" s="334" t="s">
        <v>811</v>
      </c>
      <c r="C28" s="208">
        <v>179022</v>
      </c>
      <c r="D28" s="208">
        <v>0</v>
      </c>
      <c r="E28" s="235">
        <v>132013.80650000001</v>
      </c>
      <c r="F28" s="545">
        <v>47008.193499999994</v>
      </c>
    </row>
    <row r="29" spans="1:6" x14ac:dyDescent="0.25">
      <c r="A29" s="542">
        <v>78</v>
      </c>
      <c r="B29" s="334" t="s">
        <v>812</v>
      </c>
      <c r="C29" s="208">
        <v>191031.39250000002</v>
      </c>
      <c r="D29" s="208">
        <v>0</v>
      </c>
      <c r="E29" s="235">
        <v>183049.995</v>
      </c>
      <c r="F29" s="545">
        <v>7981.397500000021</v>
      </c>
    </row>
    <row r="30" spans="1:6" x14ac:dyDescent="0.25">
      <c r="A30" s="542">
        <v>79</v>
      </c>
      <c r="B30" s="334" t="s">
        <v>813</v>
      </c>
      <c r="C30" s="208">
        <v>165669.94249999998</v>
      </c>
      <c r="D30" s="208">
        <v>0</v>
      </c>
      <c r="E30" s="235">
        <v>219525.72750000001</v>
      </c>
      <c r="F30" s="545">
        <v>-53855.785000000033</v>
      </c>
    </row>
    <row r="31" spans="1:6" x14ac:dyDescent="0.25">
      <c r="A31" s="542">
        <v>81</v>
      </c>
      <c r="B31" s="334" t="s">
        <v>814</v>
      </c>
      <c r="C31" s="208">
        <v>14918.5</v>
      </c>
      <c r="D31" s="208">
        <v>0</v>
      </c>
      <c r="E31" s="235">
        <v>174546.45000000004</v>
      </c>
      <c r="F31" s="545">
        <v>-159627.95000000004</v>
      </c>
    </row>
    <row r="32" spans="1:6" x14ac:dyDescent="0.25">
      <c r="A32" s="542">
        <v>82</v>
      </c>
      <c r="B32" s="334" t="s">
        <v>815</v>
      </c>
      <c r="C32" s="208">
        <v>264281.22749999998</v>
      </c>
      <c r="D32" s="208">
        <v>0</v>
      </c>
      <c r="E32" s="235">
        <v>139070.25700000001</v>
      </c>
      <c r="F32" s="545">
        <v>125210.97049999997</v>
      </c>
    </row>
    <row r="33" spans="1:6" x14ac:dyDescent="0.25">
      <c r="A33" s="542">
        <v>86</v>
      </c>
      <c r="B33" s="334" t="s">
        <v>816</v>
      </c>
      <c r="C33" s="208">
        <v>395340.24999999994</v>
      </c>
      <c r="D33" s="208">
        <v>0</v>
      </c>
      <c r="E33" s="235">
        <v>1145278.3265000002</v>
      </c>
      <c r="F33" s="545">
        <v>-749938.0765000002</v>
      </c>
    </row>
    <row r="34" spans="1:6" x14ac:dyDescent="0.25">
      <c r="A34" s="542">
        <v>90</v>
      </c>
      <c r="B34" s="334" t="s">
        <v>817</v>
      </c>
      <c r="C34" s="208">
        <v>23869.600000000002</v>
      </c>
      <c r="D34" s="208">
        <v>0</v>
      </c>
      <c r="E34" s="235">
        <v>31328.850000000002</v>
      </c>
      <c r="F34" s="545">
        <v>-7459.25</v>
      </c>
    </row>
    <row r="35" spans="1:6" x14ac:dyDescent="0.25">
      <c r="A35" s="542">
        <v>91</v>
      </c>
      <c r="B35" s="334" t="s">
        <v>818</v>
      </c>
      <c r="C35" s="208">
        <v>5933982.5599999987</v>
      </c>
      <c r="D35" s="208">
        <v>0</v>
      </c>
      <c r="E35" s="235">
        <v>97625748.004099935</v>
      </c>
      <c r="F35" s="545">
        <v>-91691765.444099933</v>
      </c>
    </row>
    <row r="36" spans="1:6" x14ac:dyDescent="0.25">
      <c r="A36" s="542">
        <v>92</v>
      </c>
      <c r="B36" s="334" t="s">
        <v>819</v>
      </c>
      <c r="C36" s="208">
        <v>4145627.3724999987</v>
      </c>
      <c r="D36" s="208">
        <v>0</v>
      </c>
      <c r="E36" s="235">
        <v>9992961.7926500086</v>
      </c>
      <c r="F36" s="545">
        <v>-5847334.4201500099</v>
      </c>
    </row>
    <row r="37" spans="1:6" x14ac:dyDescent="0.25">
      <c r="A37" s="542">
        <v>97</v>
      </c>
      <c r="B37" s="334" t="s">
        <v>820</v>
      </c>
      <c r="C37" s="208">
        <v>123898.1425</v>
      </c>
      <c r="D37" s="208">
        <v>0</v>
      </c>
      <c r="E37" s="235">
        <v>147051.6545</v>
      </c>
      <c r="F37" s="545">
        <v>-23153.512000000002</v>
      </c>
    </row>
    <row r="38" spans="1:6" x14ac:dyDescent="0.25">
      <c r="A38" s="542">
        <v>98</v>
      </c>
      <c r="B38" s="334" t="s">
        <v>821</v>
      </c>
      <c r="C38" s="208">
        <v>1144472.7275</v>
      </c>
      <c r="D38" s="208">
        <v>0</v>
      </c>
      <c r="E38" s="235">
        <v>3036681.5609000004</v>
      </c>
      <c r="F38" s="545">
        <v>-1892208.8334000004</v>
      </c>
    </row>
    <row r="39" spans="1:6" x14ac:dyDescent="0.25">
      <c r="A39" s="542">
        <v>102</v>
      </c>
      <c r="B39" s="334" t="s">
        <v>822</v>
      </c>
      <c r="C39" s="208">
        <v>303218.51250000001</v>
      </c>
      <c r="D39" s="208">
        <v>0</v>
      </c>
      <c r="E39" s="235">
        <v>101445.80000000002</v>
      </c>
      <c r="F39" s="545">
        <v>201772.71249999999</v>
      </c>
    </row>
    <row r="40" spans="1:6" x14ac:dyDescent="0.25">
      <c r="A40" s="542">
        <v>103</v>
      </c>
      <c r="B40" s="334" t="s">
        <v>823</v>
      </c>
      <c r="C40" s="208">
        <v>61165.850000000006</v>
      </c>
      <c r="D40" s="208">
        <v>0</v>
      </c>
      <c r="E40" s="235">
        <v>89511</v>
      </c>
      <c r="F40" s="545">
        <v>-28345.149999999994</v>
      </c>
    </row>
    <row r="41" spans="1:6" x14ac:dyDescent="0.25">
      <c r="A41" s="542">
        <v>105</v>
      </c>
      <c r="B41" s="334" t="s">
        <v>824</v>
      </c>
      <c r="C41" s="208">
        <v>47739.200000000004</v>
      </c>
      <c r="D41" s="208">
        <v>0</v>
      </c>
      <c r="E41" s="235">
        <v>34312.550000000003</v>
      </c>
      <c r="F41" s="545">
        <v>13426.650000000001</v>
      </c>
    </row>
    <row r="42" spans="1:6" x14ac:dyDescent="0.25">
      <c r="A42" s="542">
        <v>106</v>
      </c>
      <c r="B42" s="334" t="s">
        <v>825</v>
      </c>
      <c r="C42" s="208">
        <v>1053693.6550000003</v>
      </c>
      <c r="D42" s="208">
        <v>0</v>
      </c>
      <c r="E42" s="235">
        <v>1187989.9920000003</v>
      </c>
      <c r="F42" s="545">
        <v>-134296.33700000006</v>
      </c>
    </row>
    <row r="43" spans="1:6" x14ac:dyDescent="0.25">
      <c r="A43" s="542">
        <v>108</v>
      </c>
      <c r="B43" s="334" t="s">
        <v>826</v>
      </c>
      <c r="C43" s="208">
        <v>188122.285</v>
      </c>
      <c r="D43" s="208">
        <v>0</v>
      </c>
      <c r="E43" s="235">
        <v>287434.73949999991</v>
      </c>
      <c r="F43" s="545">
        <v>-99312.454499999905</v>
      </c>
    </row>
    <row r="44" spans="1:6" x14ac:dyDescent="0.25">
      <c r="A44" s="542">
        <v>109</v>
      </c>
      <c r="B44" s="334" t="s">
        <v>827</v>
      </c>
      <c r="C44" s="208">
        <v>970821.38750000007</v>
      </c>
      <c r="D44" s="208">
        <v>0</v>
      </c>
      <c r="E44" s="235">
        <v>1216767.7785000005</v>
      </c>
      <c r="F44" s="545">
        <v>-245946.39100000041</v>
      </c>
    </row>
    <row r="45" spans="1:6" x14ac:dyDescent="0.25">
      <c r="A45" s="542">
        <v>111</v>
      </c>
      <c r="B45" s="334" t="s">
        <v>828</v>
      </c>
      <c r="C45" s="208">
        <v>350957.71249999997</v>
      </c>
      <c r="D45" s="208">
        <v>0</v>
      </c>
      <c r="E45" s="235">
        <v>243395.32749999998</v>
      </c>
      <c r="F45" s="545">
        <v>107562.38499999998</v>
      </c>
    </row>
    <row r="46" spans="1:6" x14ac:dyDescent="0.25">
      <c r="A46" s="542">
        <v>139</v>
      </c>
      <c r="B46" s="334" t="s">
        <v>829</v>
      </c>
      <c r="C46" s="208">
        <v>365503.24999999994</v>
      </c>
      <c r="D46" s="208">
        <v>0</v>
      </c>
      <c r="E46" s="235">
        <v>104757.70700000001</v>
      </c>
      <c r="F46" s="545">
        <v>260745.54299999995</v>
      </c>
    </row>
    <row r="47" spans="1:6" x14ac:dyDescent="0.25">
      <c r="A47" s="542">
        <v>140</v>
      </c>
      <c r="B47" s="334" t="s">
        <v>830</v>
      </c>
      <c r="C47" s="208">
        <v>347899.42</v>
      </c>
      <c r="D47" s="208">
        <v>0</v>
      </c>
      <c r="E47" s="235">
        <v>494011.20900000003</v>
      </c>
      <c r="F47" s="545">
        <v>-146111.78900000005</v>
      </c>
    </row>
    <row r="48" spans="1:6" x14ac:dyDescent="0.25">
      <c r="A48" s="542">
        <v>142</v>
      </c>
      <c r="B48" s="334" t="s">
        <v>831</v>
      </c>
      <c r="C48" s="208">
        <v>631276.32750000001</v>
      </c>
      <c r="D48" s="208">
        <v>0</v>
      </c>
      <c r="E48" s="235">
        <v>113380.6</v>
      </c>
      <c r="F48" s="545">
        <v>517895.72750000004</v>
      </c>
    </row>
    <row r="49" spans="1:6" x14ac:dyDescent="0.25">
      <c r="A49" s="542">
        <v>143</v>
      </c>
      <c r="B49" s="334" t="s">
        <v>832</v>
      </c>
      <c r="C49" s="208">
        <v>310304.8</v>
      </c>
      <c r="D49" s="208">
        <v>0</v>
      </c>
      <c r="E49" s="235">
        <v>111963.34250000001</v>
      </c>
      <c r="F49" s="545">
        <v>198341.45749999996</v>
      </c>
    </row>
    <row r="50" spans="1:6" x14ac:dyDescent="0.25">
      <c r="A50" s="542">
        <v>145</v>
      </c>
      <c r="B50" s="334" t="s">
        <v>833</v>
      </c>
      <c r="C50" s="208">
        <v>308887.54250000004</v>
      </c>
      <c r="D50" s="208">
        <v>0</v>
      </c>
      <c r="E50" s="235">
        <v>241560.35200000001</v>
      </c>
      <c r="F50" s="545">
        <v>67327.190500000026</v>
      </c>
    </row>
    <row r="51" spans="1:6" x14ac:dyDescent="0.25">
      <c r="A51" s="542">
        <v>146</v>
      </c>
      <c r="B51" s="334" t="s">
        <v>834</v>
      </c>
      <c r="C51" s="208">
        <v>123898.14250000002</v>
      </c>
      <c r="D51" s="208">
        <v>0</v>
      </c>
      <c r="E51" s="235">
        <v>97044.842500000013</v>
      </c>
      <c r="F51" s="545">
        <v>26853.300000000003</v>
      </c>
    </row>
    <row r="52" spans="1:6" x14ac:dyDescent="0.25">
      <c r="A52" s="542">
        <v>148</v>
      </c>
      <c r="B52" s="334" t="s">
        <v>835</v>
      </c>
      <c r="C52" s="208">
        <v>128373.6925</v>
      </c>
      <c r="D52" s="208">
        <v>0</v>
      </c>
      <c r="E52" s="235">
        <v>130715.89700000001</v>
      </c>
      <c r="F52" s="545">
        <v>-2342.2045000000071</v>
      </c>
    </row>
    <row r="53" spans="1:6" x14ac:dyDescent="0.25">
      <c r="A53" s="542">
        <v>149</v>
      </c>
      <c r="B53" s="334" t="s">
        <v>836</v>
      </c>
      <c r="C53" s="208">
        <v>52214.75</v>
      </c>
      <c r="D53" s="208">
        <v>0</v>
      </c>
      <c r="E53" s="235">
        <v>2455704.4479999999</v>
      </c>
      <c r="F53" s="545">
        <v>-2403489.6979999999</v>
      </c>
    </row>
    <row r="54" spans="1:6" x14ac:dyDescent="0.25">
      <c r="A54" s="542">
        <v>151</v>
      </c>
      <c r="B54" s="334" t="s">
        <v>837</v>
      </c>
      <c r="C54" s="208">
        <v>35804.400000000001</v>
      </c>
      <c r="D54" s="208">
        <v>0</v>
      </c>
      <c r="E54" s="235">
        <v>35804.400000000001</v>
      </c>
      <c r="F54" s="545">
        <v>0</v>
      </c>
    </row>
    <row r="55" spans="1:6" x14ac:dyDescent="0.25">
      <c r="A55" s="542">
        <v>152</v>
      </c>
      <c r="B55" s="334" t="s">
        <v>838</v>
      </c>
      <c r="C55" s="208">
        <v>405932.38500000001</v>
      </c>
      <c r="D55" s="208">
        <v>0</v>
      </c>
      <c r="E55" s="235">
        <v>139786.345</v>
      </c>
      <c r="F55" s="545">
        <v>266146.04000000004</v>
      </c>
    </row>
    <row r="56" spans="1:6" x14ac:dyDescent="0.25">
      <c r="A56" s="542">
        <v>153</v>
      </c>
      <c r="B56" s="334" t="s">
        <v>839</v>
      </c>
      <c r="C56" s="208">
        <v>356775.92750000005</v>
      </c>
      <c r="D56" s="208">
        <v>0</v>
      </c>
      <c r="E56" s="235">
        <v>1324895.5746500003</v>
      </c>
      <c r="F56" s="545">
        <v>-968119.64715000032</v>
      </c>
    </row>
    <row r="57" spans="1:6" x14ac:dyDescent="0.25">
      <c r="A57" s="542">
        <v>165</v>
      </c>
      <c r="B57" s="334" t="s">
        <v>840</v>
      </c>
      <c r="C57" s="208">
        <v>729962.20500000031</v>
      </c>
      <c r="D57" s="208">
        <v>0</v>
      </c>
      <c r="E57" s="235">
        <v>442616.97649999993</v>
      </c>
      <c r="F57" s="545">
        <v>287345.22850000038</v>
      </c>
    </row>
    <row r="58" spans="1:6" x14ac:dyDescent="0.25">
      <c r="A58" s="542">
        <v>167</v>
      </c>
      <c r="B58" s="334" t="s">
        <v>841</v>
      </c>
      <c r="C58" s="208">
        <v>762559.12750000006</v>
      </c>
      <c r="D58" s="208">
        <v>0</v>
      </c>
      <c r="E58" s="235">
        <v>11113357.552999999</v>
      </c>
      <c r="F58" s="545">
        <v>-10350798.4255</v>
      </c>
    </row>
    <row r="59" spans="1:6" x14ac:dyDescent="0.25">
      <c r="A59" s="542">
        <v>169</v>
      </c>
      <c r="B59" s="334" t="s">
        <v>842</v>
      </c>
      <c r="C59" s="208">
        <v>190956.79999999999</v>
      </c>
      <c r="D59" s="208">
        <v>0</v>
      </c>
      <c r="E59" s="235">
        <v>114872.45000000001</v>
      </c>
      <c r="F59" s="545">
        <v>76084.349999999977</v>
      </c>
    </row>
    <row r="60" spans="1:6" x14ac:dyDescent="0.25">
      <c r="A60" s="542">
        <v>171</v>
      </c>
      <c r="B60" s="334" t="s">
        <v>843</v>
      </c>
      <c r="C60" s="208">
        <v>38937.285000000003</v>
      </c>
      <c r="D60" s="208">
        <v>0</v>
      </c>
      <c r="E60" s="235">
        <v>31328.850000000002</v>
      </c>
      <c r="F60" s="545">
        <v>7608.4350000000013</v>
      </c>
    </row>
    <row r="61" spans="1:6" x14ac:dyDescent="0.25">
      <c r="A61" s="542">
        <v>172</v>
      </c>
      <c r="B61" s="334" t="s">
        <v>844</v>
      </c>
      <c r="C61" s="208">
        <v>289418.90000000002</v>
      </c>
      <c r="D61" s="208">
        <v>0</v>
      </c>
      <c r="E61" s="235">
        <v>344647.18700000003</v>
      </c>
      <c r="F61" s="545">
        <v>-55228.287000000011</v>
      </c>
    </row>
    <row r="62" spans="1:6" x14ac:dyDescent="0.25">
      <c r="A62" s="542">
        <v>176</v>
      </c>
      <c r="B62" s="334" t="s">
        <v>845</v>
      </c>
      <c r="C62" s="208">
        <v>71608.800000000003</v>
      </c>
      <c r="D62" s="208">
        <v>0</v>
      </c>
      <c r="E62" s="235">
        <v>332831.73499999999</v>
      </c>
      <c r="F62" s="545">
        <v>-261222.935</v>
      </c>
    </row>
    <row r="63" spans="1:6" x14ac:dyDescent="0.25">
      <c r="A63" s="542">
        <v>177</v>
      </c>
      <c r="B63" s="334" t="s">
        <v>846</v>
      </c>
      <c r="C63" s="208">
        <v>180588.44249999998</v>
      </c>
      <c r="D63" s="208">
        <v>0</v>
      </c>
      <c r="E63" s="235">
        <v>84453.628500000006</v>
      </c>
      <c r="F63" s="545">
        <v>96134.813999999969</v>
      </c>
    </row>
    <row r="64" spans="1:6" x14ac:dyDescent="0.25">
      <c r="A64" s="542">
        <v>178</v>
      </c>
      <c r="B64" s="334" t="s">
        <v>847</v>
      </c>
      <c r="C64" s="208">
        <v>147916.92750000002</v>
      </c>
      <c r="D64" s="208">
        <v>0</v>
      </c>
      <c r="E64" s="235">
        <v>130566.71200000001</v>
      </c>
      <c r="F64" s="545">
        <v>17350.215500000006</v>
      </c>
    </row>
    <row r="65" spans="1:6" x14ac:dyDescent="0.25">
      <c r="A65" s="542">
        <v>179</v>
      </c>
      <c r="B65" s="334" t="s">
        <v>848</v>
      </c>
      <c r="C65" s="208">
        <v>1219811.1525000005</v>
      </c>
      <c r="D65" s="208">
        <v>0</v>
      </c>
      <c r="E65" s="235">
        <v>11995185.612450004</v>
      </c>
      <c r="F65" s="545">
        <v>-10775374.459950004</v>
      </c>
    </row>
    <row r="66" spans="1:6" x14ac:dyDescent="0.25">
      <c r="A66" s="542">
        <v>181</v>
      </c>
      <c r="B66" s="334" t="s">
        <v>849</v>
      </c>
      <c r="C66" s="208">
        <v>104429.50000000001</v>
      </c>
      <c r="D66" s="208">
        <v>0</v>
      </c>
      <c r="E66" s="235">
        <v>38788.100000000006</v>
      </c>
      <c r="F66" s="545">
        <v>65641.400000000009</v>
      </c>
    </row>
    <row r="67" spans="1:6" x14ac:dyDescent="0.25">
      <c r="A67" s="542">
        <v>182</v>
      </c>
      <c r="B67" s="334" t="s">
        <v>850</v>
      </c>
      <c r="C67" s="208">
        <v>227581.71749999997</v>
      </c>
      <c r="D67" s="208">
        <v>0</v>
      </c>
      <c r="E67" s="235">
        <v>477436.75549999997</v>
      </c>
      <c r="F67" s="545">
        <v>-249855.038</v>
      </c>
    </row>
    <row r="68" spans="1:6" x14ac:dyDescent="0.25">
      <c r="A68" s="542">
        <v>186</v>
      </c>
      <c r="B68" s="334" t="s">
        <v>851</v>
      </c>
      <c r="C68" s="208">
        <v>953217.55750000011</v>
      </c>
      <c r="D68" s="208">
        <v>0</v>
      </c>
      <c r="E68" s="235">
        <v>3518247.7572000003</v>
      </c>
      <c r="F68" s="545">
        <v>-2565030.1997000002</v>
      </c>
    </row>
    <row r="69" spans="1:6" x14ac:dyDescent="0.25">
      <c r="A69" s="542">
        <v>202</v>
      </c>
      <c r="B69" s="334" t="s">
        <v>852</v>
      </c>
      <c r="C69" s="208">
        <v>1397415.8950000003</v>
      </c>
      <c r="D69" s="208">
        <v>0</v>
      </c>
      <c r="E69" s="235">
        <v>3790680.4530999996</v>
      </c>
      <c r="F69" s="545">
        <v>-2393264.5580999991</v>
      </c>
    </row>
    <row r="70" spans="1:6" x14ac:dyDescent="0.25">
      <c r="A70" s="542">
        <v>204</v>
      </c>
      <c r="B70" s="334" t="s">
        <v>853</v>
      </c>
      <c r="C70" s="208">
        <v>41771.800000000003</v>
      </c>
      <c r="D70" s="208">
        <v>0</v>
      </c>
      <c r="E70" s="235">
        <v>872668.10045000014</v>
      </c>
      <c r="F70" s="545">
        <v>-830896.3004500001</v>
      </c>
    </row>
    <row r="71" spans="1:6" x14ac:dyDescent="0.25">
      <c r="A71" s="542">
        <v>205</v>
      </c>
      <c r="B71" s="334" t="s">
        <v>854</v>
      </c>
      <c r="C71" s="208">
        <v>378333.16000000003</v>
      </c>
      <c r="D71" s="208">
        <v>0</v>
      </c>
      <c r="E71" s="235">
        <v>664455.07149999996</v>
      </c>
      <c r="F71" s="545">
        <v>-286121.91149999993</v>
      </c>
    </row>
    <row r="72" spans="1:6" x14ac:dyDescent="0.25">
      <c r="A72" s="542">
        <v>208</v>
      </c>
      <c r="B72" s="334" t="s">
        <v>855</v>
      </c>
      <c r="C72" s="208">
        <v>146499.67000000001</v>
      </c>
      <c r="D72" s="208">
        <v>0</v>
      </c>
      <c r="E72" s="235">
        <v>167146.87400000001</v>
      </c>
      <c r="F72" s="545">
        <v>-20647.203999999998</v>
      </c>
    </row>
    <row r="73" spans="1:6" x14ac:dyDescent="0.25">
      <c r="A73" s="542">
        <v>211</v>
      </c>
      <c r="B73" s="334" t="s">
        <v>856</v>
      </c>
      <c r="C73" s="208">
        <v>834317.11249999993</v>
      </c>
      <c r="D73" s="208">
        <v>0</v>
      </c>
      <c r="E73" s="235">
        <v>1986704.1042500006</v>
      </c>
      <c r="F73" s="545">
        <v>-1152386.9917500005</v>
      </c>
    </row>
    <row r="74" spans="1:6" x14ac:dyDescent="0.25">
      <c r="A74" s="542">
        <v>213</v>
      </c>
      <c r="B74" s="334" t="s">
        <v>857</v>
      </c>
      <c r="C74" s="208">
        <v>29837</v>
      </c>
      <c r="D74" s="208">
        <v>0</v>
      </c>
      <c r="E74" s="235">
        <v>144739.28700000001</v>
      </c>
      <c r="F74" s="545">
        <v>-114902.28700000001</v>
      </c>
    </row>
    <row r="75" spans="1:6" x14ac:dyDescent="0.25">
      <c r="A75" s="542">
        <v>214</v>
      </c>
      <c r="B75" s="334" t="s">
        <v>858</v>
      </c>
      <c r="C75" s="208">
        <v>403097.86999999994</v>
      </c>
      <c r="D75" s="208">
        <v>0</v>
      </c>
      <c r="E75" s="235">
        <v>207590.92750000002</v>
      </c>
      <c r="F75" s="545">
        <v>195506.94249999992</v>
      </c>
    </row>
    <row r="76" spans="1:6" x14ac:dyDescent="0.25">
      <c r="A76" s="542">
        <v>216</v>
      </c>
      <c r="B76" s="334" t="s">
        <v>859</v>
      </c>
      <c r="C76" s="208">
        <v>85035.45</v>
      </c>
      <c r="D76" s="208">
        <v>0</v>
      </c>
      <c r="E76" s="235">
        <v>19394.050000000003</v>
      </c>
      <c r="F76" s="545">
        <v>65641.399999999994</v>
      </c>
    </row>
    <row r="77" spans="1:6" x14ac:dyDescent="0.25">
      <c r="A77" s="542">
        <v>217</v>
      </c>
      <c r="B77" s="334" t="s">
        <v>860</v>
      </c>
      <c r="C77" s="208">
        <v>34387.142500000002</v>
      </c>
      <c r="D77" s="208">
        <v>0</v>
      </c>
      <c r="E77" s="235">
        <v>55347.635000000002</v>
      </c>
      <c r="F77" s="545">
        <v>-20960.4925</v>
      </c>
    </row>
    <row r="78" spans="1:6" x14ac:dyDescent="0.25">
      <c r="A78" s="542">
        <v>218</v>
      </c>
      <c r="B78" s="334" t="s">
        <v>861</v>
      </c>
      <c r="C78" s="208">
        <v>34387.142500000002</v>
      </c>
      <c r="D78" s="208">
        <v>0</v>
      </c>
      <c r="E78" s="235">
        <v>359535.85</v>
      </c>
      <c r="F78" s="545">
        <v>-325148.70749999996</v>
      </c>
    </row>
    <row r="79" spans="1:6" x14ac:dyDescent="0.25">
      <c r="A79" s="542">
        <v>224</v>
      </c>
      <c r="B79" s="334" t="s">
        <v>862</v>
      </c>
      <c r="C79" s="208">
        <v>432934.87</v>
      </c>
      <c r="D79" s="208">
        <v>0</v>
      </c>
      <c r="E79" s="235">
        <v>111306.92850000001</v>
      </c>
      <c r="F79" s="545">
        <v>321627.94149999996</v>
      </c>
    </row>
    <row r="80" spans="1:6" x14ac:dyDescent="0.25">
      <c r="A80" s="542">
        <v>226</v>
      </c>
      <c r="B80" s="334" t="s">
        <v>863</v>
      </c>
      <c r="C80" s="208">
        <v>70191.54250000001</v>
      </c>
      <c r="D80" s="208">
        <v>0</v>
      </c>
      <c r="E80" s="235">
        <v>38862.692500000005</v>
      </c>
      <c r="F80" s="545">
        <v>31328.850000000006</v>
      </c>
    </row>
    <row r="81" spans="1:6" x14ac:dyDescent="0.25">
      <c r="A81" s="542">
        <v>230</v>
      </c>
      <c r="B81" s="334" t="s">
        <v>864</v>
      </c>
      <c r="C81" s="208">
        <v>104429.50000000001</v>
      </c>
      <c r="D81" s="208">
        <v>0</v>
      </c>
      <c r="E81" s="235">
        <v>33417.440000000002</v>
      </c>
      <c r="F81" s="545">
        <v>71012.060000000012</v>
      </c>
    </row>
    <row r="82" spans="1:6" x14ac:dyDescent="0.25">
      <c r="A82" s="542">
        <v>231</v>
      </c>
      <c r="B82" s="334" t="s">
        <v>865</v>
      </c>
      <c r="C82" s="208">
        <v>101520.3925</v>
      </c>
      <c r="D82" s="208">
        <v>0</v>
      </c>
      <c r="E82" s="235">
        <v>301353.7</v>
      </c>
      <c r="F82" s="545">
        <v>-199833.3075</v>
      </c>
    </row>
    <row r="83" spans="1:6" x14ac:dyDescent="0.25">
      <c r="A83" s="542">
        <v>232</v>
      </c>
      <c r="B83" s="334" t="s">
        <v>866</v>
      </c>
      <c r="C83" s="208">
        <v>180513.84999999998</v>
      </c>
      <c r="D83" s="208">
        <v>0</v>
      </c>
      <c r="E83" s="235">
        <v>237353.33499999996</v>
      </c>
      <c r="F83" s="545">
        <v>-56839.484999999986</v>
      </c>
    </row>
    <row r="84" spans="1:6" x14ac:dyDescent="0.25">
      <c r="A84" s="542">
        <v>233</v>
      </c>
      <c r="B84" s="334" t="s">
        <v>867</v>
      </c>
      <c r="C84" s="208">
        <v>291209.12</v>
      </c>
      <c r="D84" s="208">
        <v>0</v>
      </c>
      <c r="E84" s="235">
        <v>358864.51749999996</v>
      </c>
      <c r="F84" s="545">
        <v>-67655.397499999963</v>
      </c>
    </row>
    <row r="85" spans="1:6" x14ac:dyDescent="0.25">
      <c r="A85" s="542">
        <v>235</v>
      </c>
      <c r="B85" s="334" t="s">
        <v>868</v>
      </c>
      <c r="C85" s="208">
        <v>3499954.6924999999</v>
      </c>
      <c r="D85" s="208">
        <v>0</v>
      </c>
      <c r="E85" s="235">
        <v>1233139.3404000001</v>
      </c>
      <c r="F85" s="545">
        <v>2266815.3520999998</v>
      </c>
    </row>
    <row r="86" spans="1:6" x14ac:dyDescent="0.25">
      <c r="A86" s="542">
        <v>236</v>
      </c>
      <c r="B86" s="334" t="s">
        <v>869</v>
      </c>
      <c r="C86" s="208">
        <v>355284.07750000001</v>
      </c>
      <c r="D86" s="208">
        <v>0</v>
      </c>
      <c r="E86" s="235">
        <v>54482.362000000008</v>
      </c>
      <c r="F86" s="545">
        <v>300801.71549999999</v>
      </c>
    </row>
    <row r="87" spans="1:6" x14ac:dyDescent="0.25">
      <c r="A87" s="542">
        <v>239</v>
      </c>
      <c r="B87" s="334" t="s">
        <v>870</v>
      </c>
      <c r="C87" s="208">
        <v>34312.550000000003</v>
      </c>
      <c r="D87" s="208">
        <v>0</v>
      </c>
      <c r="E87" s="235">
        <v>30612.762000000002</v>
      </c>
      <c r="F87" s="545">
        <v>3699.7880000000005</v>
      </c>
    </row>
    <row r="88" spans="1:6" x14ac:dyDescent="0.25">
      <c r="A88" s="542">
        <v>240</v>
      </c>
      <c r="B88" s="334" t="s">
        <v>871</v>
      </c>
      <c r="C88" s="208">
        <v>250854.57750000001</v>
      </c>
      <c r="D88" s="208">
        <v>0</v>
      </c>
      <c r="E88" s="235">
        <v>440050.99449999997</v>
      </c>
      <c r="F88" s="545">
        <v>-189196.41699999996</v>
      </c>
    </row>
    <row r="89" spans="1:6" x14ac:dyDescent="0.25">
      <c r="A89" s="542">
        <v>241</v>
      </c>
      <c r="B89" s="334" t="s">
        <v>872</v>
      </c>
      <c r="C89" s="208">
        <v>318062.42000000004</v>
      </c>
      <c r="D89" s="208">
        <v>0</v>
      </c>
      <c r="E89" s="235">
        <v>144709.45000000001</v>
      </c>
      <c r="F89" s="545">
        <v>173352.97000000003</v>
      </c>
    </row>
    <row r="90" spans="1:6" x14ac:dyDescent="0.25">
      <c r="A90" s="542">
        <v>244</v>
      </c>
      <c r="B90" s="334" t="s">
        <v>873</v>
      </c>
      <c r="C90" s="208">
        <v>596814.59250000003</v>
      </c>
      <c r="D90" s="208">
        <v>0</v>
      </c>
      <c r="E90" s="235">
        <v>487576.85995000007</v>
      </c>
      <c r="F90" s="545">
        <v>109237.73254999996</v>
      </c>
    </row>
    <row r="91" spans="1:6" x14ac:dyDescent="0.25">
      <c r="A91" s="542">
        <v>245</v>
      </c>
      <c r="B91" s="334" t="s">
        <v>874</v>
      </c>
      <c r="C91" s="208">
        <v>719519.255</v>
      </c>
      <c r="D91" s="208">
        <v>0</v>
      </c>
      <c r="E91" s="235">
        <v>1926610.8944000003</v>
      </c>
      <c r="F91" s="545">
        <v>-1207091.6394000002</v>
      </c>
    </row>
    <row r="92" spans="1:6" x14ac:dyDescent="0.25">
      <c r="A92" s="542">
        <v>249</v>
      </c>
      <c r="B92" s="334" t="s">
        <v>875</v>
      </c>
      <c r="C92" s="208">
        <v>137324.79249999998</v>
      </c>
      <c r="D92" s="208">
        <v>0</v>
      </c>
      <c r="E92" s="235">
        <v>174680.71649999998</v>
      </c>
      <c r="F92" s="545">
        <v>-37355.923999999999</v>
      </c>
    </row>
    <row r="93" spans="1:6" x14ac:dyDescent="0.25">
      <c r="A93" s="542">
        <v>250</v>
      </c>
      <c r="B93" s="334" t="s">
        <v>876</v>
      </c>
      <c r="C93" s="208">
        <v>55347.635000000002</v>
      </c>
      <c r="D93" s="208">
        <v>0</v>
      </c>
      <c r="E93" s="235">
        <v>11934.800000000001</v>
      </c>
      <c r="F93" s="545">
        <v>43412.834999999999</v>
      </c>
    </row>
    <row r="94" spans="1:6" x14ac:dyDescent="0.25">
      <c r="A94" s="542">
        <v>256</v>
      </c>
      <c r="B94" s="334" t="s">
        <v>877</v>
      </c>
      <c r="C94" s="208">
        <v>118005.33500000001</v>
      </c>
      <c r="D94" s="208">
        <v>0</v>
      </c>
      <c r="E94" s="235">
        <v>0</v>
      </c>
      <c r="F94" s="545">
        <v>118005.33500000001</v>
      </c>
    </row>
    <row r="95" spans="1:6" x14ac:dyDescent="0.25">
      <c r="A95" s="542">
        <v>257</v>
      </c>
      <c r="B95" s="334" t="s">
        <v>878</v>
      </c>
      <c r="C95" s="208">
        <v>1218020.9325000001</v>
      </c>
      <c r="D95" s="208">
        <v>0</v>
      </c>
      <c r="E95" s="235">
        <v>1768489.7129000004</v>
      </c>
      <c r="F95" s="545">
        <v>-550468.78040000028</v>
      </c>
    </row>
    <row r="96" spans="1:6" x14ac:dyDescent="0.25">
      <c r="A96" s="542">
        <v>260</v>
      </c>
      <c r="B96" s="334" t="s">
        <v>879</v>
      </c>
      <c r="C96" s="208">
        <v>95776.77</v>
      </c>
      <c r="D96" s="208">
        <v>0</v>
      </c>
      <c r="E96" s="235">
        <v>137324.79250000001</v>
      </c>
      <c r="F96" s="545">
        <v>-41548.022500000006</v>
      </c>
    </row>
    <row r="97" spans="1:6" x14ac:dyDescent="0.25">
      <c r="A97" s="542">
        <v>261</v>
      </c>
      <c r="B97" s="334" t="s">
        <v>880</v>
      </c>
      <c r="C97" s="208">
        <v>168802.82750000001</v>
      </c>
      <c r="D97" s="208">
        <v>0</v>
      </c>
      <c r="E97" s="235">
        <v>198117.68</v>
      </c>
      <c r="F97" s="545">
        <v>-29314.852499999979</v>
      </c>
    </row>
    <row r="98" spans="1:6" x14ac:dyDescent="0.25">
      <c r="A98" s="542">
        <v>263</v>
      </c>
      <c r="B98" s="334" t="s">
        <v>881</v>
      </c>
      <c r="C98" s="208">
        <v>289642.67749999993</v>
      </c>
      <c r="D98" s="208">
        <v>0</v>
      </c>
      <c r="E98" s="235">
        <v>119422.59250000001</v>
      </c>
      <c r="F98" s="545">
        <v>170220.0849999999</v>
      </c>
    </row>
    <row r="99" spans="1:6" x14ac:dyDescent="0.25">
      <c r="A99" s="542">
        <v>265</v>
      </c>
      <c r="B99" s="334" t="s">
        <v>882</v>
      </c>
      <c r="C99" s="208">
        <v>0</v>
      </c>
      <c r="D99" s="208">
        <v>0</v>
      </c>
      <c r="E99" s="235">
        <v>77576.2</v>
      </c>
      <c r="F99" s="545">
        <v>-77576.2</v>
      </c>
    </row>
    <row r="100" spans="1:6" x14ac:dyDescent="0.25">
      <c r="A100" s="542">
        <v>271</v>
      </c>
      <c r="B100" s="334" t="s">
        <v>883</v>
      </c>
      <c r="C100" s="208">
        <v>262640.19249999995</v>
      </c>
      <c r="D100" s="208">
        <v>0</v>
      </c>
      <c r="E100" s="235">
        <v>243122.31894999999</v>
      </c>
      <c r="F100" s="545">
        <v>19517.87354999996</v>
      </c>
    </row>
    <row r="101" spans="1:6" x14ac:dyDescent="0.25">
      <c r="A101" s="542">
        <v>272</v>
      </c>
      <c r="B101" s="334" t="s">
        <v>884</v>
      </c>
      <c r="C101" s="208">
        <v>686027.22250000015</v>
      </c>
      <c r="D101" s="208">
        <v>0</v>
      </c>
      <c r="E101" s="235">
        <v>670139.02</v>
      </c>
      <c r="F101" s="545">
        <v>15888.20250000013</v>
      </c>
    </row>
    <row r="102" spans="1:6" x14ac:dyDescent="0.25">
      <c r="A102" s="542">
        <v>273</v>
      </c>
      <c r="B102" s="334" t="s">
        <v>885</v>
      </c>
      <c r="C102" s="208">
        <v>206248.26250000001</v>
      </c>
      <c r="D102" s="208">
        <v>0</v>
      </c>
      <c r="E102" s="235">
        <v>35088.312000000005</v>
      </c>
      <c r="F102" s="545">
        <v>171159.95050000001</v>
      </c>
    </row>
    <row r="103" spans="1:6" x14ac:dyDescent="0.25">
      <c r="A103" s="542">
        <v>275</v>
      </c>
      <c r="B103" s="334" t="s">
        <v>886</v>
      </c>
      <c r="C103" s="208">
        <v>53781.192500000005</v>
      </c>
      <c r="D103" s="208">
        <v>0</v>
      </c>
      <c r="E103" s="235">
        <v>54482.362000000008</v>
      </c>
      <c r="F103" s="545">
        <v>-701.16950000000361</v>
      </c>
    </row>
    <row r="104" spans="1:6" x14ac:dyDescent="0.25">
      <c r="A104" s="542">
        <v>276</v>
      </c>
      <c r="B104" s="334" t="s">
        <v>887</v>
      </c>
      <c r="C104" s="208">
        <v>468664.67749999999</v>
      </c>
      <c r="D104" s="208">
        <v>0</v>
      </c>
      <c r="E104" s="235">
        <v>706550.60295000009</v>
      </c>
      <c r="F104" s="545">
        <v>-237885.9254500001</v>
      </c>
    </row>
    <row r="105" spans="1:6" x14ac:dyDescent="0.25">
      <c r="A105" s="542">
        <v>280</v>
      </c>
      <c r="B105" s="334" t="s">
        <v>888</v>
      </c>
      <c r="C105" s="208">
        <v>0</v>
      </c>
      <c r="D105" s="208">
        <v>0</v>
      </c>
      <c r="E105" s="235">
        <v>819025.65</v>
      </c>
      <c r="F105" s="545">
        <v>-819025.65</v>
      </c>
    </row>
    <row r="106" spans="1:6" x14ac:dyDescent="0.25">
      <c r="A106" s="542">
        <v>284</v>
      </c>
      <c r="B106" s="334" t="s">
        <v>889</v>
      </c>
      <c r="C106" s="208">
        <v>1206906.6500000004</v>
      </c>
      <c r="D106" s="208">
        <v>0</v>
      </c>
      <c r="E106" s="235">
        <v>56690.3</v>
      </c>
      <c r="F106" s="545">
        <v>1150216.3500000003</v>
      </c>
    </row>
    <row r="107" spans="1:6" x14ac:dyDescent="0.25">
      <c r="A107" s="542">
        <v>285</v>
      </c>
      <c r="B107" s="334" t="s">
        <v>890</v>
      </c>
      <c r="C107" s="208">
        <v>583387.9425</v>
      </c>
      <c r="D107" s="208">
        <v>0</v>
      </c>
      <c r="E107" s="235">
        <v>1326523.1830000002</v>
      </c>
      <c r="F107" s="545">
        <v>-743135.24050000019</v>
      </c>
    </row>
    <row r="108" spans="1:6" x14ac:dyDescent="0.25">
      <c r="A108" s="542">
        <v>286</v>
      </c>
      <c r="B108" s="334" t="s">
        <v>891</v>
      </c>
      <c r="C108" s="208">
        <v>1115680.0225000004</v>
      </c>
      <c r="D108" s="208">
        <v>0</v>
      </c>
      <c r="E108" s="235">
        <v>1259091.5630000005</v>
      </c>
      <c r="F108" s="545">
        <v>-143411.54050000012</v>
      </c>
    </row>
    <row r="109" spans="1:6" x14ac:dyDescent="0.25">
      <c r="A109" s="542">
        <v>287</v>
      </c>
      <c r="B109" s="334" t="s">
        <v>892</v>
      </c>
      <c r="C109" s="208">
        <v>690950.32750000001</v>
      </c>
      <c r="D109" s="208">
        <v>0</v>
      </c>
      <c r="E109" s="235">
        <v>77576.200000000012</v>
      </c>
      <c r="F109" s="545">
        <v>613374.12749999994</v>
      </c>
    </row>
    <row r="110" spans="1:6" x14ac:dyDescent="0.25">
      <c r="A110" s="542">
        <v>288</v>
      </c>
      <c r="B110" s="334" t="s">
        <v>893</v>
      </c>
      <c r="C110" s="208">
        <v>67207.842499999999</v>
      </c>
      <c r="D110" s="208">
        <v>0</v>
      </c>
      <c r="E110" s="235">
        <v>654877.39450000005</v>
      </c>
      <c r="F110" s="545">
        <v>-587669.55200000003</v>
      </c>
    </row>
    <row r="111" spans="1:6" x14ac:dyDescent="0.25">
      <c r="A111" s="542">
        <v>290</v>
      </c>
      <c r="B111" s="334" t="s">
        <v>894</v>
      </c>
      <c r="C111" s="208">
        <v>46321.942500000005</v>
      </c>
      <c r="D111" s="208">
        <v>0</v>
      </c>
      <c r="E111" s="235">
        <v>116364.30000000002</v>
      </c>
      <c r="F111" s="545">
        <v>-70042.357500000013</v>
      </c>
    </row>
    <row r="112" spans="1:6" x14ac:dyDescent="0.25">
      <c r="A112" s="542">
        <v>291</v>
      </c>
      <c r="B112" s="334" t="s">
        <v>895</v>
      </c>
      <c r="C112" s="208">
        <v>11934.800000000001</v>
      </c>
      <c r="D112" s="208">
        <v>0</v>
      </c>
      <c r="E112" s="235">
        <v>19394.050000000003</v>
      </c>
      <c r="F112" s="545">
        <v>-7459.2500000000018</v>
      </c>
    </row>
    <row r="113" spans="1:6" x14ac:dyDescent="0.25">
      <c r="A113" s="542">
        <v>297</v>
      </c>
      <c r="B113" s="334" t="s">
        <v>896</v>
      </c>
      <c r="C113" s="208">
        <v>1191242.2250000006</v>
      </c>
      <c r="D113" s="208">
        <v>0</v>
      </c>
      <c r="E113" s="235">
        <v>4202478.7922999971</v>
      </c>
      <c r="F113" s="545">
        <v>-3011236.5672999965</v>
      </c>
    </row>
    <row r="114" spans="1:6" x14ac:dyDescent="0.25">
      <c r="A114" s="542">
        <v>300</v>
      </c>
      <c r="B114" s="334" t="s">
        <v>897</v>
      </c>
      <c r="C114" s="208">
        <v>401307.64999999991</v>
      </c>
      <c r="D114" s="208">
        <v>0</v>
      </c>
      <c r="E114" s="235">
        <v>11934.800000000001</v>
      </c>
      <c r="F114" s="545">
        <v>389372.84999999992</v>
      </c>
    </row>
    <row r="115" spans="1:6" x14ac:dyDescent="0.25">
      <c r="A115" s="542">
        <v>301</v>
      </c>
      <c r="B115" s="334" t="s">
        <v>898</v>
      </c>
      <c r="C115" s="208">
        <v>706018.01249999995</v>
      </c>
      <c r="D115" s="208">
        <v>0</v>
      </c>
      <c r="E115" s="235">
        <v>305963.51649999997</v>
      </c>
      <c r="F115" s="545">
        <v>400054.49599999998</v>
      </c>
    </row>
    <row r="116" spans="1:6" x14ac:dyDescent="0.25">
      <c r="A116" s="544">
        <v>304</v>
      </c>
      <c r="B116" s="334" t="s">
        <v>899</v>
      </c>
      <c r="C116" s="208">
        <v>0</v>
      </c>
      <c r="D116" s="208">
        <v>0</v>
      </c>
      <c r="E116" s="235">
        <v>241679.7</v>
      </c>
      <c r="F116" s="545">
        <v>-241679.7</v>
      </c>
    </row>
    <row r="117" spans="1:6" x14ac:dyDescent="0.25">
      <c r="A117" s="542">
        <v>305</v>
      </c>
      <c r="B117" s="334" t="s">
        <v>900</v>
      </c>
      <c r="C117" s="208">
        <v>158285.285</v>
      </c>
      <c r="D117" s="208">
        <v>0</v>
      </c>
      <c r="E117" s="235">
        <v>238203.68950000001</v>
      </c>
      <c r="F117" s="545">
        <v>-79918.404500000004</v>
      </c>
    </row>
    <row r="118" spans="1:6" x14ac:dyDescent="0.25">
      <c r="A118" s="542">
        <v>309</v>
      </c>
      <c r="B118" s="334" t="s">
        <v>901</v>
      </c>
      <c r="C118" s="208">
        <v>128672.06250000001</v>
      </c>
      <c r="D118" s="208">
        <v>0</v>
      </c>
      <c r="E118" s="235">
        <v>164163.174</v>
      </c>
      <c r="F118" s="545">
        <v>-35491.111499999985</v>
      </c>
    </row>
    <row r="119" spans="1:6" x14ac:dyDescent="0.25">
      <c r="A119" s="542">
        <v>312</v>
      </c>
      <c r="B119" s="334" t="s">
        <v>902</v>
      </c>
      <c r="C119" s="208">
        <v>34312.550000000003</v>
      </c>
      <c r="D119" s="208">
        <v>0</v>
      </c>
      <c r="E119" s="235">
        <v>43263.65</v>
      </c>
      <c r="F119" s="545">
        <v>-8951.0999999999985</v>
      </c>
    </row>
    <row r="120" spans="1:6" x14ac:dyDescent="0.25">
      <c r="A120" s="542">
        <v>316</v>
      </c>
      <c r="B120" s="334" t="s">
        <v>903</v>
      </c>
      <c r="C120" s="208">
        <v>129940.13500000001</v>
      </c>
      <c r="D120" s="208">
        <v>0</v>
      </c>
      <c r="E120" s="235">
        <v>340470.00699999998</v>
      </c>
      <c r="F120" s="545">
        <v>-210529.87199999997</v>
      </c>
    </row>
    <row r="121" spans="1:6" x14ac:dyDescent="0.25">
      <c r="A121" s="542">
        <v>317</v>
      </c>
      <c r="B121" s="334" t="s">
        <v>904</v>
      </c>
      <c r="C121" s="208">
        <v>23869.600000000002</v>
      </c>
      <c r="D121" s="208">
        <v>0</v>
      </c>
      <c r="E121" s="235">
        <v>61165.850000000006</v>
      </c>
      <c r="F121" s="545">
        <v>-37296.25</v>
      </c>
    </row>
    <row r="122" spans="1:6" x14ac:dyDescent="0.25">
      <c r="A122" s="542">
        <v>320</v>
      </c>
      <c r="B122" s="334" t="s">
        <v>905</v>
      </c>
      <c r="C122" s="208">
        <v>186928.80499999999</v>
      </c>
      <c r="D122" s="208">
        <v>0</v>
      </c>
      <c r="E122" s="235">
        <v>202175.51200000002</v>
      </c>
      <c r="F122" s="545">
        <v>-15246.707000000024</v>
      </c>
    </row>
    <row r="123" spans="1:6" x14ac:dyDescent="0.25">
      <c r="A123" s="542">
        <v>322</v>
      </c>
      <c r="B123" s="334" t="s">
        <v>906</v>
      </c>
      <c r="C123" s="208">
        <v>206099.07750000001</v>
      </c>
      <c r="D123" s="208">
        <v>0</v>
      </c>
      <c r="E123" s="235">
        <v>95433.644500000009</v>
      </c>
      <c r="F123" s="545">
        <v>110665.433</v>
      </c>
    </row>
    <row r="124" spans="1:6" x14ac:dyDescent="0.25">
      <c r="A124" s="542">
        <v>398</v>
      </c>
      <c r="B124" s="334" t="s">
        <v>907</v>
      </c>
      <c r="C124" s="208">
        <v>3554034.2549999999</v>
      </c>
      <c r="D124" s="208">
        <v>0</v>
      </c>
      <c r="E124" s="235">
        <v>11790039.827100007</v>
      </c>
      <c r="F124" s="545">
        <v>-8236005.572100007</v>
      </c>
    </row>
    <row r="125" spans="1:6" x14ac:dyDescent="0.25">
      <c r="A125" s="542">
        <v>399</v>
      </c>
      <c r="B125" s="334" t="s">
        <v>908</v>
      </c>
      <c r="C125" s="208">
        <v>155152.40000000002</v>
      </c>
      <c r="D125" s="208">
        <v>0</v>
      </c>
      <c r="E125" s="235">
        <v>93046.684500000003</v>
      </c>
      <c r="F125" s="545">
        <v>62105.71550000002</v>
      </c>
    </row>
    <row r="126" spans="1:6" x14ac:dyDescent="0.25">
      <c r="A126" s="542">
        <v>400</v>
      </c>
      <c r="B126" s="334" t="s">
        <v>909</v>
      </c>
      <c r="C126" s="208">
        <v>322910.9325</v>
      </c>
      <c r="D126" s="208">
        <v>0</v>
      </c>
      <c r="E126" s="235">
        <v>74741.685000000012</v>
      </c>
      <c r="F126" s="545">
        <v>248169.2475</v>
      </c>
    </row>
    <row r="127" spans="1:6" x14ac:dyDescent="0.25">
      <c r="A127" s="542">
        <v>402</v>
      </c>
      <c r="B127" s="334" t="s">
        <v>910</v>
      </c>
      <c r="C127" s="208">
        <v>561084.78500000003</v>
      </c>
      <c r="D127" s="208">
        <v>0</v>
      </c>
      <c r="E127" s="235">
        <v>273873.82299999997</v>
      </c>
      <c r="F127" s="545">
        <v>287210.96200000006</v>
      </c>
    </row>
    <row r="128" spans="1:6" x14ac:dyDescent="0.25">
      <c r="A128" s="542">
        <v>403</v>
      </c>
      <c r="B128" s="334" t="s">
        <v>911</v>
      </c>
      <c r="C128" s="208">
        <v>26853.300000000003</v>
      </c>
      <c r="D128" s="208">
        <v>0</v>
      </c>
      <c r="E128" s="235">
        <v>65641.400000000009</v>
      </c>
      <c r="F128" s="545">
        <v>-38788.100000000006</v>
      </c>
    </row>
    <row r="129" spans="1:6" x14ac:dyDescent="0.25">
      <c r="A129" s="542">
        <v>405</v>
      </c>
      <c r="B129" s="334" t="s">
        <v>912</v>
      </c>
      <c r="C129" s="208">
        <v>938672.02000000014</v>
      </c>
      <c r="D129" s="208">
        <v>0</v>
      </c>
      <c r="E129" s="235">
        <v>2935568.4434500001</v>
      </c>
      <c r="F129" s="545">
        <v>-1996896.4234500001</v>
      </c>
    </row>
    <row r="130" spans="1:6" x14ac:dyDescent="0.25">
      <c r="A130" s="542">
        <v>407</v>
      </c>
      <c r="B130" s="334" t="s">
        <v>913</v>
      </c>
      <c r="C130" s="208">
        <v>180588.4425</v>
      </c>
      <c r="D130" s="208">
        <v>0</v>
      </c>
      <c r="E130" s="235">
        <v>1050336.9924999999</v>
      </c>
      <c r="F130" s="545">
        <v>-869748.54999999993</v>
      </c>
    </row>
    <row r="131" spans="1:6" x14ac:dyDescent="0.25">
      <c r="A131" s="542">
        <v>408</v>
      </c>
      <c r="B131" s="334" t="s">
        <v>914</v>
      </c>
      <c r="C131" s="208">
        <v>225418.53500000003</v>
      </c>
      <c r="D131" s="208">
        <v>0</v>
      </c>
      <c r="E131" s="235">
        <v>244737.99249999999</v>
      </c>
      <c r="F131" s="545">
        <v>-19319.45749999996</v>
      </c>
    </row>
    <row r="132" spans="1:6" x14ac:dyDescent="0.25">
      <c r="A132" s="542">
        <v>410</v>
      </c>
      <c r="B132" s="334" t="s">
        <v>915</v>
      </c>
      <c r="C132" s="208">
        <v>643285.72</v>
      </c>
      <c r="D132" s="208">
        <v>0</v>
      </c>
      <c r="E132" s="235">
        <v>405450.51744999998</v>
      </c>
      <c r="F132" s="545">
        <v>237835.20254999999</v>
      </c>
    </row>
    <row r="133" spans="1:6" x14ac:dyDescent="0.25">
      <c r="A133" s="542">
        <v>416</v>
      </c>
      <c r="B133" s="334" t="s">
        <v>916</v>
      </c>
      <c r="C133" s="208">
        <v>101445.80000000002</v>
      </c>
      <c r="D133" s="208">
        <v>0</v>
      </c>
      <c r="E133" s="235">
        <v>75189.24000000002</v>
      </c>
      <c r="F133" s="545">
        <v>26256.559999999998</v>
      </c>
    </row>
    <row r="134" spans="1:6" x14ac:dyDescent="0.25">
      <c r="A134" s="542">
        <v>418</v>
      </c>
      <c r="B134" s="334" t="s">
        <v>917</v>
      </c>
      <c r="C134" s="208">
        <v>593980.07750000013</v>
      </c>
      <c r="D134" s="208">
        <v>0</v>
      </c>
      <c r="E134" s="235">
        <v>1116704.9234500001</v>
      </c>
      <c r="F134" s="545">
        <v>-522724.84594999999</v>
      </c>
    </row>
    <row r="135" spans="1:6" x14ac:dyDescent="0.25">
      <c r="A135" s="542">
        <v>420</v>
      </c>
      <c r="B135" s="334" t="s">
        <v>918</v>
      </c>
      <c r="C135" s="208">
        <v>143515.97</v>
      </c>
      <c r="D135" s="208">
        <v>0</v>
      </c>
      <c r="E135" s="235">
        <v>276678.50100000005</v>
      </c>
      <c r="F135" s="545">
        <v>-133162.53100000005</v>
      </c>
    </row>
    <row r="136" spans="1:6" x14ac:dyDescent="0.25">
      <c r="A136" s="542">
        <v>421</v>
      </c>
      <c r="B136" s="334" t="s">
        <v>919</v>
      </c>
      <c r="C136" s="208">
        <v>0</v>
      </c>
      <c r="D136" s="208">
        <v>0</v>
      </c>
      <c r="E136" s="235">
        <v>0</v>
      </c>
      <c r="F136" s="545">
        <v>0</v>
      </c>
    </row>
    <row r="137" spans="1:6" x14ac:dyDescent="0.25">
      <c r="A137" s="542">
        <v>422</v>
      </c>
      <c r="B137" s="334" t="s">
        <v>920</v>
      </c>
      <c r="C137" s="208">
        <v>383703.82</v>
      </c>
      <c r="D137" s="208">
        <v>0</v>
      </c>
      <c r="E137" s="235">
        <v>246289.51650000003</v>
      </c>
      <c r="F137" s="545">
        <v>137414.30349999998</v>
      </c>
    </row>
    <row r="138" spans="1:6" x14ac:dyDescent="0.25">
      <c r="A138" s="542">
        <v>423</v>
      </c>
      <c r="B138" s="334" t="s">
        <v>1083</v>
      </c>
      <c r="C138" s="208">
        <v>624040.8550000001</v>
      </c>
      <c r="D138" s="208">
        <v>0</v>
      </c>
      <c r="E138" s="235">
        <v>1354674.3925000003</v>
      </c>
      <c r="F138" s="545">
        <v>-730633.53750000021</v>
      </c>
    </row>
    <row r="139" spans="1:6" x14ac:dyDescent="0.25">
      <c r="A139" s="542">
        <v>425</v>
      </c>
      <c r="B139" s="334" t="s">
        <v>921</v>
      </c>
      <c r="C139" s="208">
        <v>159702.54250000004</v>
      </c>
      <c r="D139" s="208">
        <v>0</v>
      </c>
      <c r="E139" s="235">
        <v>171841.72595000002</v>
      </c>
      <c r="F139" s="545">
        <v>-12139.183449999982</v>
      </c>
    </row>
    <row r="140" spans="1:6" x14ac:dyDescent="0.25">
      <c r="A140" s="542">
        <v>426</v>
      </c>
      <c r="B140" s="334" t="s">
        <v>922</v>
      </c>
      <c r="C140" s="208">
        <v>379079.08499999996</v>
      </c>
      <c r="D140" s="208">
        <v>0</v>
      </c>
      <c r="E140" s="235">
        <v>1134235.6528</v>
      </c>
      <c r="F140" s="545">
        <v>-755156.56780000008</v>
      </c>
    </row>
    <row r="141" spans="1:6" x14ac:dyDescent="0.25">
      <c r="A141" s="542">
        <v>430</v>
      </c>
      <c r="B141" s="334" t="s">
        <v>923</v>
      </c>
      <c r="C141" s="208">
        <v>615089.75500000012</v>
      </c>
      <c r="D141" s="208">
        <v>0</v>
      </c>
      <c r="E141" s="235">
        <v>567440.06600000011</v>
      </c>
      <c r="F141" s="545">
        <v>47649.689000000013</v>
      </c>
    </row>
    <row r="142" spans="1:6" x14ac:dyDescent="0.25">
      <c r="A142" s="544">
        <v>433</v>
      </c>
      <c r="B142" s="334" t="s">
        <v>924</v>
      </c>
      <c r="C142" s="208">
        <v>250705.39250000005</v>
      </c>
      <c r="D142" s="208">
        <v>0</v>
      </c>
      <c r="E142" s="235">
        <v>243171.55000000005</v>
      </c>
      <c r="F142" s="545">
        <v>7533.8424999999988</v>
      </c>
    </row>
    <row r="143" spans="1:6" x14ac:dyDescent="0.25">
      <c r="A143" s="542">
        <v>434</v>
      </c>
      <c r="B143" s="334" t="s">
        <v>925</v>
      </c>
      <c r="C143" s="208">
        <v>1356240.835</v>
      </c>
      <c r="D143" s="208">
        <v>0</v>
      </c>
      <c r="E143" s="235">
        <v>449389.97549999994</v>
      </c>
      <c r="F143" s="545">
        <v>906850.85950000002</v>
      </c>
    </row>
    <row r="144" spans="1:6" x14ac:dyDescent="0.25">
      <c r="A144" s="542">
        <v>435</v>
      </c>
      <c r="B144" s="334" t="s">
        <v>926</v>
      </c>
      <c r="C144" s="208">
        <v>71683.392500000002</v>
      </c>
      <c r="D144" s="208">
        <v>0</v>
      </c>
      <c r="E144" s="235">
        <v>131282.80000000002</v>
      </c>
      <c r="F144" s="545">
        <v>-59599.407500000016</v>
      </c>
    </row>
    <row r="145" spans="1:6" x14ac:dyDescent="0.25">
      <c r="A145" s="542">
        <v>436</v>
      </c>
      <c r="B145" s="334" t="s">
        <v>927</v>
      </c>
      <c r="C145" s="208">
        <v>50797.492500000008</v>
      </c>
      <c r="D145" s="208">
        <v>0</v>
      </c>
      <c r="E145" s="235">
        <v>61494.057000000001</v>
      </c>
      <c r="F145" s="545">
        <v>-10696.564499999993</v>
      </c>
    </row>
    <row r="146" spans="1:6" x14ac:dyDescent="0.25">
      <c r="A146" s="542">
        <v>440</v>
      </c>
      <c r="B146" s="334" t="s">
        <v>928</v>
      </c>
      <c r="C146" s="208">
        <v>86676.485000000001</v>
      </c>
      <c r="D146" s="208">
        <v>0</v>
      </c>
      <c r="E146" s="235">
        <v>150826.03499999997</v>
      </c>
      <c r="F146" s="545">
        <v>-64149.549999999974</v>
      </c>
    </row>
    <row r="147" spans="1:6" x14ac:dyDescent="0.25">
      <c r="A147" s="542">
        <v>441</v>
      </c>
      <c r="B147" s="334" t="s">
        <v>929</v>
      </c>
      <c r="C147" s="208">
        <v>16484.942500000001</v>
      </c>
      <c r="D147" s="208">
        <v>0</v>
      </c>
      <c r="E147" s="235">
        <v>109680.81200000001</v>
      </c>
      <c r="F147" s="545">
        <v>-93195.869500000001</v>
      </c>
    </row>
    <row r="148" spans="1:6" x14ac:dyDescent="0.25">
      <c r="A148" s="542">
        <v>444</v>
      </c>
      <c r="B148" s="334" t="s">
        <v>930</v>
      </c>
      <c r="C148" s="208">
        <v>3767592.5825</v>
      </c>
      <c r="D148" s="208">
        <v>0</v>
      </c>
      <c r="E148" s="235">
        <v>1368547.1056500003</v>
      </c>
      <c r="F148" s="545">
        <v>2399045.4768499997</v>
      </c>
    </row>
    <row r="149" spans="1:6" x14ac:dyDescent="0.25">
      <c r="A149" s="542">
        <v>445</v>
      </c>
      <c r="B149" s="334" t="s">
        <v>931</v>
      </c>
      <c r="C149" s="208">
        <v>289642.67749999993</v>
      </c>
      <c r="D149" s="208">
        <v>0</v>
      </c>
      <c r="E149" s="235">
        <v>163387.41199999998</v>
      </c>
      <c r="F149" s="545">
        <v>126255.26549999995</v>
      </c>
    </row>
    <row r="150" spans="1:6" x14ac:dyDescent="0.25">
      <c r="A150" s="542">
        <v>475</v>
      </c>
      <c r="B150" s="334" t="s">
        <v>932</v>
      </c>
      <c r="C150" s="208">
        <v>853338.20000000007</v>
      </c>
      <c r="D150" s="208">
        <v>0</v>
      </c>
      <c r="E150" s="235">
        <v>127985.81150000001</v>
      </c>
      <c r="F150" s="545">
        <v>725352.38850000012</v>
      </c>
    </row>
    <row r="151" spans="1:6" x14ac:dyDescent="0.25">
      <c r="A151" s="542">
        <v>480</v>
      </c>
      <c r="B151" s="334" t="s">
        <v>933</v>
      </c>
      <c r="C151" s="208">
        <v>79142.642500000002</v>
      </c>
      <c r="D151" s="208">
        <v>0</v>
      </c>
      <c r="E151" s="235">
        <v>871314.99250000017</v>
      </c>
      <c r="F151" s="545">
        <v>-792172.35000000021</v>
      </c>
    </row>
    <row r="152" spans="1:6" x14ac:dyDescent="0.25">
      <c r="A152" s="542">
        <v>481</v>
      </c>
      <c r="B152" s="334" t="s">
        <v>934</v>
      </c>
      <c r="C152" s="208">
        <v>274574.99249999999</v>
      </c>
      <c r="D152" s="208">
        <v>0</v>
      </c>
      <c r="E152" s="235">
        <v>503559.049</v>
      </c>
      <c r="F152" s="545">
        <v>-228984.05650000001</v>
      </c>
    </row>
    <row r="153" spans="1:6" x14ac:dyDescent="0.25">
      <c r="A153" s="542">
        <v>483</v>
      </c>
      <c r="B153" s="334" t="s">
        <v>935</v>
      </c>
      <c r="C153" s="208">
        <v>82126.342499999999</v>
      </c>
      <c r="D153" s="208">
        <v>0</v>
      </c>
      <c r="E153" s="235">
        <v>23869.600000000002</v>
      </c>
      <c r="F153" s="545">
        <v>58256.742499999993</v>
      </c>
    </row>
    <row r="154" spans="1:6" x14ac:dyDescent="0.25">
      <c r="A154" s="542">
        <v>484</v>
      </c>
      <c r="B154" s="334" t="s">
        <v>936</v>
      </c>
      <c r="C154" s="208">
        <v>176262.07749999998</v>
      </c>
      <c r="D154" s="208">
        <v>0</v>
      </c>
      <c r="E154" s="235">
        <v>47813.792500000003</v>
      </c>
      <c r="F154" s="545">
        <v>128448.28499999997</v>
      </c>
    </row>
    <row r="155" spans="1:6" x14ac:dyDescent="0.25">
      <c r="A155" s="542">
        <v>489</v>
      </c>
      <c r="B155" s="334" t="s">
        <v>158</v>
      </c>
      <c r="C155" s="208">
        <v>0</v>
      </c>
      <c r="D155" s="208">
        <v>0</v>
      </c>
      <c r="E155" s="235">
        <v>1234505.875</v>
      </c>
      <c r="F155" s="545">
        <v>-1234505.875</v>
      </c>
    </row>
    <row r="156" spans="1:6" x14ac:dyDescent="0.25">
      <c r="A156" s="542">
        <v>491</v>
      </c>
      <c r="B156" s="334" t="s">
        <v>937</v>
      </c>
      <c r="C156" s="208">
        <v>917263.97250000027</v>
      </c>
      <c r="D156" s="208">
        <v>0</v>
      </c>
      <c r="E156" s="235">
        <v>713372.83299999998</v>
      </c>
      <c r="F156" s="545">
        <v>203891.13950000028</v>
      </c>
    </row>
    <row r="157" spans="1:6" x14ac:dyDescent="0.25">
      <c r="A157" s="542">
        <v>494</v>
      </c>
      <c r="B157" s="334" t="s">
        <v>938</v>
      </c>
      <c r="C157" s="208">
        <v>225343.9425</v>
      </c>
      <c r="D157" s="208">
        <v>0</v>
      </c>
      <c r="E157" s="235">
        <v>133207.28649999999</v>
      </c>
      <c r="F157" s="545">
        <v>92136.656000000017</v>
      </c>
    </row>
    <row r="158" spans="1:6" x14ac:dyDescent="0.25">
      <c r="A158" s="542">
        <v>495</v>
      </c>
      <c r="B158" s="334" t="s">
        <v>939</v>
      </c>
      <c r="C158" s="208">
        <v>4550.1424999999999</v>
      </c>
      <c r="D158" s="208">
        <v>0</v>
      </c>
      <c r="E158" s="235">
        <v>69669.395000000019</v>
      </c>
      <c r="F158" s="545">
        <v>-65119.252500000017</v>
      </c>
    </row>
    <row r="159" spans="1:6" x14ac:dyDescent="0.25">
      <c r="A159" s="542">
        <v>498</v>
      </c>
      <c r="B159" s="334" t="s">
        <v>940</v>
      </c>
      <c r="C159" s="208">
        <v>123823.54999999999</v>
      </c>
      <c r="D159" s="208">
        <v>0</v>
      </c>
      <c r="E159" s="235">
        <v>96313.83600000001</v>
      </c>
      <c r="F159" s="545">
        <v>27509.713999999978</v>
      </c>
    </row>
    <row r="160" spans="1:6" x14ac:dyDescent="0.25">
      <c r="A160" s="542">
        <v>499</v>
      </c>
      <c r="B160" s="334" t="s">
        <v>941</v>
      </c>
      <c r="C160" s="208">
        <v>1137162.6625000003</v>
      </c>
      <c r="D160" s="208">
        <v>0</v>
      </c>
      <c r="E160" s="235">
        <v>741459.89295000001</v>
      </c>
      <c r="F160" s="545">
        <v>395702.76955000032</v>
      </c>
    </row>
    <row r="161" spans="1:6" x14ac:dyDescent="0.25">
      <c r="A161" s="542">
        <v>500</v>
      </c>
      <c r="B161" s="334" t="s">
        <v>942</v>
      </c>
      <c r="C161" s="208">
        <v>132923.83500000002</v>
      </c>
      <c r="D161" s="208">
        <v>0</v>
      </c>
      <c r="E161" s="235">
        <v>355925.57299999997</v>
      </c>
      <c r="F161" s="545">
        <v>-223001.73799999995</v>
      </c>
    </row>
    <row r="162" spans="1:6" x14ac:dyDescent="0.25">
      <c r="A162" s="542">
        <v>503</v>
      </c>
      <c r="B162" s="334" t="s">
        <v>943</v>
      </c>
      <c r="C162" s="208">
        <v>353792.22750000004</v>
      </c>
      <c r="D162" s="208">
        <v>0</v>
      </c>
      <c r="E162" s="235">
        <v>211126.61200000002</v>
      </c>
      <c r="F162" s="545">
        <v>142665.61550000001</v>
      </c>
    </row>
    <row r="163" spans="1:6" x14ac:dyDescent="0.25">
      <c r="A163" s="542">
        <v>504</v>
      </c>
      <c r="B163" s="334" t="s">
        <v>944</v>
      </c>
      <c r="C163" s="208">
        <v>64224.142500000002</v>
      </c>
      <c r="D163" s="208">
        <v>0</v>
      </c>
      <c r="E163" s="235">
        <v>911401.00200000009</v>
      </c>
      <c r="F163" s="545">
        <v>-847176.85950000014</v>
      </c>
    </row>
    <row r="164" spans="1:6" x14ac:dyDescent="0.25">
      <c r="A164" s="542">
        <v>505</v>
      </c>
      <c r="B164" s="334" t="s">
        <v>945</v>
      </c>
      <c r="C164" s="208">
        <v>897049.40499999991</v>
      </c>
      <c r="D164" s="208">
        <v>0</v>
      </c>
      <c r="E164" s="235">
        <v>2708587.9414999997</v>
      </c>
      <c r="F164" s="545">
        <v>-1811538.5364999999</v>
      </c>
    </row>
    <row r="165" spans="1:6" x14ac:dyDescent="0.25">
      <c r="A165" s="542">
        <v>507</v>
      </c>
      <c r="B165" s="334" t="s">
        <v>946</v>
      </c>
      <c r="C165" s="208">
        <v>171562.75000000003</v>
      </c>
      <c r="D165" s="208">
        <v>0</v>
      </c>
      <c r="E165" s="235">
        <v>127866.46350000001</v>
      </c>
      <c r="F165" s="545">
        <v>43696.286500000017</v>
      </c>
    </row>
    <row r="166" spans="1:6" x14ac:dyDescent="0.25">
      <c r="A166" s="542">
        <v>508</v>
      </c>
      <c r="B166" s="334" t="s">
        <v>947</v>
      </c>
      <c r="C166" s="208">
        <v>273008.55</v>
      </c>
      <c r="D166" s="208">
        <v>0</v>
      </c>
      <c r="E166" s="235">
        <v>161328.65900000001</v>
      </c>
      <c r="F166" s="545">
        <v>111679.89099999997</v>
      </c>
    </row>
    <row r="167" spans="1:6" x14ac:dyDescent="0.25">
      <c r="A167" s="542">
        <v>529</v>
      </c>
      <c r="B167" s="334" t="s">
        <v>948</v>
      </c>
      <c r="C167" s="208">
        <v>231311.34250000003</v>
      </c>
      <c r="D167" s="208">
        <v>0</v>
      </c>
      <c r="E167" s="235">
        <v>432199.38794999995</v>
      </c>
      <c r="F167" s="545">
        <v>-200888.04544999992</v>
      </c>
    </row>
    <row r="168" spans="1:6" x14ac:dyDescent="0.25">
      <c r="A168" s="542">
        <v>531</v>
      </c>
      <c r="B168" s="334" t="s">
        <v>949</v>
      </c>
      <c r="C168" s="208">
        <v>197147.97750000001</v>
      </c>
      <c r="D168" s="208">
        <v>0</v>
      </c>
      <c r="E168" s="235">
        <v>160682.68794999999</v>
      </c>
      <c r="F168" s="545">
        <v>36465.289550000016</v>
      </c>
    </row>
    <row r="169" spans="1:6" x14ac:dyDescent="0.25">
      <c r="A169" s="542">
        <v>535</v>
      </c>
      <c r="B169" s="334" t="s">
        <v>950</v>
      </c>
      <c r="C169" s="208">
        <v>246528.21250000002</v>
      </c>
      <c r="D169" s="208">
        <v>0</v>
      </c>
      <c r="E169" s="235">
        <v>308514.58000000007</v>
      </c>
      <c r="F169" s="545">
        <v>-61986.367500000051</v>
      </c>
    </row>
    <row r="170" spans="1:6" x14ac:dyDescent="0.25">
      <c r="A170" s="542">
        <v>536</v>
      </c>
      <c r="B170" s="334" t="s">
        <v>951</v>
      </c>
      <c r="C170" s="208">
        <v>1125302.4550000008</v>
      </c>
      <c r="D170" s="208">
        <v>0</v>
      </c>
      <c r="E170" s="235">
        <v>1139158.7578</v>
      </c>
      <c r="F170" s="545">
        <v>-13856.302799999248</v>
      </c>
    </row>
    <row r="171" spans="1:6" x14ac:dyDescent="0.25">
      <c r="A171" s="542">
        <v>538</v>
      </c>
      <c r="B171" s="334" t="s">
        <v>952</v>
      </c>
      <c r="C171" s="208">
        <v>144858.63499999998</v>
      </c>
      <c r="D171" s="208">
        <v>0</v>
      </c>
      <c r="E171" s="235">
        <v>223852.0925</v>
      </c>
      <c r="F171" s="545">
        <v>-78993.457500000019</v>
      </c>
    </row>
    <row r="172" spans="1:6" x14ac:dyDescent="0.25">
      <c r="A172" s="542">
        <v>541</v>
      </c>
      <c r="B172" s="334" t="s">
        <v>953</v>
      </c>
      <c r="C172" s="208">
        <v>118303.705</v>
      </c>
      <c r="D172" s="208">
        <v>0</v>
      </c>
      <c r="E172" s="235">
        <v>128100.68395000002</v>
      </c>
      <c r="F172" s="545">
        <v>-9796.9789500000188</v>
      </c>
    </row>
    <row r="173" spans="1:6" x14ac:dyDescent="0.25">
      <c r="A173" s="542">
        <v>543</v>
      </c>
      <c r="B173" s="334" t="s">
        <v>954</v>
      </c>
      <c r="C173" s="208">
        <v>682223.00500000012</v>
      </c>
      <c r="D173" s="208">
        <v>0</v>
      </c>
      <c r="E173" s="235">
        <v>948419.76790000009</v>
      </c>
      <c r="F173" s="545">
        <v>-266196.76289999997</v>
      </c>
    </row>
    <row r="174" spans="1:6" x14ac:dyDescent="0.25">
      <c r="A174" s="542">
        <v>545</v>
      </c>
      <c r="B174" s="334" t="s">
        <v>955</v>
      </c>
      <c r="C174" s="208">
        <v>170294.67750000002</v>
      </c>
      <c r="D174" s="208">
        <v>0</v>
      </c>
      <c r="E174" s="235">
        <v>156718.84250000003</v>
      </c>
      <c r="F174" s="545">
        <v>13575.834999999992</v>
      </c>
    </row>
    <row r="175" spans="1:6" x14ac:dyDescent="0.25">
      <c r="A175" s="542">
        <v>560</v>
      </c>
      <c r="B175" s="334" t="s">
        <v>956</v>
      </c>
      <c r="C175" s="208">
        <v>1492372.1475000007</v>
      </c>
      <c r="D175" s="208">
        <v>0</v>
      </c>
      <c r="E175" s="235">
        <v>1017854.9424500002</v>
      </c>
      <c r="F175" s="545">
        <v>474517.20505000046</v>
      </c>
    </row>
    <row r="176" spans="1:6" x14ac:dyDescent="0.25">
      <c r="A176" s="542">
        <v>561</v>
      </c>
      <c r="B176" s="334" t="s">
        <v>957</v>
      </c>
      <c r="C176" s="208">
        <v>79068.05</v>
      </c>
      <c r="D176" s="208">
        <v>0</v>
      </c>
      <c r="E176" s="235">
        <v>672824.35000000009</v>
      </c>
      <c r="F176" s="545">
        <v>-593756.30000000005</v>
      </c>
    </row>
    <row r="177" spans="1:6" x14ac:dyDescent="0.25">
      <c r="A177" s="542">
        <v>562</v>
      </c>
      <c r="B177" s="334" t="s">
        <v>958</v>
      </c>
      <c r="C177" s="208">
        <v>302845.55</v>
      </c>
      <c r="D177" s="208">
        <v>0</v>
      </c>
      <c r="E177" s="235">
        <v>424094.16689999989</v>
      </c>
      <c r="F177" s="545">
        <v>-121248.61689999991</v>
      </c>
    </row>
    <row r="178" spans="1:6" x14ac:dyDescent="0.25">
      <c r="A178" s="542">
        <v>563</v>
      </c>
      <c r="B178" s="334" t="s">
        <v>959</v>
      </c>
      <c r="C178" s="208">
        <v>226761.19999999998</v>
      </c>
      <c r="D178" s="208">
        <v>0</v>
      </c>
      <c r="E178" s="235">
        <v>214945.74799999996</v>
      </c>
      <c r="F178" s="545">
        <v>11815.452000000019</v>
      </c>
    </row>
    <row r="179" spans="1:6" x14ac:dyDescent="0.25">
      <c r="A179" s="542">
        <v>564</v>
      </c>
      <c r="B179" s="334" t="s">
        <v>960</v>
      </c>
      <c r="C179" s="208">
        <v>1449257.6824999999</v>
      </c>
      <c r="D179" s="208">
        <v>0</v>
      </c>
      <c r="E179" s="235">
        <v>14430899.270450005</v>
      </c>
      <c r="F179" s="545">
        <v>-12981641.587950006</v>
      </c>
    </row>
    <row r="180" spans="1:6" x14ac:dyDescent="0.25">
      <c r="A180" s="542">
        <v>576</v>
      </c>
      <c r="B180" s="334" t="s">
        <v>961</v>
      </c>
      <c r="C180" s="208">
        <v>9100.2849999999999</v>
      </c>
      <c r="D180" s="208">
        <v>0</v>
      </c>
      <c r="E180" s="235">
        <v>50797.4925</v>
      </c>
      <c r="F180" s="545">
        <v>-41697.207500000004</v>
      </c>
    </row>
    <row r="181" spans="1:6" x14ac:dyDescent="0.25">
      <c r="A181" s="542">
        <v>577</v>
      </c>
      <c r="B181" s="334" t="s">
        <v>962</v>
      </c>
      <c r="C181" s="208">
        <v>395638.61999999994</v>
      </c>
      <c r="D181" s="208">
        <v>0</v>
      </c>
      <c r="E181" s="235">
        <v>418687.70249999996</v>
      </c>
      <c r="F181" s="545">
        <v>-23049.082500000019</v>
      </c>
    </row>
    <row r="182" spans="1:6" x14ac:dyDescent="0.25">
      <c r="A182" s="542">
        <v>578</v>
      </c>
      <c r="B182" s="334" t="s">
        <v>963</v>
      </c>
      <c r="C182" s="208">
        <v>415256.44750000001</v>
      </c>
      <c r="D182" s="208">
        <v>0</v>
      </c>
      <c r="E182" s="235">
        <v>58182.150000000009</v>
      </c>
      <c r="F182" s="545">
        <v>357074.29749999999</v>
      </c>
    </row>
    <row r="183" spans="1:6" x14ac:dyDescent="0.25">
      <c r="A183" s="542">
        <v>580</v>
      </c>
      <c r="B183" s="334" t="s">
        <v>964</v>
      </c>
      <c r="C183" s="208">
        <v>92569.29250000001</v>
      </c>
      <c r="D183" s="208">
        <v>0</v>
      </c>
      <c r="E183" s="235">
        <v>26853.300000000003</v>
      </c>
      <c r="F183" s="545">
        <v>65715.992500000008</v>
      </c>
    </row>
    <row r="184" spans="1:6" x14ac:dyDescent="0.25">
      <c r="A184" s="542">
        <v>581</v>
      </c>
      <c r="B184" s="334" t="s">
        <v>965</v>
      </c>
      <c r="C184" s="208">
        <v>192597.83499999999</v>
      </c>
      <c r="D184" s="208">
        <v>0</v>
      </c>
      <c r="E184" s="235">
        <v>90704.480000000025</v>
      </c>
      <c r="F184" s="545">
        <v>101893.35499999997</v>
      </c>
    </row>
    <row r="185" spans="1:6" x14ac:dyDescent="0.25">
      <c r="A185" s="542">
        <v>583</v>
      </c>
      <c r="B185" s="334" t="s">
        <v>966</v>
      </c>
      <c r="C185" s="208">
        <v>146201.29999999999</v>
      </c>
      <c r="D185" s="208">
        <v>0</v>
      </c>
      <c r="E185" s="235">
        <v>4550.1424999999999</v>
      </c>
      <c r="F185" s="545">
        <v>141651.1575</v>
      </c>
    </row>
    <row r="186" spans="1:6" x14ac:dyDescent="0.25">
      <c r="A186" s="542">
        <v>584</v>
      </c>
      <c r="B186" s="334" t="s">
        <v>967</v>
      </c>
      <c r="C186" s="208">
        <v>23869.600000000002</v>
      </c>
      <c r="D186" s="208">
        <v>0</v>
      </c>
      <c r="E186" s="235">
        <v>11934.800000000001</v>
      </c>
      <c r="F186" s="545">
        <v>11934.800000000001</v>
      </c>
    </row>
    <row r="187" spans="1:6" x14ac:dyDescent="0.25">
      <c r="A187" s="542">
        <v>588</v>
      </c>
      <c r="B187" s="334" t="s">
        <v>968</v>
      </c>
      <c r="C187" s="208">
        <v>50722.9</v>
      </c>
      <c r="D187" s="208">
        <v>0</v>
      </c>
      <c r="E187" s="235">
        <v>60777.969000000005</v>
      </c>
      <c r="F187" s="545">
        <v>-10055.069000000003</v>
      </c>
    </row>
    <row r="188" spans="1:6" x14ac:dyDescent="0.25">
      <c r="A188" s="542">
        <v>592</v>
      </c>
      <c r="B188" s="334" t="s">
        <v>969</v>
      </c>
      <c r="C188" s="208">
        <v>196998.79250000001</v>
      </c>
      <c r="D188" s="208">
        <v>0</v>
      </c>
      <c r="E188" s="235">
        <v>69669.395000000004</v>
      </c>
      <c r="F188" s="545">
        <v>127329.39750000001</v>
      </c>
    </row>
    <row r="189" spans="1:6" x14ac:dyDescent="0.25">
      <c r="A189" s="542">
        <v>593</v>
      </c>
      <c r="B189" s="334" t="s">
        <v>970</v>
      </c>
      <c r="C189" s="208">
        <v>255926.86749999999</v>
      </c>
      <c r="D189" s="208">
        <v>0</v>
      </c>
      <c r="E189" s="235">
        <v>502738.53149999987</v>
      </c>
      <c r="F189" s="545">
        <v>-246811.66399999987</v>
      </c>
    </row>
    <row r="190" spans="1:6" x14ac:dyDescent="0.25">
      <c r="A190" s="542">
        <v>595</v>
      </c>
      <c r="B190" s="334" t="s">
        <v>971</v>
      </c>
      <c r="C190" s="208">
        <v>216392.8425</v>
      </c>
      <c r="D190" s="208">
        <v>0</v>
      </c>
      <c r="E190" s="235">
        <v>86303.522500000006</v>
      </c>
      <c r="F190" s="545">
        <v>130089.31999999999</v>
      </c>
    </row>
    <row r="191" spans="1:6" x14ac:dyDescent="0.25">
      <c r="A191" s="542">
        <v>598</v>
      </c>
      <c r="B191" s="334" t="s">
        <v>972</v>
      </c>
      <c r="C191" s="208">
        <v>1071372.0775000001</v>
      </c>
      <c r="D191" s="208">
        <v>0</v>
      </c>
      <c r="E191" s="235">
        <v>295535.48500000004</v>
      </c>
      <c r="F191" s="545">
        <v>775836.59250000003</v>
      </c>
    </row>
    <row r="192" spans="1:6" x14ac:dyDescent="0.25">
      <c r="A192" s="542">
        <v>599</v>
      </c>
      <c r="B192" s="334" t="s">
        <v>973</v>
      </c>
      <c r="C192" s="208">
        <v>204458.04250000001</v>
      </c>
      <c r="D192" s="208">
        <v>0</v>
      </c>
      <c r="E192" s="235">
        <v>672973.53500000003</v>
      </c>
      <c r="F192" s="545">
        <v>-468515.49250000005</v>
      </c>
    </row>
    <row r="193" spans="1:6" x14ac:dyDescent="0.25">
      <c r="A193" s="542">
        <v>601</v>
      </c>
      <c r="B193" s="334" t="s">
        <v>974</v>
      </c>
      <c r="C193" s="208">
        <v>34312.550000000003</v>
      </c>
      <c r="D193" s="208">
        <v>0</v>
      </c>
      <c r="E193" s="235">
        <v>85885.804500000013</v>
      </c>
      <c r="F193" s="545">
        <v>-51573.25450000001</v>
      </c>
    </row>
    <row r="194" spans="1:6" x14ac:dyDescent="0.25">
      <c r="A194" s="542">
        <v>604</v>
      </c>
      <c r="B194" s="334" t="s">
        <v>975</v>
      </c>
      <c r="C194" s="208">
        <v>212141.07</v>
      </c>
      <c r="D194" s="208">
        <v>0</v>
      </c>
      <c r="E194" s="235">
        <v>908870.82440000004</v>
      </c>
      <c r="F194" s="545">
        <v>-696729.75439999998</v>
      </c>
    </row>
    <row r="195" spans="1:6" x14ac:dyDescent="0.25">
      <c r="A195" s="542">
        <v>607</v>
      </c>
      <c r="B195" s="334" t="s">
        <v>976</v>
      </c>
      <c r="C195" s="208">
        <v>43263.650000000009</v>
      </c>
      <c r="D195" s="208">
        <v>0</v>
      </c>
      <c r="E195" s="235">
        <v>89511.000000000015</v>
      </c>
      <c r="F195" s="545">
        <v>-46247.350000000006</v>
      </c>
    </row>
    <row r="196" spans="1:6" x14ac:dyDescent="0.25">
      <c r="A196" s="542">
        <v>608</v>
      </c>
      <c r="B196" s="334" t="s">
        <v>977</v>
      </c>
      <c r="C196" s="208">
        <v>71608.800000000003</v>
      </c>
      <c r="D196" s="208">
        <v>0</v>
      </c>
      <c r="E196" s="235">
        <v>74592.5</v>
      </c>
      <c r="F196" s="545">
        <v>-2983.6999999999971</v>
      </c>
    </row>
    <row r="197" spans="1:6" x14ac:dyDescent="0.25">
      <c r="A197" s="542">
        <v>609</v>
      </c>
      <c r="B197" s="334" t="s">
        <v>978</v>
      </c>
      <c r="C197" s="208">
        <v>1299326.7574999998</v>
      </c>
      <c r="D197" s="208">
        <v>0</v>
      </c>
      <c r="E197" s="235">
        <v>4061497.4754499984</v>
      </c>
      <c r="F197" s="545">
        <v>-2762170.7179499986</v>
      </c>
    </row>
    <row r="198" spans="1:6" x14ac:dyDescent="0.25">
      <c r="A198" s="542">
        <v>611</v>
      </c>
      <c r="B198" s="334" t="s">
        <v>979</v>
      </c>
      <c r="C198" s="208">
        <v>317913.23499999999</v>
      </c>
      <c r="D198" s="208">
        <v>0</v>
      </c>
      <c r="E198" s="235">
        <v>204264.10200000001</v>
      </c>
      <c r="F198" s="545">
        <v>113649.13299999997</v>
      </c>
    </row>
    <row r="199" spans="1:6" x14ac:dyDescent="0.25">
      <c r="A199" s="542">
        <v>614</v>
      </c>
      <c r="B199" s="334" t="s">
        <v>980</v>
      </c>
      <c r="C199" s="208">
        <v>0</v>
      </c>
      <c r="D199" s="208">
        <v>0</v>
      </c>
      <c r="E199" s="235">
        <v>11934.800000000001</v>
      </c>
      <c r="F199" s="545">
        <v>-11934.800000000001</v>
      </c>
    </row>
    <row r="200" spans="1:6" x14ac:dyDescent="0.25">
      <c r="A200" s="542">
        <v>615</v>
      </c>
      <c r="B200" s="334" t="s">
        <v>981</v>
      </c>
      <c r="C200" s="208">
        <v>144784.04250000001</v>
      </c>
      <c r="D200" s="208">
        <v>0</v>
      </c>
      <c r="E200" s="235">
        <v>135072.09899999999</v>
      </c>
      <c r="F200" s="545">
        <v>9711.9435000000231</v>
      </c>
    </row>
    <row r="201" spans="1:6" x14ac:dyDescent="0.25">
      <c r="A201" s="542">
        <v>616</v>
      </c>
      <c r="B201" s="334" t="s">
        <v>982</v>
      </c>
      <c r="C201" s="208">
        <v>46396.535000000003</v>
      </c>
      <c r="D201" s="208">
        <v>0</v>
      </c>
      <c r="E201" s="235">
        <v>704153.20000000007</v>
      </c>
      <c r="F201" s="545">
        <v>-657756.66500000004</v>
      </c>
    </row>
    <row r="202" spans="1:6" x14ac:dyDescent="0.25">
      <c r="A202" s="544">
        <v>619</v>
      </c>
      <c r="B202" s="334" t="s">
        <v>983</v>
      </c>
      <c r="C202" s="208">
        <v>212066.47750000001</v>
      </c>
      <c r="D202" s="208">
        <v>0</v>
      </c>
      <c r="E202" s="235">
        <v>4550.1424999999999</v>
      </c>
      <c r="F202" s="545">
        <v>207516.33500000002</v>
      </c>
    </row>
    <row r="203" spans="1:6" x14ac:dyDescent="0.25">
      <c r="A203" s="542">
        <v>620</v>
      </c>
      <c r="B203" s="334" t="s">
        <v>984</v>
      </c>
      <c r="C203" s="208">
        <v>28419.7425</v>
      </c>
      <c r="D203" s="208">
        <v>0</v>
      </c>
      <c r="E203" s="235">
        <v>62657.700000000012</v>
      </c>
      <c r="F203" s="545">
        <v>-34237.957500000011</v>
      </c>
    </row>
    <row r="204" spans="1:6" x14ac:dyDescent="0.25">
      <c r="A204" s="542">
        <v>623</v>
      </c>
      <c r="B204" s="334" t="s">
        <v>985</v>
      </c>
      <c r="C204" s="208">
        <v>19394.050000000003</v>
      </c>
      <c r="D204" s="208">
        <v>0</v>
      </c>
      <c r="E204" s="235">
        <v>85035.450000000012</v>
      </c>
      <c r="F204" s="545">
        <v>-65641.400000000009</v>
      </c>
    </row>
    <row r="205" spans="1:6" x14ac:dyDescent="0.25">
      <c r="A205" s="542">
        <v>624</v>
      </c>
      <c r="B205" s="334" t="s">
        <v>986</v>
      </c>
      <c r="C205" s="208">
        <v>195506.94249999998</v>
      </c>
      <c r="D205" s="208">
        <v>0</v>
      </c>
      <c r="E205" s="235">
        <v>292999.34000000003</v>
      </c>
      <c r="F205" s="545">
        <v>-97492.39750000005</v>
      </c>
    </row>
    <row r="206" spans="1:6" x14ac:dyDescent="0.25">
      <c r="A206" s="542">
        <v>625</v>
      </c>
      <c r="B206" s="334" t="s">
        <v>987</v>
      </c>
      <c r="C206" s="208">
        <v>83767.377500000002</v>
      </c>
      <c r="D206" s="208">
        <v>0</v>
      </c>
      <c r="E206" s="235">
        <v>88093.742500000008</v>
      </c>
      <c r="F206" s="545">
        <v>-4326.3650000000052</v>
      </c>
    </row>
    <row r="207" spans="1:6" x14ac:dyDescent="0.25">
      <c r="A207" s="542">
        <v>626</v>
      </c>
      <c r="B207" s="334" t="s">
        <v>988</v>
      </c>
      <c r="C207" s="208">
        <v>46321.942500000005</v>
      </c>
      <c r="D207" s="208">
        <v>0</v>
      </c>
      <c r="E207" s="235">
        <v>52363.935000000005</v>
      </c>
      <c r="F207" s="545">
        <v>-6041.9925000000003</v>
      </c>
    </row>
    <row r="208" spans="1:6" x14ac:dyDescent="0.25">
      <c r="A208" s="542">
        <v>630</v>
      </c>
      <c r="B208" s="334" t="s">
        <v>989</v>
      </c>
      <c r="C208" s="208">
        <v>199907.90000000002</v>
      </c>
      <c r="D208" s="208">
        <v>0</v>
      </c>
      <c r="E208" s="235">
        <v>19394.050000000003</v>
      </c>
      <c r="F208" s="545">
        <v>180513.85000000003</v>
      </c>
    </row>
    <row r="209" spans="1:6" x14ac:dyDescent="0.25">
      <c r="A209" s="542">
        <v>631</v>
      </c>
      <c r="B209" s="334" t="s">
        <v>990</v>
      </c>
      <c r="C209" s="208">
        <v>4550.1424999999999</v>
      </c>
      <c r="D209" s="208">
        <v>0</v>
      </c>
      <c r="E209" s="235">
        <v>701497.70699999994</v>
      </c>
      <c r="F209" s="545">
        <v>-696947.56449999998</v>
      </c>
    </row>
    <row r="210" spans="1:6" x14ac:dyDescent="0.25">
      <c r="A210" s="542">
        <v>635</v>
      </c>
      <c r="B210" s="334" t="s">
        <v>991</v>
      </c>
      <c r="C210" s="208">
        <v>252197.24250000002</v>
      </c>
      <c r="D210" s="208">
        <v>0</v>
      </c>
      <c r="E210" s="235">
        <v>725173.3665</v>
      </c>
      <c r="F210" s="545">
        <v>-472976.12399999995</v>
      </c>
    </row>
    <row r="211" spans="1:6" x14ac:dyDescent="0.25">
      <c r="A211" s="542">
        <v>636</v>
      </c>
      <c r="B211" s="334" t="s">
        <v>992</v>
      </c>
      <c r="C211" s="208">
        <v>792619.90499999991</v>
      </c>
      <c r="D211" s="208">
        <v>0</v>
      </c>
      <c r="E211" s="235">
        <v>134266.5</v>
      </c>
      <c r="F211" s="545">
        <v>658353.40499999991</v>
      </c>
    </row>
    <row r="212" spans="1:6" x14ac:dyDescent="0.25">
      <c r="A212" s="542">
        <v>638</v>
      </c>
      <c r="B212" s="334" t="s">
        <v>993</v>
      </c>
      <c r="C212" s="208">
        <v>729663.83499999996</v>
      </c>
      <c r="D212" s="208">
        <v>0</v>
      </c>
      <c r="E212" s="235">
        <v>1366709.1464500003</v>
      </c>
      <c r="F212" s="545">
        <v>-637045.31145000039</v>
      </c>
    </row>
    <row r="213" spans="1:6" x14ac:dyDescent="0.25">
      <c r="A213" s="542">
        <v>678</v>
      </c>
      <c r="B213" s="334" t="s">
        <v>994</v>
      </c>
      <c r="C213" s="208">
        <v>422566.51249999995</v>
      </c>
      <c r="D213" s="208">
        <v>0</v>
      </c>
      <c r="E213" s="235">
        <v>428698.016</v>
      </c>
      <c r="F213" s="545">
        <v>-6131.5035000000498</v>
      </c>
    </row>
    <row r="214" spans="1:6" x14ac:dyDescent="0.25">
      <c r="A214" s="542">
        <v>680</v>
      </c>
      <c r="B214" s="334" t="s">
        <v>995</v>
      </c>
      <c r="C214" s="208">
        <v>920919.005</v>
      </c>
      <c r="D214" s="208">
        <v>0</v>
      </c>
      <c r="E214" s="235">
        <v>1666620.2274999998</v>
      </c>
      <c r="F214" s="545">
        <v>-745701.2224999998</v>
      </c>
    </row>
    <row r="215" spans="1:6" x14ac:dyDescent="0.25">
      <c r="A215" s="542">
        <v>681</v>
      </c>
      <c r="B215" s="334" t="s">
        <v>996</v>
      </c>
      <c r="C215" s="208">
        <v>12009.3925</v>
      </c>
      <c r="D215" s="208">
        <v>0</v>
      </c>
      <c r="E215" s="235">
        <v>70116.950000000012</v>
      </c>
      <c r="F215" s="545">
        <v>-58107.55750000001</v>
      </c>
    </row>
    <row r="216" spans="1:6" x14ac:dyDescent="0.25">
      <c r="A216" s="542">
        <v>683</v>
      </c>
      <c r="B216" s="334" t="s">
        <v>997</v>
      </c>
      <c r="C216" s="208">
        <v>144784.04250000001</v>
      </c>
      <c r="D216" s="208">
        <v>0</v>
      </c>
      <c r="E216" s="235">
        <v>140233.90000000002</v>
      </c>
      <c r="F216" s="545">
        <v>4550.1424999999872</v>
      </c>
    </row>
    <row r="217" spans="1:6" x14ac:dyDescent="0.25">
      <c r="A217" s="542">
        <v>684</v>
      </c>
      <c r="B217" s="334" t="s">
        <v>998</v>
      </c>
      <c r="C217" s="208">
        <v>930019.29000000027</v>
      </c>
      <c r="D217" s="208">
        <v>0</v>
      </c>
      <c r="E217" s="235">
        <v>3861989.3912499989</v>
      </c>
      <c r="F217" s="545">
        <v>-2931970.1012499984</v>
      </c>
    </row>
    <row r="218" spans="1:6" x14ac:dyDescent="0.25">
      <c r="A218" s="542">
        <v>686</v>
      </c>
      <c r="B218" s="334" t="s">
        <v>999</v>
      </c>
      <c r="C218" s="208">
        <v>80634.492500000008</v>
      </c>
      <c r="D218" s="208">
        <v>0</v>
      </c>
      <c r="E218" s="235">
        <v>70176.624000000011</v>
      </c>
      <c r="F218" s="545">
        <v>10457.868499999997</v>
      </c>
    </row>
    <row r="219" spans="1:6" x14ac:dyDescent="0.25">
      <c r="A219" s="542">
        <v>687</v>
      </c>
      <c r="B219" s="334" t="s">
        <v>1000</v>
      </c>
      <c r="C219" s="208">
        <v>219376.54250000001</v>
      </c>
      <c r="D219" s="208">
        <v>0</v>
      </c>
      <c r="E219" s="235">
        <v>19394.050000000003</v>
      </c>
      <c r="F219" s="545">
        <v>199982.49249999999</v>
      </c>
    </row>
    <row r="220" spans="1:6" x14ac:dyDescent="0.25">
      <c r="A220" s="542">
        <v>689</v>
      </c>
      <c r="B220" s="334" t="s">
        <v>1001</v>
      </c>
      <c r="C220" s="208">
        <v>40503.727500000001</v>
      </c>
      <c r="D220" s="208">
        <v>0</v>
      </c>
      <c r="E220" s="235">
        <v>37355.923999999999</v>
      </c>
      <c r="F220" s="545">
        <v>3147.8035000000018</v>
      </c>
    </row>
    <row r="221" spans="1:6" x14ac:dyDescent="0.25">
      <c r="A221" s="542">
        <v>691</v>
      </c>
      <c r="B221" s="334" t="s">
        <v>1002</v>
      </c>
      <c r="C221" s="208">
        <v>89585.592500000013</v>
      </c>
      <c r="D221" s="208">
        <v>0</v>
      </c>
      <c r="E221" s="235">
        <v>110396.90000000001</v>
      </c>
      <c r="F221" s="545">
        <v>-20811.307499999995</v>
      </c>
    </row>
    <row r="222" spans="1:6" x14ac:dyDescent="0.25">
      <c r="A222" s="542">
        <v>694</v>
      </c>
      <c r="B222" s="334" t="s">
        <v>1003</v>
      </c>
      <c r="C222" s="208">
        <v>879221.7975000001</v>
      </c>
      <c r="D222" s="208">
        <v>0</v>
      </c>
      <c r="E222" s="235">
        <v>616730.79</v>
      </c>
      <c r="F222" s="545">
        <v>262491.00750000007</v>
      </c>
    </row>
    <row r="223" spans="1:6" x14ac:dyDescent="0.25">
      <c r="A223" s="542">
        <v>697</v>
      </c>
      <c r="B223" s="334" t="s">
        <v>1004</v>
      </c>
      <c r="C223" s="208">
        <v>49231.05</v>
      </c>
      <c r="D223" s="208">
        <v>0</v>
      </c>
      <c r="E223" s="235">
        <v>23153.512000000002</v>
      </c>
      <c r="F223" s="545">
        <v>26077.538</v>
      </c>
    </row>
    <row r="224" spans="1:6" x14ac:dyDescent="0.25">
      <c r="A224" s="542">
        <v>698</v>
      </c>
      <c r="B224" s="334" t="s">
        <v>1005</v>
      </c>
      <c r="C224" s="208">
        <v>852144.7200000002</v>
      </c>
      <c r="D224" s="208">
        <v>0</v>
      </c>
      <c r="E224" s="235">
        <v>6136884.6029499983</v>
      </c>
      <c r="F224" s="545">
        <v>-5284739.8829499986</v>
      </c>
    </row>
    <row r="225" spans="1:6" x14ac:dyDescent="0.25">
      <c r="A225" s="542">
        <v>700</v>
      </c>
      <c r="B225" s="334" t="s">
        <v>1006</v>
      </c>
      <c r="C225" s="208">
        <v>113455.19250000002</v>
      </c>
      <c r="D225" s="208">
        <v>0</v>
      </c>
      <c r="E225" s="235">
        <v>126866.92400000001</v>
      </c>
      <c r="F225" s="545">
        <v>-13411.731499999994</v>
      </c>
    </row>
    <row r="226" spans="1:6" x14ac:dyDescent="0.25">
      <c r="A226" s="542">
        <v>702</v>
      </c>
      <c r="B226" s="334" t="s">
        <v>1007</v>
      </c>
      <c r="C226" s="208">
        <v>43412.834999999999</v>
      </c>
      <c r="D226" s="208">
        <v>0</v>
      </c>
      <c r="E226" s="235">
        <v>45352.240000000005</v>
      </c>
      <c r="F226" s="545">
        <v>-1939.4050000000061</v>
      </c>
    </row>
    <row r="227" spans="1:6" x14ac:dyDescent="0.25">
      <c r="A227" s="542">
        <v>704</v>
      </c>
      <c r="B227" s="334" t="s">
        <v>1008</v>
      </c>
      <c r="C227" s="208">
        <v>322239.59999999998</v>
      </c>
      <c r="D227" s="208">
        <v>0</v>
      </c>
      <c r="E227" s="235">
        <v>264132.04250000004</v>
      </c>
      <c r="F227" s="545">
        <v>58107.557499999937</v>
      </c>
    </row>
    <row r="228" spans="1:6" x14ac:dyDescent="0.25">
      <c r="A228" s="542">
        <v>707</v>
      </c>
      <c r="B228" s="334" t="s">
        <v>1009</v>
      </c>
      <c r="C228" s="208">
        <v>22377.75</v>
      </c>
      <c r="D228" s="208">
        <v>0</v>
      </c>
      <c r="E228" s="235">
        <v>38788.100000000006</v>
      </c>
      <c r="F228" s="545">
        <v>-16410.350000000006</v>
      </c>
    </row>
    <row r="229" spans="1:6" x14ac:dyDescent="0.25">
      <c r="A229" s="542">
        <v>710</v>
      </c>
      <c r="B229" s="334" t="s">
        <v>1010</v>
      </c>
      <c r="C229" s="208">
        <v>476422.29749999999</v>
      </c>
      <c r="D229" s="208">
        <v>0</v>
      </c>
      <c r="E229" s="235">
        <v>1554206.3463000003</v>
      </c>
      <c r="F229" s="545">
        <v>-1077784.0488000005</v>
      </c>
    </row>
    <row r="230" spans="1:6" x14ac:dyDescent="0.25">
      <c r="A230" s="542">
        <v>729</v>
      </c>
      <c r="B230" s="334" t="s">
        <v>1011</v>
      </c>
      <c r="C230" s="208">
        <v>103012.24250000001</v>
      </c>
      <c r="D230" s="208">
        <v>0</v>
      </c>
      <c r="E230" s="235">
        <v>141278.19500000004</v>
      </c>
      <c r="F230" s="545">
        <v>-38265.952500000029</v>
      </c>
    </row>
    <row r="231" spans="1:6" x14ac:dyDescent="0.25">
      <c r="A231" s="542">
        <v>732</v>
      </c>
      <c r="B231" s="334" t="s">
        <v>1012</v>
      </c>
      <c r="C231" s="208">
        <v>0</v>
      </c>
      <c r="D231" s="208">
        <v>0</v>
      </c>
      <c r="E231" s="235">
        <v>96970.25</v>
      </c>
      <c r="F231" s="545">
        <v>-96970.25</v>
      </c>
    </row>
    <row r="232" spans="1:6" x14ac:dyDescent="0.25">
      <c r="A232" s="542">
        <v>734</v>
      </c>
      <c r="B232" s="334" t="s">
        <v>1013</v>
      </c>
      <c r="C232" s="208">
        <v>539154.59000000008</v>
      </c>
      <c r="D232" s="208">
        <v>0</v>
      </c>
      <c r="E232" s="235">
        <v>1181351.2595000004</v>
      </c>
      <c r="F232" s="545">
        <v>-642196.66950000031</v>
      </c>
    </row>
    <row r="233" spans="1:6" x14ac:dyDescent="0.25">
      <c r="A233" s="542">
        <v>738</v>
      </c>
      <c r="B233" s="334" t="s">
        <v>1014</v>
      </c>
      <c r="C233" s="208">
        <v>213334.55</v>
      </c>
      <c r="D233" s="208">
        <v>0</v>
      </c>
      <c r="E233" s="235">
        <v>166132.41599999997</v>
      </c>
      <c r="F233" s="545">
        <v>47202.13400000002</v>
      </c>
    </row>
    <row r="234" spans="1:6" x14ac:dyDescent="0.25">
      <c r="A234" s="542">
        <v>739</v>
      </c>
      <c r="B234" s="334" t="s">
        <v>1015</v>
      </c>
      <c r="C234" s="208">
        <v>128299.1</v>
      </c>
      <c r="D234" s="208">
        <v>0</v>
      </c>
      <c r="E234" s="235">
        <v>30165.207000000002</v>
      </c>
      <c r="F234" s="545">
        <v>98133.893000000011</v>
      </c>
    </row>
    <row r="235" spans="1:6" x14ac:dyDescent="0.25">
      <c r="A235" s="542">
        <v>740</v>
      </c>
      <c r="B235" s="334" t="s">
        <v>1016</v>
      </c>
      <c r="C235" s="208">
        <v>388626.92499999999</v>
      </c>
      <c r="D235" s="208">
        <v>0</v>
      </c>
      <c r="E235" s="235">
        <v>736004.19750000024</v>
      </c>
      <c r="F235" s="545">
        <v>-347377.27250000025</v>
      </c>
    </row>
    <row r="236" spans="1:6" x14ac:dyDescent="0.25">
      <c r="A236" s="542">
        <v>742</v>
      </c>
      <c r="B236" s="334" t="s">
        <v>1017</v>
      </c>
      <c r="C236" s="208">
        <v>0</v>
      </c>
      <c r="D236" s="208">
        <v>0</v>
      </c>
      <c r="E236" s="235">
        <v>0</v>
      </c>
      <c r="F236" s="545">
        <v>0</v>
      </c>
    </row>
    <row r="237" spans="1:6" x14ac:dyDescent="0.25">
      <c r="A237" s="542">
        <v>743</v>
      </c>
      <c r="B237" s="334" t="s">
        <v>1018</v>
      </c>
      <c r="C237" s="208">
        <v>1140817.6950000001</v>
      </c>
      <c r="D237" s="208">
        <v>0</v>
      </c>
      <c r="E237" s="235">
        <v>1341382.0090000001</v>
      </c>
      <c r="F237" s="545">
        <v>-200564.31400000001</v>
      </c>
    </row>
    <row r="238" spans="1:6" x14ac:dyDescent="0.25">
      <c r="A238" s="542">
        <v>746</v>
      </c>
      <c r="B238" s="334" t="s">
        <v>1019</v>
      </c>
      <c r="C238" s="208">
        <v>64224.142500000002</v>
      </c>
      <c r="D238" s="208">
        <v>0</v>
      </c>
      <c r="E238" s="235">
        <v>38415.137500000004</v>
      </c>
      <c r="F238" s="545">
        <v>25809.004999999997</v>
      </c>
    </row>
    <row r="239" spans="1:6" x14ac:dyDescent="0.25">
      <c r="A239" s="542">
        <v>747</v>
      </c>
      <c r="B239" s="334" t="s">
        <v>1020</v>
      </c>
      <c r="C239" s="208">
        <v>155301.58500000002</v>
      </c>
      <c r="D239" s="208">
        <v>0</v>
      </c>
      <c r="E239" s="235">
        <v>104429.5</v>
      </c>
      <c r="F239" s="545">
        <v>50872.085000000021</v>
      </c>
    </row>
    <row r="240" spans="1:6" x14ac:dyDescent="0.25">
      <c r="A240" s="542">
        <v>748</v>
      </c>
      <c r="B240" s="334" t="s">
        <v>1021</v>
      </c>
      <c r="C240" s="208">
        <v>387881</v>
      </c>
      <c r="D240" s="208">
        <v>0</v>
      </c>
      <c r="E240" s="235">
        <v>132774.65000000002</v>
      </c>
      <c r="F240" s="545">
        <v>255106.34999999998</v>
      </c>
    </row>
    <row r="241" spans="1:6" x14ac:dyDescent="0.25">
      <c r="A241" s="542">
        <v>749</v>
      </c>
      <c r="B241" s="334" t="s">
        <v>1022</v>
      </c>
      <c r="C241" s="208">
        <v>522371.27750000003</v>
      </c>
      <c r="D241" s="208">
        <v>0</v>
      </c>
      <c r="E241" s="235">
        <v>488531.64395</v>
      </c>
      <c r="F241" s="545">
        <v>33839.633550000028</v>
      </c>
    </row>
    <row r="242" spans="1:6" x14ac:dyDescent="0.25">
      <c r="A242" s="542">
        <v>751</v>
      </c>
      <c r="B242" s="334" t="s">
        <v>1023</v>
      </c>
      <c r="C242" s="208">
        <v>85110.04250000001</v>
      </c>
      <c r="D242" s="208">
        <v>0</v>
      </c>
      <c r="E242" s="235">
        <v>67207.842499999999</v>
      </c>
      <c r="F242" s="545">
        <v>17902.200000000012</v>
      </c>
    </row>
    <row r="243" spans="1:6" x14ac:dyDescent="0.25">
      <c r="A243" s="542">
        <v>753</v>
      </c>
      <c r="B243" s="334" t="s">
        <v>1024</v>
      </c>
      <c r="C243" s="208">
        <v>1274487.4550000001</v>
      </c>
      <c r="D243" s="208">
        <v>0</v>
      </c>
      <c r="E243" s="235">
        <v>1403723.4368</v>
      </c>
      <c r="F243" s="545">
        <v>-129235.98179999995</v>
      </c>
    </row>
    <row r="244" spans="1:6" x14ac:dyDescent="0.25">
      <c r="A244" s="542">
        <v>755</v>
      </c>
      <c r="B244" s="334" t="s">
        <v>1025</v>
      </c>
      <c r="C244" s="208">
        <v>431293.83500000002</v>
      </c>
      <c r="D244" s="208">
        <v>0</v>
      </c>
      <c r="E244" s="235">
        <v>1410141.3755000001</v>
      </c>
      <c r="F244" s="545">
        <v>-978847.54050000012</v>
      </c>
    </row>
    <row r="245" spans="1:6" x14ac:dyDescent="0.25">
      <c r="A245" s="542">
        <v>758</v>
      </c>
      <c r="B245" s="334" t="s">
        <v>1026</v>
      </c>
      <c r="C245" s="208">
        <v>46321.942500000005</v>
      </c>
      <c r="D245" s="208">
        <v>0</v>
      </c>
      <c r="E245" s="235">
        <v>155301.58500000002</v>
      </c>
      <c r="F245" s="545">
        <v>-108979.64250000002</v>
      </c>
    </row>
    <row r="246" spans="1:6" x14ac:dyDescent="0.25">
      <c r="A246" s="542">
        <v>759</v>
      </c>
      <c r="B246" s="334" t="s">
        <v>1027</v>
      </c>
      <c r="C246" s="208">
        <v>496786.05000000005</v>
      </c>
      <c r="D246" s="208">
        <v>0</v>
      </c>
      <c r="E246" s="235">
        <v>0</v>
      </c>
      <c r="F246" s="545">
        <v>496786.05000000005</v>
      </c>
    </row>
    <row r="247" spans="1:6" x14ac:dyDescent="0.25">
      <c r="A247" s="542">
        <v>761</v>
      </c>
      <c r="B247" s="334" t="s">
        <v>1028</v>
      </c>
      <c r="C247" s="208">
        <v>606064.0625</v>
      </c>
      <c r="D247" s="208">
        <v>0</v>
      </c>
      <c r="E247" s="235">
        <v>129074.86200000001</v>
      </c>
      <c r="F247" s="545">
        <v>476989.20049999998</v>
      </c>
    </row>
    <row r="248" spans="1:6" x14ac:dyDescent="0.25">
      <c r="A248" s="542">
        <v>762</v>
      </c>
      <c r="B248" s="334" t="s">
        <v>1029</v>
      </c>
      <c r="C248" s="208">
        <v>88019.150000000009</v>
      </c>
      <c r="D248" s="208">
        <v>0</v>
      </c>
      <c r="E248" s="235">
        <v>84319.362000000008</v>
      </c>
      <c r="F248" s="545">
        <v>3699.7880000000005</v>
      </c>
    </row>
    <row r="249" spans="1:6" x14ac:dyDescent="0.25">
      <c r="A249" s="542">
        <v>765</v>
      </c>
      <c r="B249" s="334" t="s">
        <v>1030</v>
      </c>
      <c r="C249" s="208">
        <v>132998.42749999999</v>
      </c>
      <c r="D249" s="208">
        <v>0</v>
      </c>
      <c r="E249" s="235">
        <v>153212.99500000002</v>
      </c>
      <c r="F249" s="545">
        <v>-20214.567500000034</v>
      </c>
    </row>
    <row r="250" spans="1:6" x14ac:dyDescent="0.25">
      <c r="A250" s="542">
        <v>768</v>
      </c>
      <c r="B250" s="334" t="s">
        <v>1031</v>
      </c>
      <c r="C250" s="208">
        <v>120839.85</v>
      </c>
      <c r="D250" s="208">
        <v>0</v>
      </c>
      <c r="E250" s="235">
        <v>61165.850000000006</v>
      </c>
      <c r="F250" s="545">
        <v>59674</v>
      </c>
    </row>
    <row r="251" spans="1:6" x14ac:dyDescent="0.25">
      <c r="A251" s="542">
        <v>777</v>
      </c>
      <c r="B251" s="334" t="s">
        <v>1032</v>
      </c>
      <c r="C251" s="208">
        <v>93986.550000000017</v>
      </c>
      <c r="D251" s="208">
        <v>0</v>
      </c>
      <c r="E251" s="235">
        <v>99237.862000000008</v>
      </c>
      <c r="F251" s="545">
        <v>-5251.3119999999908</v>
      </c>
    </row>
    <row r="252" spans="1:6" x14ac:dyDescent="0.25">
      <c r="A252" s="542">
        <v>778</v>
      </c>
      <c r="B252" s="334" t="s">
        <v>1033</v>
      </c>
      <c r="C252" s="208">
        <v>258090.05</v>
      </c>
      <c r="D252" s="208">
        <v>0</v>
      </c>
      <c r="E252" s="235">
        <v>119686.64995000001</v>
      </c>
      <c r="F252" s="545">
        <v>138403.40005</v>
      </c>
    </row>
    <row r="253" spans="1:6" x14ac:dyDescent="0.25">
      <c r="A253" s="542">
        <v>781</v>
      </c>
      <c r="B253" s="334" t="s">
        <v>1034</v>
      </c>
      <c r="C253" s="208">
        <v>67133.25</v>
      </c>
      <c r="D253" s="208">
        <v>0</v>
      </c>
      <c r="E253" s="235">
        <v>100998.24500000001</v>
      </c>
      <c r="F253" s="545">
        <v>-33864.99500000001</v>
      </c>
    </row>
    <row r="254" spans="1:6" x14ac:dyDescent="0.25">
      <c r="A254" s="542">
        <v>783</v>
      </c>
      <c r="B254" s="334" t="s">
        <v>1035</v>
      </c>
      <c r="C254" s="208">
        <v>83618.192500000005</v>
      </c>
      <c r="D254" s="208">
        <v>0</v>
      </c>
      <c r="E254" s="235">
        <v>182408.49949999998</v>
      </c>
      <c r="F254" s="545">
        <v>-98790.306999999972</v>
      </c>
    </row>
    <row r="255" spans="1:6" x14ac:dyDescent="0.25">
      <c r="A255" s="542">
        <v>785</v>
      </c>
      <c r="B255" s="334" t="s">
        <v>1036</v>
      </c>
      <c r="C255" s="208">
        <v>89660.185000000012</v>
      </c>
      <c r="D255" s="208">
        <v>0</v>
      </c>
      <c r="E255" s="235">
        <v>41398.837500000001</v>
      </c>
      <c r="F255" s="545">
        <v>48261.347500000011</v>
      </c>
    </row>
    <row r="256" spans="1:6" x14ac:dyDescent="0.25">
      <c r="A256" s="542">
        <v>790</v>
      </c>
      <c r="B256" s="334" t="s">
        <v>1037</v>
      </c>
      <c r="C256" s="208">
        <v>578017.28249999997</v>
      </c>
      <c r="D256" s="208">
        <v>0</v>
      </c>
      <c r="E256" s="235">
        <v>417524.05949999997</v>
      </c>
      <c r="F256" s="545">
        <v>160493.223</v>
      </c>
    </row>
    <row r="257" spans="1:6" x14ac:dyDescent="0.25">
      <c r="A257" s="542">
        <v>791</v>
      </c>
      <c r="B257" s="334" t="s">
        <v>1038</v>
      </c>
      <c r="C257" s="208">
        <v>144784.04250000004</v>
      </c>
      <c r="D257" s="208">
        <v>0</v>
      </c>
      <c r="E257" s="235">
        <v>350137.19499999995</v>
      </c>
      <c r="F257" s="545">
        <v>-205353.15249999991</v>
      </c>
    </row>
    <row r="258" spans="1:6" x14ac:dyDescent="0.25">
      <c r="A258" s="542">
        <v>831</v>
      </c>
      <c r="B258" s="334" t="s">
        <v>1039</v>
      </c>
      <c r="C258" s="208">
        <v>204532.63499999998</v>
      </c>
      <c r="D258" s="208">
        <v>0</v>
      </c>
      <c r="E258" s="235">
        <v>283093.45600000001</v>
      </c>
      <c r="F258" s="545">
        <v>-78560.821000000025</v>
      </c>
    </row>
    <row r="259" spans="1:6" x14ac:dyDescent="0.25">
      <c r="A259" s="542">
        <v>832</v>
      </c>
      <c r="B259" s="334" t="s">
        <v>1040</v>
      </c>
      <c r="C259" s="208">
        <v>49231.05</v>
      </c>
      <c r="D259" s="208">
        <v>0</v>
      </c>
      <c r="E259" s="235">
        <v>67133.250000000015</v>
      </c>
      <c r="F259" s="545">
        <v>-17902.200000000012</v>
      </c>
    </row>
    <row r="260" spans="1:6" x14ac:dyDescent="0.25">
      <c r="A260" s="542">
        <v>833</v>
      </c>
      <c r="B260" s="334" t="s">
        <v>1041</v>
      </c>
      <c r="C260" s="208">
        <v>229744.90000000002</v>
      </c>
      <c r="D260" s="208">
        <v>0</v>
      </c>
      <c r="E260" s="235">
        <v>0</v>
      </c>
      <c r="F260" s="545">
        <v>229744.90000000002</v>
      </c>
    </row>
    <row r="261" spans="1:6" x14ac:dyDescent="0.25">
      <c r="A261" s="542">
        <v>834</v>
      </c>
      <c r="B261" s="334" t="s">
        <v>1042</v>
      </c>
      <c r="C261" s="208">
        <v>80634.492500000008</v>
      </c>
      <c r="D261" s="208">
        <v>0</v>
      </c>
      <c r="E261" s="235">
        <v>494727.29700000002</v>
      </c>
      <c r="F261" s="545">
        <v>-414092.80450000003</v>
      </c>
    </row>
    <row r="262" spans="1:6" x14ac:dyDescent="0.25">
      <c r="A262" s="542">
        <v>837</v>
      </c>
      <c r="B262" s="334" t="s">
        <v>1043</v>
      </c>
      <c r="C262" s="208">
        <v>4740577.1524999989</v>
      </c>
      <c r="D262" s="208">
        <v>0</v>
      </c>
      <c r="E262" s="235">
        <v>16707990.485350018</v>
      </c>
      <c r="F262" s="545">
        <v>-11967413.33285002</v>
      </c>
    </row>
    <row r="263" spans="1:6" x14ac:dyDescent="0.25">
      <c r="A263" s="542">
        <v>844</v>
      </c>
      <c r="B263" s="334" t="s">
        <v>1044</v>
      </c>
      <c r="C263" s="208">
        <v>14918.5</v>
      </c>
      <c r="D263" s="208">
        <v>0</v>
      </c>
      <c r="E263" s="235">
        <v>49231.05</v>
      </c>
      <c r="F263" s="545">
        <v>-34312.550000000003</v>
      </c>
    </row>
    <row r="264" spans="1:6" x14ac:dyDescent="0.25">
      <c r="A264" s="542">
        <v>845</v>
      </c>
      <c r="B264" s="334" t="s">
        <v>1045</v>
      </c>
      <c r="C264" s="208">
        <v>29837</v>
      </c>
      <c r="D264" s="208">
        <v>0</v>
      </c>
      <c r="E264" s="235">
        <v>43263.65</v>
      </c>
      <c r="F264" s="545">
        <v>-13426.650000000001</v>
      </c>
    </row>
    <row r="265" spans="1:6" x14ac:dyDescent="0.25">
      <c r="A265" s="542">
        <v>846</v>
      </c>
      <c r="B265" s="334" t="s">
        <v>1046</v>
      </c>
      <c r="C265" s="208">
        <v>168728.23499999999</v>
      </c>
      <c r="D265" s="208">
        <v>0</v>
      </c>
      <c r="E265" s="235">
        <v>132774.65</v>
      </c>
      <c r="F265" s="545">
        <v>35953.584999999992</v>
      </c>
    </row>
    <row r="266" spans="1:6" x14ac:dyDescent="0.25">
      <c r="A266" s="542">
        <v>848</v>
      </c>
      <c r="B266" s="334" t="s">
        <v>1047</v>
      </c>
      <c r="C266" s="208">
        <v>119348.00000000001</v>
      </c>
      <c r="D266" s="208">
        <v>0</v>
      </c>
      <c r="E266" s="235">
        <v>120914.44250000002</v>
      </c>
      <c r="F266" s="545">
        <v>-1566.4425000000047</v>
      </c>
    </row>
    <row r="267" spans="1:6" x14ac:dyDescent="0.25">
      <c r="A267" s="542">
        <v>849</v>
      </c>
      <c r="B267" s="334" t="s">
        <v>1048</v>
      </c>
      <c r="C267" s="208">
        <v>276141.43500000006</v>
      </c>
      <c r="D267" s="208">
        <v>0</v>
      </c>
      <c r="E267" s="235">
        <v>0</v>
      </c>
      <c r="F267" s="545">
        <v>276141.43500000006</v>
      </c>
    </row>
    <row r="268" spans="1:6" x14ac:dyDescent="0.25">
      <c r="A268" s="542">
        <v>850</v>
      </c>
      <c r="B268" s="334" t="s">
        <v>1049</v>
      </c>
      <c r="C268" s="208">
        <v>339246.69000000006</v>
      </c>
      <c r="D268" s="208">
        <v>0</v>
      </c>
      <c r="E268" s="235">
        <v>119422.59250000001</v>
      </c>
      <c r="F268" s="545">
        <v>219824.09750000003</v>
      </c>
    </row>
    <row r="269" spans="1:6" x14ac:dyDescent="0.25">
      <c r="A269" s="542">
        <v>851</v>
      </c>
      <c r="B269" s="334" t="s">
        <v>1050</v>
      </c>
      <c r="C269" s="208">
        <v>202891.6</v>
      </c>
      <c r="D269" s="208">
        <v>0</v>
      </c>
      <c r="E269" s="235">
        <v>322716.99200000003</v>
      </c>
      <c r="F269" s="545">
        <v>-119825.39200000002</v>
      </c>
    </row>
    <row r="270" spans="1:6" x14ac:dyDescent="0.25">
      <c r="A270" s="542">
        <v>853</v>
      </c>
      <c r="B270" s="334" t="s">
        <v>1051</v>
      </c>
      <c r="C270" s="208">
        <v>6864747.7750000004</v>
      </c>
      <c r="D270" s="208">
        <v>0</v>
      </c>
      <c r="E270" s="235">
        <v>9569549.4012000002</v>
      </c>
      <c r="F270" s="545">
        <v>-2704801.6261999998</v>
      </c>
    </row>
    <row r="271" spans="1:6" x14ac:dyDescent="0.25">
      <c r="A271" s="542">
        <v>854</v>
      </c>
      <c r="B271" s="334" t="s">
        <v>1052</v>
      </c>
      <c r="C271" s="208">
        <v>0</v>
      </c>
      <c r="D271" s="208">
        <v>0</v>
      </c>
      <c r="E271" s="235">
        <v>36848.695</v>
      </c>
      <c r="F271" s="545">
        <v>-36848.695</v>
      </c>
    </row>
    <row r="272" spans="1:6" x14ac:dyDescent="0.25">
      <c r="A272" s="542">
        <v>857</v>
      </c>
      <c r="B272" s="334" t="s">
        <v>1053</v>
      </c>
      <c r="C272" s="208">
        <v>887650.75000000023</v>
      </c>
      <c r="D272" s="208">
        <v>0</v>
      </c>
      <c r="E272" s="235">
        <v>120019.3325</v>
      </c>
      <c r="F272" s="545">
        <v>767631.41750000021</v>
      </c>
    </row>
    <row r="273" spans="1:6" x14ac:dyDescent="0.25">
      <c r="A273" s="542">
        <v>858</v>
      </c>
      <c r="B273" s="334" t="s">
        <v>1054</v>
      </c>
      <c r="C273" s="208">
        <v>3809289.7900000005</v>
      </c>
      <c r="D273" s="208">
        <v>0</v>
      </c>
      <c r="E273" s="235">
        <v>1463491.4233499998</v>
      </c>
      <c r="F273" s="545">
        <v>2345798.3666500007</v>
      </c>
    </row>
    <row r="274" spans="1:6" x14ac:dyDescent="0.25">
      <c r="A274" s="542">
        <v>859</v>
      </c>
      <c r="B274" s="334" t="s">
        <v>1055</v>
      </c>
      <c r="C274" s="208">
        <v>217959.28500000003</v>
      </c>
      <c r="D274" s="208">
        <v>0</v>
      </c>
      <c r="E274" s="235">
        <v>174486.77600000001</v>
      </c>
      <c r="F274" s="545">
        <v>43472.50900000002</v>
      </c>
    </row>
    <row r="275" spans="1:6" x14ac:dyDescent="0.25">
      <c r="A275" s="542">
        <v>886</v>
      </c>
      <c r="B275" s="334" t="s">
        <v>1056</v>
      </c>
      <c r="C275" s="208">
        <v>677598.2699999999</v>
      </c>
      <c r="D275" s="208">
        <v>0</v>
      </c>
      <c r="E275" s="235">
        <v>649080.06540000008</v>
      </c>
      <c r="F275" s="545">
        <v>28518.204599999823</v>
      </c>
    </row>
    <row r="276" spans="1:6" x14ac:dyDescent="0.25">
      <c r="A276" s="542">
        <v>887</v>
      </c>
      <c r="B276" s="334" t="s">
        <v>1057</v>
      </c>
      <c r="C276" s="208">
        <v>468590.08499999996</v>
      </c>
      <c r="D276" s="208">
        <v>0</v>
      </c>
      <c r="E276" s="235">
        <v>241038.20450000002</v>
      </c>
      <c r="F276" s="545">
        <v>227551.88049999994</v>
      </c>
    </row>
    <row r="277" spans="1:6" x14ac:dyDescent="0.25">
      <c r="A277" s="542">
        <v>889</v>
      </c>
      <c r="B277" s="334" t="s">
        <v>1058</v>
      </c>
      <c r="C277" s="208">
        <v>177530.15</v>
      </c>
      <c r="D277" s="208">
        <v>0</v>
      </c>
      <c r="E277" s="235">
        <v>18677.962</v>
      </c>
      <c r="F277" s="545">
        <v>158852.18799999999</v>
      </c>
    </row>
    <row r="278" spans="1:6" x14ac:dyDescent="0.25">
      <c r="A278" s="542">
        <v>890</v>
      </c>
      <c r="B278" s="334" t="s">
        <v>1059</v>
      </c>
      <c r="C278" s="208">
        <v>70116.950000000012</v>
      </c>
      <c r="D278" s="208">
        <v>0</v>
      </c>
      <c r="E278" s="235">
        <v>38788.100000000006</v>
      </c>
      <c r="F278" s="545">
        <v>31328.850000000006</v>
      </c>
    </row>
    <row r="279" spans="1:6" x14ac:dyDescent="0.25">
      <c r="A279" s="542">
        <v>892</v>
      </c>
      <c r="B279" s="334" t="s">
        <v>1060</v>
      </c>
      <c r="C279" s="208">
        <v>93986.55</v>
      </c>
      <c r="D279" s="208">
        <v>0</v>
      </c>
      <c r="E279" s="235">
        <v>100729.71200000001</v>
      </c>
      <c r="F279" s="545">
        <v>-6743.1620000000112</v>
      </c>
    </row>
    <row r="280" spans="1:6" x14ac:dyDescent="0.25">
      <c r="A280" s="542">
        <v>893</v>
      </c>
      <c r="B280" s="334" t="s">
        <v>1061</v>
      </c>
      <c r="C280" s="208">
        <v>183572.14250000002</v>
      </c>
      <c r="D280" s="208">
        <v>0</v>
      </c>
      <c r="E280" s="235">
        <v>183497.55</v>
      </c>
      <c r="F280" s="545">
        <v>74.59250000002794</v>
      </c>
    </row>
    <row r="281" spans="1:6" x14ac:dyDescent="0.25">
      <c r="A281" s="542">
        <v>895</v>
      </c>
      <c r="B281" s="334" t="s">
        <v>1062</v>
      </c>
      <c r="C281" s="208">
        <v>375125.68249999988</v>
      </c>
      <c r="D281" s="208">
        <v>0</v>
      </c>
      <c r="E281" s="235">
        <v>123823.55000000002</v>
      </c>
      <c r="F281" s="545">
        <v>251302.13249999986</v>
      </c>
    </row>
    <row r="282" spans="1:6" x14ac:dyDescent="0.25">
      <c r="A282" s="542">
        <v>905</v>
      </c>
      <c r="B282" s="334" t="s">
        <v>1063</v>
      </c>
      <c r="C282" s="208">
        <v>1477528.2400000002</v>
      </c>
      <c r="D282" s="208">
        <v>0</v>
      </c>
      <c r="E282" s="235">
        <v>6936144.7322999984</v>
      </c>
      <c r="F282" s="545">
        <v>-5458616.4922999982</v>
      </c>
    </row>
    <row r="283" spans="1:6" x14ac:dyDescent="0.25">
      <c r="A283" s="542">
        <v>908</v>
      </c>
      <c r="B283" s="334" t="s">
        <v>1064</v>
      </c>
      <c r="C283" s="208">
        <v>501858.33999999997</v>
      </c>
      <c r="D283" s="208">
        <v>0</v>
      </c>
      <c r="E283" s="235">
        <v>619639.89749999996</v>
      </c>
      <c r="F283" s="545">
        <v>-117781.5575</v>
      </c>
    </row>
    <row r="284" spans="1:6" x14ac:dyDescent="0.25">
      <c r="A284" s="542">
        <v>915</v>
      </c>
      <c r="B284" s="334" t="s">
        <v>1065</v>
      </c>
      <c r="C284" s="208">
        <v>413988.375</v>
      </c>
      <c r="D284" s="208">
        <v>0</v>
      </c>
      <c r="E284" s="235">
        <v>235771.97400000005</v>
      </c>
      <c r="F284" s="545">
        <v>178216.40099999995</v>
      </c>
    </row>
    <row r="285" spans="1:6" x14ac:dyDescent="0.25">
      <c r="A285" s="542">
        <v>918</v>
      </c>
      <c r="B285" s="334" t="s">
        <v>1066</v>
      </c>
      <c r="C285" s="208">
        <v>67282.434999999998</v>
      </c>
      <c r="D285" s="208">
        <v>0</v>
      </c>
      <c r="E285" s="235">
        <v>52990.512000000002</v>
      </c>
      <c r="F285" s="545">
        <v>14291.922999999995</v>
      </c>
    </row>
    <row r="286" spans="1:6" x14ac:dyDescent="0.25">
      <c r="A286" s="542">
        <v>921</v>
      </c>
      <c r="B286" s="334" t="s">
        <v>1067</v>
      </c>
      <c r="C286" s="208">
        <v>240337.035</v>
      </c>
      <c r="D286" s="208">
        <v>0</v>
      </c>
      <c r="E286" s="235">
        <v>38072.012000000002</v>
      </c>
      <c r="F286" s="545">
        <v>202265.02299999999</v>
      </c>
    </row>
    <row r="287" spans="1:6" x14ac:dyDescent="0.25">
      <c r="A287" s="542">
        <v>922</v>
      </c>
      <c r="B287" s="334" t="s">
        <v>1068</v>
      </c>
      <c r="C287" s="208">
        <v>132774.65000000002</v>
      </c>
      <c r="D287" s="208">
        <v>0</v>
      </c>
      <c r="E287" s="235">
        <v>217228.27849999999</v>
      </c>
      <c r="F287" s="545">
        <v>-84453.628499999963</v>
      </c>
    </row>
    <row r="288" spans="1:6" x14ac:dyDescent="0.25">
      <c r="A288" s="542">
        <v>924</v>
      </c>
      <c r="B288" s="334" t="s">
        <v>1069</v>
      </c>
      <c r="C288" s="208">
        <v>74667.092500000013</v>
      </c>
      <c r="D288" s="208">
        <v>0</v>
      </c>
      <c r="E288" s="235">
        <v>58256.742500000008</v>
      </c>
      <c r="F288" s="545">
        <v>16410.350000000006</v>
      </c>
    </row>
    <row r="289" spans="1:6" x14ac:dyDescent="0.25">
      <c r="A289" s="542">
        <v>925</v>
      </c>
      <c r="B289" s="334" t="s">
        <v>1070</v>
      </c>
      <c r="C289" s="208">
        <v>92494.700000000012</v>
      </c>
      <c r="D289" s="208">
        <v>0</v>
      </c>
      <c r="E289" s="235">
        <v>34312.550000000003</v>
      </c>
      <c r="F289" s="545">
        <v>58182.150000000009</v>
      </c>
    </row>
    <row r="290" spans="1:6" x14ac:dyDescent="0.25">
      <c r="A290" s="542">
        <v>927</v>
      </c>
      <c r="B290" s="334" t="s">
        <v>1071</v>
      </c>
      <c r="C290" s="208">
        <v>874746.24750000006</v>
      </c>
      <c r="D290" s="208">
        <v>0</v>
      </c>
      <c r="E290" s="235">
        <v>1056046.3024499998</v>
      </c>
      <c r="F290" s="545">
        <v>-181300.05494999979</v>
      </c>
    </row>
    <row r="291" spans="1:6" x14ac:dyDescent="0.25">
      <c r="A291" s="542">
        <v>931</v>
      </c>
      <c r="B291" s="334" t="s">
        <v>1072</v>
      </c>
      <c r="C291" s="208">
        <v>114947.04250000001</v>
      </c>
      <c r="D291" s="208">
        <v>0</v>
      </c>
      <c r="E291" s="235">
        <v>208038.48250000001</v>
      </c>
      <c r="F291" s="545">
        <v>-93091.44</v>
      </c>
    </row>
    <row r="292" spans="1:6" x14ac:dyDescent="0.25">
      <c r="A292" s="542">
        <v>934</v>
      </c>
      <c r="B292" s="334" t="s">
        <v>295</v>
      </c>
      <c r="C292" s="208">
        <v>0</v>
      </c>
      <c r="D292" s="208">
        <v>0</v>
      </c>
      <c r="E292" s="235">
        <v>2406652.42</v>
      </c>
      <c r="F292" s="545">
        <v>-2406652.42</v>
      </c>
    </row>
    <row r="293" spans="1:6" x14ac:dyDescent="0.25">
      <c r="A293" s="542">
        <v>935</v>
      </c>
      <c r="B293" s="334" t="s">
        <v>1073</v>
      </c>
      <c r="C293" s="208">
        <v>1331476.1250000002</v>
      </c>
      <c r="D293" s="208">
        <v>0</v>
      </c>
      <c r="E293" s="235">
        <v>69400.862000000008</v>
      </c>
      <c r="F293" s="545">
        <v>1262075.2630000003</v>
      </c>
    </row>
    <row r="294" spans="1:6" x14ac:dyDescent="0.25">
      <c r="A294" s="542">
        <v>936</v>
      </c>
      <c r="B294" s="334" t="s">
        <v>1074</v>
      </c>
      <c r="C294" s="208">
        <v>177679.33499999999</v>
      </c>
      <c r="D294" s="208">
        <v>0</v>
      </c>
      <c r="E294" s="235">
        <v>90361.354500000016</v>
      </c>
      <c r="F294" s="545">
        <v>87317.980499999976</v>
      </c>
    </row>
    <row r="295" spans="1:6" x14ac:dyDescent="0.25">
      <c r="A295" s="542">
        <v>946</v>
      </c>
      <c r="B295" s="334" t="s">
        <v>1075</v>
      </c>
      <c r="C295" s="208">
        <v>94210.327500000014</v>
      </c>
      <c r="D295" s="208">
        <v>0</v>
      </c>
      <c r="E295" s="235">
        <v>252003.30200000003</v>
      </c>
      <c r="F295" s="545">
        <v>-157792.97450000001</v>
      </c>
    </row>
    <row r="296" spans="1:6" x14ac:dyDescent="0.25">
      <c r="A296" s="542">
        <v>976</v>
      </c>
      <c r="B296" s="334" t="s">
        <v>1076</v>
      </c>
      <c r="C296" s="208">
        <v>93986.55</v>
      </c>
      <c r="D296" s="208">
        <v>0</v>
      </c>
      <c r="E296" s="235">
        <v>140293.57400000002</v>
      </c>
      <c r="F296" s="545">
        <v>-46307.024000000019</v>
      </c>
    </row>
    <row r="297" spans="1:6" x14ac:dyDescent="0.25">
      <c r="A297" s="542">
        <v>977</v>
      </c>
      <c r="B297" s="334" t="s">
        <v>1077</v>
      </c>
      <c r="C297" s="208">
        <v>476198.51999999996</v>
      </c>
      <c r="D297" s="208">
        <v>0</v>
      </c>
      <c r="E297" s="235">
        <v>274052.84499999997</v>
      </c>
      <c r="F297" s="545">
        <v>202145.67499999999</v>
      </c>
    </row>
    <row r="298" spans="1:6" x14ac:dyDescent="0.25">
      <c r="A298" s="542">
        <v>980</v>
      </c>
      <c r="B298" s="334" t="s">
        <v>1078</v>
      </c>
      <c r="C298" s="208">
        <v>1089423.4625000001</v>
      </c>
      <c r="D298" s="208">
        <v>0</v>
      </c>
      <c r="E298" s="235">
        <v>1902607.0279000006</v>
      </c>
      <c r="F298" s="545">
        <v>-813183.56540000043</v>
      </c>
    </row>
    <row r="299" spans="1:6" x14ac:dyDescent="0.25">
      <c r="A299" s="542">
        <v>981</v>
      </c>
      <c r="B299" s="334" t="s">
        <v>1079</v>
      </c>
      <c r="C299" s="208">
        <v>26853.300000000003</v>
      </c>
      <c r="D299" s="208">
        <v>0</v>
      </c>
      <c r="E299" s="235">
        <v>79068.05</v>
      </c>
      <c r="F299" s="545">
        <v>-52214.75</v>
      </c>
    </row>
    <row r="300" spans="1:6" x14ac:dyDescent="0.25">
      <c r="A300" s="542">
        <v>989</v>
      </c>
      <c r="B300" s="334" t="s">
        <v>1080</v>
      </c>
      <c r="C300" s="208">
        <v>179022.00000000003</v>
      </c>
      <c r="D300" s="208">
        <v>0</v>
      </c>
      <c r="E300" s="235">
        <v>71683.392500000002</v>
      </c>
      <c r="F300" s="545">
        <v>107338.60750000003</v>
      </c>
    </row>
    <row r="301" spans="1:6" x14ac:dyDescent="0.25">
      <c r="A301" s="542">
        <v>992</v>
      </c>
      <c r="B301" s="334" t="s">
        <v>1081</v>
      </c>
      <c r="C301" s="208">
        <v>220942.98499999999</v>
      </c>
      <c r="D301" s="208">
        <v>0</v>
      </c>
      <c r="E301" s="235">
        <v>394564.48799999995</v>
      </c>
      <c r="F301" s="545">
        <v>-173621.50299999997</v>
      </c>
    </row>
    <row r="302" spans="1:6" x14ac:dyDescent="0.25">
      <c r="A302" s="542" t="s">
        <v>1094</v>
      </c>
      <c r="B302" s="334" t="s">
        <v>305</v>
      </c>
      <c r="C302" s="208">
        <v>1597334.23795</v>
      </c>
      <c r="D302" s="208">
        <v>63254.435822820007</v>
      </c>
      <c r="E302" s="235">
        <v>0</v>
      </c>
      <c r="F302" s="545">
        <v>1660588.67377282</v>
      </c>
    </row>
    <row r="303" spans="1:6" x14ac:dyDescent="0.25">
      <c r="A303" s="542" t="s">
        <v>1095</v>
      </c>
      <c r="B303" s="334" t="s">
        <v>306</v>
      </c>
      <c r="C303" s="208">
        <v>2299835.9600000023</v>
      </c>
      <c r="D303" s="208">
        <v>91073.504016000094</v>
      </c>
      <c r="E303" s="235">
        <v>0</v>
      </c>
      <c r="F303" s="545">
        <v>2390909.4640160026</v>
      </c>
    </row>
    <row r="304" spans="1:6" x14ac:dyDescent="0.25">
      <c r="A304" s="542" t="s">
        <v>1096</v>
      </c>
      <c r="B304" s="334" t="s">
        <v>307</v>
      </c>
      <c r="C304" s="208">
        <v>959971.16244999995</v>
      </c>
      <c r="D304" s="208">
        <v>38014.858033019998</v>
      </c>
      <c r="E304" s="235">
        <v>0</v>
      </c>
      <c r="F304" s="545">
        <v>997986.02048301999</v>
      </c>
    </row>
    <row r="305" spans="1:6" x14ac:dyDescent="0.25">
      <c r="A305" s="542" t="s">
        <v>1097</v>
      </c>
      <c r="B305" s="334" t="s">
        <v>308</v>
      </c>
      <c r="C305" s="208">
        <v>2386921.2118999995</v>
      </c>
      <c r="D305" s="208">
        <v>94522.079991239996</v>
      </c>
      <c r="E305" s="235">
        <v>0</v>
      </c>
      <c r="F305" s="545">
        <v>2481443.2918912396</v>
      </c>
    </row>
    <row r="306" spans="1:6" x14ac:dyDescent="0.25">
      <c r="A306" s="542" t="s">
        <v>1098</v>
      </c>
      <c r="B306" s="334" t="s">
        <v>309</v>
      </c>
      <c r="C306" s="208">
        <v>4934141.6913814992</v>
      </c>
      <c r="D306" s="208">
        <v>195392.01097870737</v>
      </c>
      <c r="E306" s="235">
        <v>0</v>
      </c>
      <c r="F306" s="545">
        <v>5129533.7023602063</v>
      </c>
    </row>
    <row r="307" spans="1:6" x14ac:dyDescent="0.25">
      <c r="A307" s="542" t="s">
        <v>1099</v>
      </c>
      <c r="B307" s="334" t="s">
        <v>310</v>
      </c>
      <c r="C307" s="208">
        <v>4292559.6789999995</v>
      </c>
      <c r="D307" s="208">
        <v>169985.3632884</v>
      </c>
      <c r="E307" s="235">
        <v>0</v>
      </c>
      <c r="F307" s="545">
        <v>4462545.0422883993</v>
      </c>
    </row>
    <row r="308" spans="1:6" x14ac:dyDescent="0.25">
      <c r="A308" s="542" t="s">
        <v>1100</v>
      </c>
      <c r="B308" s="206" t="s">
        <v>311</v>
      </c>
      <c r="C308" s="208">
        <v>1160926.34115</v>
      </c>
      <c r="D308" s="208">
        <v>45972.683109540005</v>
      </c>
      <c r="E308" s="235">
        <v>0</v>
      </c>
      <c r="F308" s="545">
        <v>1206899.02425954</v>
      </c>
    </row>
    <row r="309" spans="1:6" x14ac:dyDescent="0.25">
      <c r="A309" s="542" t="s">
        <v>1101</v>
      </c>
      <c r="B309" s="206" t="s">
        <v>312</v>
      </c>
      <c r="C309" s="208">
        <v>2916865.12</v>
      </c>
      <c r="D309" s="208">
        <v>115507.85875200001</v>
      </c>
      <c r="E309" s="235">
        <v>0</v>
      </c>
      <c r="F309" s="545">
        <v>3032372.9787520003</v>
      </c>
    </row>
    <row r="310" spans="1:6" x14ac:dyDescent="0.25">
      <c r="A310" s="542" t="s">
        <v>1102</v>
      </c>
      <c r="B310" s="206" t="s">
        <v>313</v>
      </c>
      <c r="C310" s="208">
        <v>6363814.3820000011</v>
      </c>
      <c r="D310" s="208">
        <v>252007.04952720006</v>
      </c>
      <c r="E310" s="235">
        <v>0</v>
      </c>
      <c r="F310" s="545">
        <v>6615821.4315272011</v>
      </c>
    </row>
    <row r="311" spans="1:6" x14ac:dyDescent="0.25">
      <c r="A311" s="542" t="s">
        <v>1103</v>
      </c>
      <c r="B311" s="206" t="s">
        <v>314</v>
      </c>
      <c r="C311" s="208">
        <v>5407419.1840000004</v>
      </c>
      <c r="D311" s="208">
        <v>214133.79968640005</v>
      </c>
      <c r="E311" s="235">
        <v>0</v>
      </c>
      <c r="F311" s="545">
        <v>5621552.9836864006</v>
      </c>
    </row>
    <row r="312" spans="1:6" x14ac:dyDescent="0.25">
      <c r="A312" s="542" t="s">
        <v>1104</v>
      </c>
      <c r="B312" s="206" t="s">
        <v>315</v>
      </c>
      <c r="C312" s="208">
        <v>4296766.6960000005</v>
      </c>
      <c r="D312" s="208">
        <v>170151.96116160002</v>
      </c>
      <c r="E312" s="235">
        <v>0</v>
      </c>
      <c r="F312" s="545">
        <v>4466918.6571616009</v>
      </c>
    </row>
    <row r="313" spans="1:6" x14ac:dyDescent="0.25">
      <c r="A313" s="542" t="s">
        <v>1105</v>
      </c>
      <c r="B313" s="206" t="s">
        <v>316</v>
      </c>
      <c r="C313" s="208">
        <v>4730089.4470000016</v>
      </c>
      <c r="D313" s="208">
        <v>187311.54210120009</v>
      </c>
      <c r="E313" s="235">
        <v>0</v>
      </c>
      <c r="F313" s="545">
        <v>4917400.9891012013</v>
      </c>
    </row>
    <row r="314" spans="1:6" x14ac:dyDescent="0.25">
      <c r="A314" s="542" t="s">
        <v>1106</v>
      </c>
      <c r="B314" s="206" t="s">
        <v>317</v>
      </c>
      <c r="C314" s="208">
        <v>5574297.5250000004</v>
      </c>
      <c r="D314" s="208">
        <v>220742.18199000004</v>
      </c>
      <c r="E314" s="235">
        <v>0</v>
      </c>
      <c r="F314" s="545">
        <v>5795039.7069900008</v>
      </c>
    </row>
    <row r="315" spans="1:6" x14ac:dyDescent="0.25">
      <c r="A315" s="542" t="s">
        <v>1107</v>
      </c>
      <c r="B315" s="206" t="s">
        <v>318</v>
      </c>
      <c r="C315" s="208">
        <v>3693059.7565000001</v>
      </c>
      <c r="D315" s="208">
        <v>146245.16635740001</v>
      </c>
      <c r="E315" s="235">
        <v>0</v>
      </c>
      <c r="F315" s="545">
        <v>3839304.9228574</v>
      </c>
    </row>
    <row r="316" spans="1:6" x14ac:dyDescent="0.25">
      <c r="A316" s="542" t="s">
        <v>1108</v>
      </c>
      <c r="B316" s="206" t="s">
        <v>739</v>
      </c>
      <c r="C316" s="208">
        <v>7847489.0440000007</v>
      </c>
      <c r="D316" s="208">
        <v>310760.56614240003</v>
      </c>
      <c r="E316" s="235">
        <v>0</v>
      </c>
      <c r="F316" s="545">
        <v>8158249.6101424005</v>
      </c>
    </row>
    <row r="317" spans="1:6" x14ac:dyDescent="0.25">
      <c r="A317" s="542" t="s">
        <v>1109</v>
      </c>
      <c r="B317" s="206" t="s">
        <v>319</v>
      </c>
      <c r="C317" s="208">
        <v>1835591.63405</v>
      </c>
      <c r="D317" s="208">
        <v>72689.428708380001</v>
      </c>
      <c r="E317" s="235">
        <v>0</v>
      </c>
      <c r="F317" s="545">
        <v>1908281.0627583801</v>
      </c>
    </row>
    <row r="318" spans="1:6" x14ac:dyDescent="0.25">
      <c r="A318" s="542" t="s">
        <v>1110</v>
      </c>
      <c r="B318" s="206" t="s">
        <v>320</v>
      </c>
      <c r="C318" s="208">
        <v>3683243.3835</v>
      </c>
      <c r="D318" s="208">
        <v>145856.43798660001</v>
      </c>
      <c r="E318" s="235">
        <v>0</v>
      </c>
      <c r="F318" s="545">
        <v>3829099.8214866002</v>
      </c>
    </row>
    <row r="319" spans="1:6" x14ac:dyDescent="0.25">
      <c r="A319" s="542" t="s">
        <v>1111</v>
      </c>
      <c r="B319" s="206" t="s">
        <v>321</v>
      </c>
      <c r="C319" s="208">
        <v>5059639.1120000007</v>
      </c>
      <c r="D319" s="208">
        <v>200361.70883520003</v>
      </c>
      <c r="E319" s="235">
        <v>0</v>
      </c>
      <c r="F319" s="545">
        <v>5260000.8208352011</v>
      </c>
    </row>
    <row r="320" spans="1:6" x14ac:dyDescent="0.25">
      <c r="A320" s="542" t="s">
        <v>1112</v>
      </c>
      <c r="B320" s="206" t="s">
        <v>322</v>
      </c>
      <c r="C320" s="208">
        <v>4268369.3312500007</v>
      </c>
      <c r="D320" s="208">
        <v>169027.42551750003</v>
      </c>
      <c r="E320" s="235">
        <v>0</v>
      </c>
      <c r="F320" s="545">
        <v>4437396.7567675011</v>
      </c>
    </row>
    <row r="321" spans="1:6" x14ac:dyDescent="0.25">
      <c r="A321" s="542" t="s">
        <v>1113</v>
      </c>
      <c r="B321" s="206" t="s">
        <v>323</v>
      </c>
      <c r="C321" s="208">
        <v>3749854.4860000005</v>
      </c>
      <c r="D321" s="208">
        <v>148494.23764560002</v>
      </c>
      <c r="E321" s="235">
        <v>0</v>
      </c>
      <c r="F321" s="545">
        <v>3898348.7236456005</v>
      </c>
    </row>
    <row r="322" spans="1:6" x14ac:dyDescent="0.25">
      <c r="A322" s="542" t="s">
        <v>1114</v>
      </c>
      <c r="B322" s="206" t="s">
        <v>324</v>
      </c>
      <c r="C322" s="208">
        <v>885366.72765000013</v>
      </c>
      <c r="D322" s="208">
        <v>35060.522414940009</v>
      </c>
      <c r="E322" s="235">
        <v>0</v>
      </c>
      <c r="F322" s="545">
        <v>920427.25006494019</v>
      </c>
    </row>
    <row r="323" spans="1:6" x14ac:dyDescent="0.25">
      <c r="A323" s="542" t="s">
        <v>1115</v>
      </c>
      <c r="B323" s="206" t="s">
        <v>325</v>
      </c>
      <c r="C323" s="208">
        <v>364608.14</v>
      </c>
      <c r="D323" s="208">
        <v>14438.482344000002</v>
      </c>
      <c r="E323" s="235">
        <v>0</v>
      </c>
      <c r="F323" s="545">
        <v>379046.62234400003</v>
      </c>
    </row>
    <row r="324" spans="1:6" x14ac:dyDescent="0.25">
      <c r="A324" s="542" t="s">
        <v>1116</v>
      </c>
      <c r="B324" s="206" t="s">
        <v>326</v>
      </c>
      <c r="C324" s="208">
        <v>200534.47700000001</v>
      </c>
      <c r="D324" s="208">
        <v>7941.1652892000011</v>
      </c>
      <c r="E324" s="235">
        <v>0</v>
      </c>
      <c r="F324" s="545">
        <v>208475.64228920001</v>
      </c>
    </row>
    <row r="325" spans="1:6" x14ac:dyDescent="0.25">
      <c r="A325" s="542" t="s">
        <v>1117</v>
      </c>
      <c r="B325" s="206" t="s">
        <v>714</v>
      </c>
      <c r="C325" s="208">
        <v>5497168.8799999999</v>
      </c>
      <c r="D325" s="208">
        <v>217687.887648</v>
      </c>
      <c r="E325" s="235">
        <v>0</v>
      </c>
      <c r="F325" s="545">
        <v>5714856.7676480003</v>
      </c>
    </row>
    <row r="326" spans="1:6" x14ac:dyDescent="0.25">
      <c r="A326" s="542" t="s">
        <v>1118</v>
      </c>
      <c r="B326" s="206" t="s">
        <v>327</v>
      </c>
      <c r="C326" s="208">
        <v>387045.56400000001</v>
      </c>
      <c r="D326" s="208">
        <v>15327.004334400002</v>
      </c>
      <c r="E326" s="235">
        <v>0</v>
      </c>
      <c r="F326" s="545">
        <v>402372.56833440001</v>
      </c>
    </row>
    <row r="327" spans="1:6" x14ac:dyDescent="0.25">
      <c r="A327" s="542" t="s">
        <v>1119</v>
      </c>
      <c r="B327" s="206" t="s">
        <v>328</v>
      </c>
      <c r="C327" s="208">
        <v>576431.44595000008</v>
      </c>
      <c r="D327" s="208">
        <v>22826.685259620004</v>
      </c>
      <c r="E327" s="235">
        <v>0</v>
      </c>
      <c r="F327" s="545">
        <v>599258.13120962004</v>
      </c>
    </row>
    <row r="328" spans="1:6" x14ac:dyDescent="0.25">
      <c r="A328" s="542" t="s">
        <v>1120</v>
      </c>
      <c r="B328" s="206" t="s">
        <v>329</v>
      </c>
      <c r="C328" s="208">
        <v>2820764.2306690002</v>
      </c>
      <c r="D328" s="208">
        <v>111702.26353449242</v>
      </c>
      <c r="E328" s="235">
        <v>0</v>
      </c>
      <c r="F328" s="545">
        <v>2932466.4942034925</v>
      </c>
    </row>
    <row r="329" spans="1:6" x14ac:dyDescent="0.25">
      <c r="A329" s="542" t="s">
        <v>1121</v>
      </c>
      <c r="B329" s="206" t="s">
        <v>330</v>
      </c>
      <c r="C329" s="208">
        <v>1736095.6820000003</v>
      </c>
      <c r="D329" s="208">
        <v>68749.389007200021</v>
      </c>
      <c r="E329" s="235">
        <v>0</v>
      </c>
      <c r="F329" s="545">
        <v>1804845.0710072003</v>
      </c>
    </row>
    <row r="330" spans="1:6" x14ac:dyDescent="0.25">
      <c r="A330" s="542" t="s">
        <v>1122</v>
      </c>
      <c r="B330" s="206" t="s">
        <v>331</v>
      </c>
      <c r="C330" s="208">
        <v>1453664.6074000001</v>
      </c>
      <c r="D330" s="208">
        <v>57565.118453040006</v>
      </c>
      <c r="E330" s="235">
        <v>0</v>
      </c>
      <c r="F330" s="545">
        <v>1511229.7258530401</v>
      </c>
    </row>
    <row r="331" spans="1:6" x14ac:dyDescent="0.25">
      <c r="A331" s="542" t="s">
        <v>1123</v>
      </c>
      <c r="B331" s="206" t="s">
        <v>332</v>
      </c>
      <c r="C331" s="208">
        <v>963897.71164999984</v>
      </c>
      <c r="D331" s="208">
        <v>38170.349381339998</v>
      </c>
      <c r="E331" s="235">
        <v>0</v>
      </c>
      <c r="F331" s="545">
        <v>1002068.0610313398</v>
      </c>
    </row>
    <row r="332" spans="1:6" x14ac:dyDescent="0.25">
      <c r="A332" s="542" t="s">
        <v>1124</v>
      </c>
      <c r="B332" s="206" t="s">
        <v>333</v>
      </c>
      <c r="C332" s="208">
        <v>1045023.0227999999</v>
      </c>
      <c r="D332" s="208">
        <v>41382.911702880003</v>
      </c>
      <c r="E332" s="235">
        <v>0</v>
      </c>
      <c r="F332" s="545">
        <v>1086405.9345028799</v>
      </c>
    </row>
    <row r="333" spans="1:6" x14ac:dyDescent="0.25">
      <c r="A333" s="542" t="s">
        <v>1125</v>
      </c>
      <c r="B333" s="206" t="s">
        <v>334</v>
      </c>
      <c r="C333" s="208">
        <v>1548743.1916</v>
      </c>
      <c r="D333" s="208">
        <v>61330.230387360003</v>
      </c>
      <c r="E333" s="235">
        <v>0</v>
      </c>
      <c r="F333" s="545">
        <v>1610073.4219873601</v>
      </c>
    </row>
    <row r="334" spans="1:6" x14ac:dyDescent="0.25">
      <c r="A334" s="542" t="s">
        <v>1126</v>
      </c>
      <c r="B334" s="206" t="s">
        <v>335</v>
      </c>
      <c r="C334" s="208">
        <v>789516.85699999984</v>
      </c>
      <c r="D334" s="208">
        <v>31264.867537199996</v>
      </c>
      <c r="E334" s="235">
        <v>0</v>
      </c>
      <c r="F334" s="545">
        <v>820781.72453719983</v>
      </c>
    </row>
    <row r="335" spans="1:6" x14ac:dyDescent="0.25">
      <c r="A335" s="542" t="s">
        <v>1127</v>
      </c>
      <c r="B335" s="206" t="s">
        <v>740</v>
      </c>
      <c r="C335" s="208">
        <v>1161907.9784500003</v>
      </c>
      <c r="D335" s="208">
        <v>46011.555946620014</v>
      </c>
      <c r="E335" s="235">
        <v>0</v>
      </c>
      <c r="F335" s="545">
        <v>1207919.5343966202</v>
      </c>
    </row>
    <row r="336" spans="1:6" x14ac:dyDescent="0.25">
      <c r="A336" s="542" t="s">
        <v>1128</v>
      </c>
      <c r="B336" s="206" t="s">
        <v>336</v>
      </c>
      <c r="C336" s="208">
        <v>660501.66899999988</v>
      </c>
      <c r="D336" s="208">
        <v>26155.866092399996</v>
      </c>
      <c r="E336" s="235">
        <v>0</v>
      </c>
      <c r="F336" s="545">
        <v>686657.53509239992</v>
      </c>
    </row>
    <row r="337" spans="1:6" x14ac:dyDescent="0.25">
      <c r="A337" s="542" t="s">
        <v>1129</v>
      </c>
      <c r="B337" s="206" t="s">
        <v>337</v>
      </c>
      <c r="C337" s="208">
        <v>1544325.8237500002</v>
      </c>
      <c r="D337" s="208">
        <v>61155.302620500013</v>
      </c>
      <c r="E337" s="235">
        <v>0</v>
      </c>
      <c r="F337" s="545">
        <v>1605481.1263705003</v>
      </c>
    </row>
    <row r="338" spans="1:6" x14ac:dyDescent="0.25">
      <c r="A338" s="542" t="s">
        <v>1130</v>
      </c>
      <c r="B338" s="206" t="s">
        <v>338</v>
      </c>
      <c r="C338" s="208">
        <v>1578542.8953499999</v>
      </c>
      <c r="D338" s="208">
        <v>62510.298655860002</v>
      </c>
      <c r="E338" s="235">
        <v>0</v>
      </c>
      <c r="F338" s="545">
        <v>1641053.1940058598</v>
      </c>
    </row>
    <row r="339" spans="1:6" x14ac:dyDescent="0.25">
      <c r="A339" s="542" t="s">
        <v>1131</v>
      </c>
      <c r="B339" s="206" t="s">
        <v>339</v>
      </c>
      <c r="C339" s="208">
        <v>783907.50100000005</v>
      </c>
      <c r="D339" s="208">
        <v>31042.737039600004</v>
      </c>
      <c r="E339" s="235">
        <v>0</v>
      </c>
      <c r="F339" s="545">
        <v>814950.23803960008</v>
      </c>
    </row>
    <row r="340" spans="1:6" x14ac:dyDescent="0.25">
      <c r="A340" s="542" t="s">
        <v>1132</v>
      </c>
      <c r="B340" s="206" t="s">
        <v>340</v>
      </c>
      <c r="C340" s="208">
        <v>4029691.2334500002</v>
      </c>
      <c r="D340" s="208">
        <v>159575.77284462002</v>
      </c>
      <c r="E340" s="235">
        <v>0</v>
      </c>
      <c r="F340" s="545">
        <v>4189267.0062946202</v>
      </c>
    </row>
    <row r="341" spans="1:6" x14ac:dyDescent="0.25">
      <c r="A341" s="542" t="s">
        <v>1133</v>
      </c>
      <c r="B341" s="206" t="s">
        <v>341</v>
      </c>
      <c r="C341" s="208">
        <v>903106.31599999999</v>
      </c>
      <c r="D341" s="208">
        <v>35763.010113600001</v>
      </c>
      <c r="E341" s="235">
        <v>0</v>
      </c>
      <c r="F341" s="545">
        <v>938869.32611360005</v>
      </c>
    </row>
    <row r="342" spans="1:6" x14ac:dyDescent="0.25">
      <c r="A342" s="542" t="s">
        <v>1134</v>
      </c>
      <c r="B342" s="206" t="s">
        <v>342</v>
      </c>
      <c r="C342" s="208">
        <v>1796606.6098499999</v>
      </c>
      <c r="D342" s="208">
        <v>71145.621750060003</v>
      </c>
      <c r="E342" s="235">
        <v>0</v>
      </c>
      <c r="F342" s="545">
        <v>1867752.2316000599</v>
      </c>
    </row>
    <row r="343" spans="1:6" x14ac:dyDescent="0.25">
      <c r="A343" s="542" t="s">
        <v>1135</v>
      </c>
      <c r="B343" s="206" t="s">
        <v>1084</v>
      </c>
      <c r="C343" s="208">
        <v>1223751.1283499997</v>
      </c>
      <c r="D343" s="208">
        <v>48460.544682659987</v>
      </c>
      <c r="E343" s="235">
        <v>0</v>
      </c>
      <c r="F343" s="545">
        <v>1272211.6730326596</v>
      </c>
    </row>
    <row r="344" spans="1:6" x14ac:dyDescent="0.25">
      <c r="A344" s="542" t="s">
        <v>1136</v>
      </c>
      <c r="B344" s="206" t="s">
        <v>343</v>
      </c>
      <c r="C344" s="208">
        <v>1489284.0179999999</v>
      </c>
      <c r="D344" s="208">
        <v>58975.647112800005</v>
      </c>
      <c r="E344" s="235">
        <v>0</v>
      </c>
      <c r="F344" s="545">
        <v>1548259.6651128</v>
      </c>
    </row>
    <row r="345" spans="1:6" x14ac:dyDescent="0.25">
      <c r="A345" s="542" t="s">
        <v>1137</v>
      </c>
      <c r="B345" s="206" t="s">
        <v>344</v>
      </c>
      <c r="C345" s="208">
        <v>4201990.3158545</v>
      </c>
      <c r="D345" s="208">
        <v>166398.81650783823</v>
      </c>
      <c r="E345" s="235">
        <v>0</v>
      </c>
      <c r="F345" s="545">
        <v>4368389.1323623387</v>
      </c>
    </row>
    <row r="346" spans="1:6" x14ac:dyDescent="0.25">
      <c r="A346" s="542" t="s">
        <v>1138</v>
      </c>
      <c r="B346" s="206" t="s">
        <v>345</v>
      </c>
      <c r="C346" s="208">
        <v>47749.642949999994</v>
      </c>
      <c r="D346" s="208">
        <v>1890.8858608199998</v>
      </c>
      <c r="E346" s="235">
        <v>0</v>
      </c>
      <c r="F346" s="545">
        <v>49640.528810819997</v>
      </c>
    </row>
    <row r="347" spans="1:6" x14ac:dyDescent="0.25">
      <c r="A347" s="542" t="s">
        <v>1139</v>
      </c>
      <c r="B347" s="206" t="s">
        <v>346</v>
      </c>
      <c r="C347" s="208">
        <v>946158.12329999998</v>
      </c>
      <c r="D347" s="208">
        <v>37467.861682679999</v>
      </c>
      <c r="E347" s="235">
        <v>0</v>
      </c>
      <c r="F347" s="545">
        <v>983625.98498267995</v>
      </c>
    </row>
    <row r="348" spans="1:6" x14ac:dyDescent="0.25">
      <c r="A348" s="542" t="s">
        <v>1140</v>
      </c>
      <c r="B348" s="206" t="s">
        <v>347</v>
      </c>
      <c r="C348" s="208">
        <v>755510.13624999986</v>
      </c>
      <c r="D348" s="208">
        <v>29918.201395499997</v>
      </c>
      <c r="E348" s="235">
        <v>0</v>
      </c>
      <c r="F348" s="545">
        <v>785428.33764549985</v>
      </c>
    </row>
    <row r="349" spans="1:6" x14ac:dyDescent="0.25">
      <c r="A349" s="542" t="s">
        <v>1141</v>
      </c>
      <c r="B349" s="206" t="s">
        <v>348</v>
      </c>
      <c r="C349" s="208">
        <v>2329074.7281499999</v>
      </c>
      <c r="D349" s="208">
        <v>92231.359234739997</v>
      </c>
      <c r="E349" s="235">
        <v>0</v>
      </c>
      <c r="F349" s="545">
        <v>2421306.0873847399</v>
      </c>
    </row>
    <row r="350" spans="1:6" x14ac:dyDescent="0.25">
      <c r="A350" s="542" t="s">
        <v>1142</v>
      </c>
      <c r="B350" s="206" t="s">
        <v>349</v>
      </c>
      <c r="C350" s="208">
        <v>1234268.6708499999</v>
      </c>
      <c r="D350" s="208">
        <v>48877.039365659999</v>
      </c>
      <c r="E350" s="235">
        <v>0</v>
      </c>
      <c r="F350" s="545">
        <v>1283145.7102156598</v>
      </c>
    </row>
    <row r="351" spans="1:6" x14ac:dyDescent="0.25">
      <c r="A351" s="542" t="s">
        <v>1143</v>
      </c>
      <c r="B351" s="206" t="s">
        <v>350</v>
      </c>
      <c r="C351" s="208">
        <v>3238421.4527000003</v>
      </c>
      <c r="D351" s="208">
        <v>128241.48952692002</v>
      </c>
      <c r="E351" s="235">
        <v>0</v>
      </c>
      <c r="F351" s="545">
        <v>3366662.9422269203</v>
      </c>
    </row>
    <row r="352" spans="1:6" x14ac:dyDescent="0.25">
      <c r="A352" s="542" t="s">
        <v>1144</v>
      </c>
      <c r="B352" s="206" t="s">
        <v>351</v>
      </c>
      <c r="C352" s="208">
        <v>2334894.4350000001</v>
      </c>
      <c r="D352" s="208">
        <v>92461.819626000011</v>
      </c>
      <c r="E352" s="235">
        <v>0</v>
      </c>
      <c r="F352" s="545">
        <v>2427356.2546260003</v>
      </c>
    </row>
    <row r="353" spans="1:6" x14ac:dyDescent="0.25">
      <c r="A353" s="542" t="s">
        <v>1145</v>
      </c>
      <c r="B353" s="206" t="s">
        <v>352</v>
      </c>
      <c r="C353" s="208">
        <v>602024.13269999996</v>
      </c>
      <c r="D353" s="208">
        <v>23840.15565492</v>
      </c>
      <c r="E353" s="235">
        <v>0</v>
      </c>
      <c r="F353" s="545">
        <v>625864.28835491999</v>
      </c>
    </row>
    <row r="354" spans="1:6" x14ac:dyDescent="0.25">
      <c r="A354" s="542" t="s">
        <v>1146</v>
      </c>
      <c r="B354" s="206" t="s">
        <v>353</v>
      </c>
      <c r="C354" s="208">
        <v>492220.989</v>
      </c>
      <c r="D354" s="208">
        <v>19491.951164400001</v>
      </c>
      <c r="E354" s="235">
        <v>0</v>
      </c>
      <c r="F354" s="545">
        <v>511712.94016440003</v>
      </c>
    </row>
    <row r="355" spans="1:6" x14ac:dyDescent="0.25">
      <c r="A355" s="542" t="s">
        <v>1147</v>
      </c>
      <c r="B355" s="206" t="s">
        <v>354</v>
      </c>
      <c r="C355" s="208">
        <v>1172565.7548500001</v>
      </c>
      <c r="D355" s="208">
        <v>46433.603892060011</v>
      </c>
      <c r="E355" s="235">
        <v>0</v>
      </c>
      <c r="F355" s="545">
        <v>1218999.3587420601</v>
      </c>
    </row>
    <row r="356" spans="1:6" x14ac:dyDescent="0.25">
      <c r="A356" s="542" t="s">
        <v>1148</v>
      </c>
      <c r="B356" s="206" t="s">
        <v>355</v>
      </c>
      <c r="C356" s="208">
        <v>1863568.2971000001</v>
      </c>
      <c r="D356" s="208">
        <v>73797.304565160011</v>
      </c>
      <c r="E356" s="235">
        <v>0</v>
      </c>
      <c r="F356" s="545">
        <v>1937365.6016651602</v>
      </c>
    </row>
    <row r="357" spans="1:6" x14ac:dyDescent="0.25">
      <c r="A357" s="542" t="s">
        <v>1149</v>
      </c>
      <c r="B357" s="206" t="s">
        <v>356</v>
      </c>
      <c r="C357" s="208">
        <v>1085690.8537999999</v>
      </c>
      <c r="D357" s="208">
        <v>42993.357810480004</v>
      </c>
      <c r="E357" s="235">
        <v>0</v>
      </c>
      <c r="F357" s="545">
        <v>1128684.21161048</v>
      </c>
    </row>
    <row r="358" spans="1:6" x14ac:dyDescent="0.25">
      <c r="A358" s="542" t="s">
        <v>1150</v>
      </c>
      <c r="B358" s="206" t="s">
        <v>357</v>
      </c>
      <c r="C358" s="208">
        <v>1039133.199</v>
      </c>
      <c r="D358" s="208">
        <v>41149.674680400007</v>
      </c>
      <c r="E358" s="235">
        <v>0</v>
      </c>
      <c r="F358" s="545">
        <v>1080282.8736804</v>
      </c>
    </row>
    <row r="359" spans="1:6" x14ac:dyDescent="0.25">
      <c r="A359" s="542" t="s">
        <v>1151</v>
      </c>
      <c r="B359" s="206" t="s">
        <v>358</v>
      </c>
      <c r="C359" s="208">
        <v>228581.25699999998</v>
      </c>
      <c r="D359" s="208">
        <v>9051.8177771999999</v>
      </c>
      <c r="E359" s="235">
        <v>0</v>
      </c>
      <c r="F359" s="545">
        <v>237633.07477719997</v>
      </c>
    </row>
    <row r="360" spans="1:6" x14ac:dyDescent="0.25">
      <c r="A360" s="542" t="s">
        <v>1152</v>
      </c>
      <c r="B360" s="206" t="s">
        <v>359</v>
      </c>
      <c r="C360" s="208">
        <v>699907.39489999996</v>
      </c>
      <c r="D360" s="208">
        <v>27716.332838040002</v>
      </c>
      <c r="E360" s="235">
        <v>0</v>
      </c>
      <c r="F360" s="545">
        <v>727623.72773803992</v>
      </c>
    </row>
    <row r="361" spans="1:6" x14ac:dyDescent="0.25">
      <c r="A361" s="542" t="s">
        <v>1153</v>
      </c>
      <c r="B361" s="206" t="s">
        <v>360</v>
      </c>
      <c r="C361" s="208">
        <v>413690.005</v>
      </c>
      <c r="D361" s="208">
        <v>16382.124198000001</v>
      </c>
      <c r="E361" s="235">
        <v>0</v>
      </c>
      <c r="F361" s="545">
        <v>430072.12919800001</v>
      </c>
    </row>
    <row r="362" spans="1:6" x14ac:dyDescent="0.25">
      <c r="A362" s="542" t="s">
        <v>1154</v>
      </c>
      <c r="B362" s="206" t="s">
        <v>1085</v>
      </c>
      <c r="C362" s="208">
        <v>5788855.3920000009</v>
      </c>
      <c r="D362" s="208">
        <v>229238.67352320006</v>
      </c>
      <c r="E362" s="235">
        <v>0</v>
      </c>
      <c r="F362" s="545">
        <v>6018094.0655232007</v>
      </c>
    </row>
    <row r="363" spans="1:6" x14ac:dyDescent="0.25">
      <c r="A363" s="542" t="s">
        <v>1155</v>
      </c>
      <c r="B363" s="206" t="s">
        <v>1086</v>
      </c>
      <c r="C363" s="208">
        <v>5934698.648000001</v>
      </c>
      <c r="D363" s="208">
        <v>235014.06646080007</v>
      </c>
      <c r="E363" s="235">
        <v>0</v>
      </c>
      <c r="F363" s="545">
        <v>6169712.7144608013</v>
      </c>
    </row>
    <row r="364" spans="1:6" x14ac:dyDescent="0.25">
      <c r="A364" s="542" t="s">
        <v>1156</v>
      </c>
      <c r="B364" s="206" t="s">
        <v>361</v>
      </c>
      <c r="C364" s="208">
        <v>5352377.3782499991</v>
      </c>
      <c r="D364" s="208">
        <v>0</v>
      </c>
      <c r="E364" s="235">
        <v>0</v>
      </c>
      <c r="F364" s="545">
        <v>5352377.3782499991</v>
      </c>
    </row>
    <row r="365" spans="1:6" x14ac:dyDescent="0.25">
      <c r="A365" s="542" t="s">
        <v>1157</v>
      </c>
      <c r="B365" s="206" t="s">
        <v>362</v>
      </c>
      <c r="C365" s="208">
        <v>4386320.0645399988</v>
      </c>
      <c r="D365" s="208">
        <v>0</v>
      </c>
      <c r="E365" s="235">
        <v>0</v>
      </c>
      <c r="F365" s="545">
        <v>4386320.0645399988</v>
      </c>
    </row>
    <row r="366" spans="1:6" x14ac:dyDescent="0.25">
      <c r="A366" s="542" t="s">
        <v>1158</v>
      </c>
      <c r="B366" s="206" t="s">
        <v>364</v>
      </c>
      <c r="C366" s="208">
        <v>1599998.6820500002</v>
      </c>
      <c r="D366" s="208">
        <v>0</v>
      </c>
      <c r="E366" s="235">
        <v>0</v>
      </c>
      <c r="F366" s="545">
        <v>1599998.6820500002</v>
      </c>
    </row>
    <row r="367" spans="1:6" x14ac:dyDescent="0.25">
      <c r="A367" s="542" t="s">
        <v>1159</v>
      </c>
      <c r="B367" s="206" t="s">
        <v>365</v>
      </c>
      <c r="C367" s="208">
        <v>2769899.9927999997</v>
      </c>
      <c r="D367" s="208">
        <v>0</v>
      </c>
      <c r="E367" s="235">
        <v>0</v>
      </c>
      <c r="F367" s="545">
        <v>2769899.9927999997</v>
      </c>
    </row>
    <row r="368" spans="1:6" x14ac:dyDescent="0.25">
      <c r="A368" s="542" t="s">
        <v>1160</v>
      </c>
      <c r="B368" s="206" t="s">
        <v>363</v>
      </c>
      <c r="C368" s="208">
        <v>713790.55100000021</v>
      </c>
      <c r="D368" s="208">
        <v>0</v>
      </c>
      <c r="E368" s="235">
        <v>0</v>
      </c>
      <c r="F368" s="545">
        <v>713790.55100000021</v>
      </c>
    </row>
    <row r="369" spans="1:6" x14ac:dyDescent="0.25">
      <c r="A369" s="542" t="s">
        <v>1161</v>
      </c>
      <c r="B369" s="206" t="s">
        <v>1087</v>
      </c>
      <c r="C369" s="208">
        <v>621306.29394999996</v>
      </c>
      <c r="D369" s="208">
        <v>0</v>
      </c>
      <c r="E369" s="235">
        <v>0</v>
      </c>
      <c r="F369" s="545">
        <v>621306.29394999996</v>
      </c>
    </row>
    <row r="370" spans="1:6" x14ac:dyDescent="0.25">
      <c r="A370" s="542" t="s">
        <v>1162</v>
      </c>
      <c r="B370" s="206" t="s">
        <v>704</v>
      </c>
      <c r="C370" s="208">
        <v>11058845.354</v>
      </c>
      <c r="D370" s="208">
        <v>437930.27601840004</v>
      </c>
      <c r="E370" s="235">
        <v>0</v>
      </c>
      <c r="F370" s="545">
        <v>11496775.6300184</v>
      </c>
    </row>
    <row r="371" spans="1:6" x14ac:dyDescent="0.25">
      <c r="A371" s="542" t="s">
        <v>1163</v>
      </c>
      <c r="B371" s="206" t="s">
        <v>705</v>
      </c>
      <c r="C371" s="208">
        <v>6286685.7369999997</v>
      </c>
      <c r="D371" s="208">
        <v>248952.75518520002</v>
      </c>
      <c r="E371" s="235">
        <v>0</v>
      </c>
      <c r="F371" s="545">
        <v>6535638.4921851996</v>
      </c>
    </row>
    <row r="372" spans="1:6" x14ac:dyDescent="0.25">
      <c r="A372" s="542" t="s">
        <v>1164</v>
      </c>
      <c r="B372" s="206" t="s">
        <v>706</v>
      </c>
      <c r="C372" s="208">
        <v>7041144.1189999999</v>
      </c>
      <c r="D372" s="208">
        <v>278829.30711240001</v>
      </c>
      <c r="E372" s="235">
        <v>0</v>
      </c>
      <c r="F372" s="545">
        <v>7319973.4261124004</v>
      </c>
    </row>
    <row r="373" spans="1:6" x14ac:dyDescent="0.25">
      <c r="A373" s="542" t="s">
        <v>1165</v>
      </c>
      <c r="B373" s="206" t="s">
        <v>715</v>
      </c>
      <c r="C373" s="208">
        <v>5901042.5120000001</v>
      </c>
      <c r="D373" s="208">
        <v>233681.28347520003</v>
      </c>
      <c r="E373" s="235">
        <v>0</v>
      </c>
      <c r="F373" s="545">
        <v>6134723.7954751998</v>
      </c>
    </row>
    <row r="374" spans="1:6" x14ac:dyDescent="0.25">
      <c r="A374" s="542" t="s">
        <v>1166</v>
      </c>
      <c r="B374" s="206" t="s">
        <v>707</v>
      </c>
      <c r="C374" s="208">
        <v>8094300.7079999996</v>
      </c>
      <c r="D374" s="208">
        <v>320534.30803680001</v>
      </c>
      <c r="E374" s="235">
        <v>0</v>
      </c>
      <c r="F374" s="545">
        <v>8414835.0160367992</v>
      </c>
    </row>
    <row r="375" spans="1:6" x14ac:dyDescent="0.25">
      <c r="A375" s="542" t="s">
        <v>1167</v>
      </c>
      <c r="B375" s="206" t="s">
        <v>708</v>
      </c>
      <c r="C375" s="208">
        <v>4463645.0370000005</v>
      </c>
      <c r="D375" s="208">
        <v>176760.34346520004</v>
      </c>
      <c r="E375" s="235">
        <v>0</v>
      </c>
      <c r="F375" s="545">
        <v>4640405.3804652002</v>
      </c>
    </row>
    <row r="376" spans="1:6" x14ac:dyDescent="0.25">
      <c r="A376" s="542" t="s">
        <v>1168</v>
      </c>
      <c r="B376" s="206" t="s">
        <v>366</v>
      </c>
      <c r="C376" s="208">
        <v>8526221.120000001</v>
      </c>
      <c r="D376" s="208">
        <v>337638.35635200009</v>
      </c>
      <c r="E376" s="235">
        <v>0</v>
      </c>
      <c r="F376" s="545">
        <v>8863859.4763520006</v>
      </c>
    </row>
    <row r="377" spans="1:6" x14ac:dyDescent="0.25">
      <c r="A377" s="546" t="s">
        <v>1169</v>
      </c>
      <c r="B377" s="217" t="s">
        <v>709</v>
      </c>
      <c r="C377" s="216">
        <v>4522543.2750000004</v>
      </c>
      <c r="D377" s="216">
        <v>179092.71369000003</v>
      </c>
      <c r="E377" s="519">
        <v>0</v>
      </c>
      <c r="F377" s="547">
        <v>4701635.98869</v>
      </c>
    </row>
    <row r="378" spans="1:6" x14ac:dyDescent="0.25">
      <c r="A378" s="167"/>
      <c r="B378" s="25"/>
      <c r="F378" s="20"/>
    </row>
    <row r="379" spans="1:6" x14ac:dyDescent="0.25">
      <c r="A379" s="167"/>
      <c r="B379" s="25"/>
      <c r="F379" s="20"/>
    </row>
    <row r="380" spans="1:6" x14ac:dyDescent="0.25">
      <c r="A380" s="167"/>
      <c r="B380" s="25"/>
      <c r="F380" s="20"/>
    </row>
    <row r="381" spans="1:6" x14ac:dyDescent="0.25">
      <c r="A381" s="167"/>
      <c r="B381" s="25"/>
      <c r="F381" s="20"/>
    </row>
    <row r="382" spans="1:6" x14ac:dyDescent="0.25">
      <c r="A382" s="167"/>
      <c r="B382" s="25"/>
      <c r="F382" s="20"/>
    </row>
    <row r="383" spans="1:6" x14ac:dyDescent="0.25">
      <c r="A383" s="167"/>
      <c r="B383" s="25"/>
      <c r="F383" s="20"/>
    </row>
    <row r="384" spans="1:6" x14ac:dyDescent="0.25">
      <c r="A384" s="167"/>
      <c r="B384" s="25"/>
      <c r="F384" s="20"/>
    </row>
    <row r="385" spans="1:6" x14ac:dyDescent="0.25">
      <c r="A385" s="167"/>
      <c r="B385" s="25"/>
      <c r="F385" s="20"/>
    </row>
    <row r="386" spans="1:6" x14ac:dyDescent="0.25">
      <c r="A386" s="167"/>
      <c r="F386" s="20"/>
    </row>
    <row r="387" spans="1:6" x14ac:dyDescent="0.25">
      <c r="A387" s="167"/>
      <c r="F387" s="20"/>
    </row>
    <row r="388" spans="1:6" x14ac:dyDescent="0.25">
      <c r="A388" s="167"/>
      <c r="F388" s="20"/>
    </row>
    <row r="389" spans="1:6" x14ac:dyDescent="0.25">
      <c r="A389" s="167"/>
      <c r="F389" s="20"/>
    </row>
    <row r="390" spans="1:6" x14ac:dyDescent="0.25">
      <c r="A390" s="167"/>
      <c r="F390" s="20"/>
    </row>
    <row r="391" spans="1:6" x14ac:dyDescent="0.25">
      <c r="A391" s="167"/>
    </row>
    <row r="392" spans="1:6" x14ac:dyDescent="0.25">
      <c r="A392" s="167"/>
    </row>
    <row r="393" spans="1:6" x14ac:dyDescent="0.25">
      <c r="A393" s="167"/>
    </row>
    <row r="394" spans="1:6" x14ac:dyDescent="0.25">
      <c r="A394" s="167"/>
    </row>
    <row r="395" spans="1:6" x14ac:dyDescent="0.25">
      <c r="A395" s="167"/>
    </row>
    <row r="396" spans="1:6" x14ac:dyDescent="0.25">
      <c r="A396" s="16"/>
    </row>
    <row r="397" spans="1:6" x14ac:dyDescent="0.25">
      <c r="A397" s="16"/>
    </row>
    <row r="398" spans="1:6" x14ac:dyDescent="0.25">
      <c r="A398" s="16"/>
      <c r="B398" s="168"/>
    </row>
    <row r="399" spans="1:6" x14ac:dyDescent="0.25">
      <c r="A399" s="16"/>
    </row>
    <row r="400" spans="1:6" x14ac:dyDescent="0.25">
      <c r="A400" s="16"/>
    </row>
    <row r="401" spans="1:2" x14ac:dyDescent="0.25">
      <c r="A401" s="16"/>
    </row>
    <row r="402" spans="1:2" x14ac:dyDescent="0.25">
      <c r="A402" s="16"/>
    </row>
    <row r="403" spans="1:2" x14ac:dyDescent="0.25">
      <c r="A403" s="16"/>
    </row>
    <row r="404" spans="1:2" x14ac:dyDescent="0.25">
      <c r="A404" s="167"/>
    </row>
    <row r="405" spans="1:2" x14ac:dyDescent="0.25">
      <c r="A405" s="16"/>
    </row>
    <row r="406" spans="1:2" x14ac:dyDescent="0.25">
      <c r="A406" s="16"/>
    </row>
    <row r="407" spans="1:2" x14ac:dyDescent="0.25">
      <c r="A407" s="16"/>
    </row>
    <row r="408" spans="1:2" x14ac:dyDescent="0.25">
      <c r="A408" s="167"/>
    </row>
    <row r="409" spans="1:2" x14ac:dyDescent="0.25">
      <c r="A409" s="16"/>
    </row>
    <row r="410" spans="1:2" x14ac:dyDescent="0.25">
      <c r="A410" s="16"/>
    </row>
    <row r="411" spans="1:2" x14ac:dyDescent="0.25">
      <c r="A411" s="16"/>
    </row>
    <row r="412" spans="1:2" x14ac:dyDescent="0.25">
      <c r="A412" s="16"/>
      <c r="B412" s="168"/>
    </row>
  </sheetData>
  <autoFilter ref="A8:F8" xr:uid="{00000000-0001-0000-0800-000000000000}"/>
  <pageMargins left="0.7" right="0.7" top="0.75" bottom="0.75" header="0.3" footer="0.3"/>
  <pageSetup paperSize="9" orientation="portrait" r:id="rId1"/>
  <ignoredErrors>
    <ignoredError sqref="F7 F9:F301 F302:F377" calculatedColumn="1"/>
    <ignoredError sqref="A302:A377" numberStoredAsText="1"/>
  </ignoredErrors>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01"/>
  <sheetViews>
    <sheetView zoomScale="80" zoomScaleNormal="80" workbookViewId="0">
      <pane xSplit="1" ySplit="7" topLeftCell="B8" activePane="bottomRight" state="frozen"/>
      <selection pane="topRight" activeCell="B1" sqref="B1"/>
      <selection pane="bottomLeft" activeCell="A8" sqref="A8"/>
      <selection pane="bottomRight" activeCell="E13" sqref="E13"/>
    </sheetView>
  </sheetViews>
  <sheetFormatPr defaultRowHeight="14.25" x14ac:dyDescent="0.2"/>
  <cols>
    <col min="1" max="1" width="15.25" customWidth="1"/>
    <col min="2" max="2" width="17.625" bestFit="1" customWidth="1"/>
    <col min="3" max="3" width="14.25" customWidth="1"/>
    <col min="4" max="4" width="15.875" bestFit="1" customWidth="1"/>
    <col min="5" max="5" width="13.75" bestFit="1" customWidth="1"/>
    <col min="6" max="6" width="14" bestFit="1" customWidth="1"/>
    <col min="7" max="7" width="17.75" bestFit="1" customWidth="1"/>
    <col min="8" max="8" width="16.125" bestFit="1" customWidth="1"/>
    <col min="9" max="9" width="14.625" bestFit="1" customWidth="1"/>
    <col min="11" max="11" width="15" customWidth="1"/>
    <col min="12" max="12" width="17.75" bestFit="1" customWidth="1"/>
    <col min="13" max="13" width="16.125" bestFit="1" customWidth="1"/>
    <col min="14" max="14" width="14.625" bestFit="1" customWidth="1"/>
    <col min="16" max="16" width="14.25" customWidth="1"/>
    <col min="17" max="17" width="17.75" bestFit="1" customWidth="1"/>
    <col min="18" max="18" width="16.5" customWidth="1"/>
    <col min="19" max="19" width="15.875" customWidth="1"/>
  </cols>
  <sheetData>
    <row r="1" spans="1:19" ht="24" thickBot="1" x14ac:dyDescent="0.4">
      <c r="A1" s="188" t="s">
        <v>1184</v>
      </c>
      <c r="B1" s="188"/>
      <c r="C1" s="188"/>
      <c r="D1" s="188"/>
    </row>
    <row r="2" spans="1:19" ht="15" thickTop="1" x14ac:dyDescent="0.2">
      <c r="A2" s="18" t="s">
        <v>1176</v>
      </c>
    </row>
    <row r="3" spans="1:19" ht="15" x14ac:dyDescent="0.2">
      <c r="A3" t="s">
        <v>1202</v>
      </c>
      <c r="C3" s="91"/>
      <c r="D3" s="91"/>
      <c r="E3" s="91"/>
      <c r="F3" s="91"/>
      <c r="G3" s="91"/>
      <c r="H3" s="91"/>
      <c r="I3" s="173"/>
      <c r="J3" s="91"/>
      <c r="K3" s="91"/>
      <c r="L3" s="91"/>
      <c r="M3" s="91"/>
      <c r="N3" s="173"/>
      <c r="O3" s="91"/>
      <c r="P3" s="91"/>
      <c r="Q3" s="91"/>
      <c r="R3" s="91"/>
      <c r="S3" s="173"/>
    </row>
    <row r="4" spans="1:19" x14ac:dyDescent="0.2">
      <c r="A4" t="s">
        <v>1185</v>
      </c>
      <c r="C4" s="170"/>
      <c r="D4" s="170"/>
      <c r="E4" s="170"/>
      <c r="F4" s="170"/>
      <c r="G4" s="170"/>
      <c r="H4" s="170"/>
      <c r="I4" s="170"/>
      <c r="J4" s="170"/>
      <c r="K4" s="12"/>
      <c r="L4" s="12"/>
      <c r="M4" s="12"/>
      <c r="N4" s="12"/>
      <c r="O4" s="12"/>
      <c r="P4" s="12"/>
      <c r="Q4" s="12"/>
      <c r="R4" s="12"/>
      <c r="S4" s="12"/>
    </row>
    <row r="5" spans="1:19" x14ac:dyDescent="0.2">
      <c r="A5" t="s">
        <v>1186</v>
      </c>
      <c r="C5" s="171"/>
      <c r="D5" s="172"/>
      <c r="E5" s="172"/>
      <c r="F5" s="172"/>
      <c r="G5" s="171"/>
      <c r="H5" s="171"/>
      <c r="I5" s="171"/>
      <c r="J5" s="171"/>
      <c r="K5" s="11"/>
      <c r="L5" s="11"/>
      <c r="M5" s="11"/>
      <c r="N5" s="11"/>
      <c r="O5" s="11"/>
      <c r="P5" s="11"/>
      <c r="Q5" s="11"/>
      <c r="R5" s="11"/>
      <c r="S5" s="11"/>
    </row>
    <row r="6" spans="1:19" ht="51" x14ac:dyDescent="0.2">
      <c r="A6" s="174" t="s">
        <v>2</v>
      </c>
      <c r="B6" s="175" t="s">
        <v>3</v>
      </c>
      <c r="C6" s="176" t="s">
        <v>1187</v>
      </c>
      <c r="D6" s="186" t="s">
        <v>1180</v>
      </c>
      <c r="E6" s="186" t="s">
        <v>1181</v>
      </c>
      <c r="F6" s="186" t="s">
        <v>1182</v>
      </c>
      <c r="G6" s="176" t="s">
        <v>1188</v>
      </c>
      <c r="H6" s="177" t="s">
        <v>1189</v>
      </c>
      <c r="I6" s="177" t="s">
        <v>1190</v>
      </c>
      <c r="J6" s="177"/>
      <c r="K6" s="177" t="s">
        <v>1191</v>
      </c>
      <c r="L6" s="177" t="s">
        <v>1192</v>
      </c>
      <c r="M6" s="177" t="s">
        <v>1189</v>
      </c>
      <c r="N6" s="177" t="s">
        <v>1193</v>
      </c>
      <c r="O6" s="177"/>
      <c r="P6" s="177" t="s">
        <v>1194</v>
      </c>
      <c r="Q6" s="177" t="s">
        <v>1195</v>
      </c>
      <c r="R6" s="177" t="s">
        <v>1189</v>
      </c>
      <c r="S6" s="177" t="s">
        <v>1196</v>
      </c>
    </row>
    <row r="7" spans="1:19" s="465" customFormat="1" ht="36" customHeight="1" x14ac:dyDescent="0.2">
      <c r="A7" s="550"/>
      <c r="B7" s="551" t="s">
        <v>375</v>
      </c>
      <c r="C7" s="552">
        <f t="shared" ref="C7:I7" si="0">SUM(C9:C301)</f>
        <v>2985900.9251539311</v>
      </c>
      <c r="D7" s="552">
        <f t="shared" si="0"/>
        <v>-500625.53948810935</v>
      </c>
      <c r="E7" s="552">
        <f t="shared" si="0"/>
        <v>-166875.17982936997</v>
      </c>
      <c r="F7" s="552">
        <f t="shared" si="0"/>
        <v>-64000.000000000095</v>
      </c>
      <c r="G7" s="552">
        <f t="shared" si="0"/>
        <v>912500.0000000007</v>
      </c>
      <c r="H7" s="552">
        <f t="shared" si="0"/>
        <v>14806.605999999978</v>
      </c>
      <c r="I7" s="553">
        <f t="shared" si="0"/>
        <v>3913207.5311539345</v>
      </c>
      <c r="J7" s="552"/>
      <c r="K7" s="552">
        <f t="shared" ref="K7:N7" si="1">SUM(K9:K301)</f>
        <v>3038806.0200483049</v>
      </c>
      <c r="L7" s="552">
        <f t="shared" si="1"/>
        <v>939000.00000000047</v>
      </c>
      <c r="M7" s="552">
        <f t="shared" si="1"/>
        <v>14806.605999999978</v>
      </c>
      <c r="N7" s="553">
        <f t="shared" si="1"/>
        <v>3992612.6260483065</v>
      </c>
      <c r="O7" s="552"/>
      <c r="P7" s="552">
        <f t="shared" ref="P7:S7" si="2">SUM(P9:P301)</f>
        <v>3089932.1246732143</v>
      </c>
      <c r="Q7" s="552">
        <f t="shared" si="2"/>
        <v>980000.00000000105</v>
      </c>
      <c r="R7" s="552">
        <f t="shared" si="2"/>
        <v>14806.605999999978</v>
      </c>
      <c r="S7" s="553">
        <f t="shared" si="2"/>
        <v>4084738.7306732158</v>
      </c>
    </row>
    <row r="8" spans="1:19" x14ac:dyDescent="0.2">
      <c r="A8" s="178"/>
      <c r="B8" s="178"/>
      <c r="C8" s="179"/>
      <c r="D8" s="179"/>
      <c r="E8" s="179"/>
      <c r="F8" s="179"/>
      <c r="G8" s="179"/>
      <c r="H8" s="179"/>
      <c r="I8" s="180"/>
      <c r="J8" s="179"/>
      <c r="K8" s="179"/>
      <c r="L8" s="179"/>
      <c r="M8" s="179"/>
      <c r="N8" s="180"/>
      <c r="O8" s="181"/>
      <c r="P8" s="179"/>
      <c r="Q8" s="179"/>
      <c r="R8" s="179"/>
      <c r="S8" s="180"/>
    </row>
    <row r="9" spans="1:19" x14ac:dyDescent="0.2">
      <c r="A9" s="182">
        <v>5</v>
      </c>
      <c r="B9" s="183" t="s">
        <v>12</v>
      </c>
      <c r="C9" s="184">
        <v>10852.514014473434</v>
      </c>
      <c r="D9" s="184">
        <v>-830.78559897313175</v>
      </c>
      <c r="E9" s="184">
        <v>-276.92853299104394</v>
      </c>
      <c r="F9" s="184">
        <v>-104.86773305527495</v>
      </c>
      <c r="G9" s="184">
        <v>2128.4242265043858</v>
      </c>
      <c r="H9" s="184">
        <v>1548.6579999999999</v>
      </c>
      <c r="I9" s="185">
        <f t="shared" ref="I9:I72" si="3">C9+G9+H9</f>
        <v>14529.596240977819</v>
      </c>
      <c r="J9" s="184"/>
      <c r="K9" s="184">
        <v>10767.011276211177</v>
      </c>
      <c r="L9" s="184">
        <v>2203.1763364961885</v>
      </c>
      <c r="M9" s="184">
        <f t="shared" ref="M9:M72" si="4">H9</f>
        <v>1548.6579999999999</v>
      </c>
      <c r="N9" s="185">
        <f>K9+L9+M9</f>
        <v>14518.845612707364</v>
      </c>
      <c r="O9" s="184"/>
      <c r="P9" s="184">
        <v>11059.33700753753</v>
      </c>
      <c r="Q9" s="184">
        <v>2292.0297138986111</v>
      </c>
      <c r="R9" s="184">
        <f t="shared" ref="R9:R72" si="5">M9</f>
        <v>1548.6579999999999</v>
      </c>
      <c r="S9" s="185">
        <f>P9+Q9+R9</f>
        <v>14900.024721436141</v>
      </c>
    </row>
    <row r="10" spans="1:19" x14ac:dyDescent="0.2">
      <c r="A10" s="182">
        <v>9</v>
      </c>
      <c r="B10" s="183" t="s">
        <v>13</v>
      </c>
      <c r="C10" s="184">
        <v>3670.87029157185</v>
      </c>
      <c r="D10" s="184">
        <v>-221.3799804734023</v>
      </c>
      <c r="E10" s="184">
        <v>-73.793326824467442</v>
      </c>
      <c r="F10" s="184">
        <v>-28.287909015903271</v>
      </c>
      <c r="G10" s="184">
        <v>556.54233792799607</v>
      </c>
      <c r="H10" s="184">
        <v>-493.31900000000002</v>
      </c>
      <c r="I10" s="185">
        <f t="shared" si="3"/>
        <v>3734.093629499846</v>
      </c>
      <c r="J10" s="184"/>
      <c r="K10" s="184">
        <v>3679.2347181755476</v>
      </c>
      <c r="L10" s="184">
        <v>576.90584078917925</v>
      </c>
      <c r="M10" s="184">
        <f t="shared" si="4"/>
        <v>-493.31900000000002</v>
      </c>
      <c r="N10" s="185">
        <f t="shared" ref="N10:N73" si="6">K10+L10+M10</f>
        <v>3762.8215589647266</v>
      </c>
      <c r="O10" s="184"/>
      <c r="P10" s="184">
        <v>3840.4559277709254</v>
      </c>
      <c r="Q10" s="184">
        <v>599.95132273445245</v>
      </c>
      <c r="R10" s="184">
        <f t="shared" si="5"/>
        <v>-493.31900000000002</v>
      </c>
      <c r="S10" s="185">
        <f t="shared" ref="S10:S73" si="7">P10+Q10+R10</f>
        <v>3947.0882505053783</v>
      </c>
    </row>
    <row r="11" spans="1:19" x14ac:dyDescent="0.2">
      <c r="A11" s="182">
        <v>10</v>
      </c>
      <c r="B11" s="183" t="s">
        <v>14</v>
      </c>
      <c r="C11" s="184">
        <v>9809.3378564705818</v>
      </c>
      <c r="D11" s="184">
        <v>-1004.397443079572</v>
      </c>
      <c r="E11" s="184">
        <v>-334.79914769319066</v>
      </c>
      <c r="F11" s="184">
        <v>-126.59562390675401</v>
      </c>
      <c r="G11" s="184">
        <v>2598.5702790839787</v>
      </c>
      <c r="H11" s="184">
        <v>-639.82500000000005</v>
      </c>
      <c r="I11" s="185">
        <f t="shared" si="3"/>
        <v>11768.08313555456</v>
      </c>
      <c r="J11" s="184"/>
      <c r="K11" s="184">
        <v>9876.3634593901916</v>
      </c>
      <c r="L11" s="184">
        <v>2686.5959370106243</v>
      </c>
      <c r="M11" s="184">
        <f t="shared" si="4"/>
        <v>-639.82500000000005</v>
      </c>
      <c r="N11" s="185">
        <f t="shared" si="6"/>
        <v>11923.134396400816</v>
      </c>
      <c r="O11" s="184"/>
      <c r="P11" s="184">
        <v>10703.161977547017</v>
      </c>
      <c r="Q11" s="184">
        <v>2793.7127532565532</v>
      </c>
      <c r="R11" s="184">
        <f t="shared" si="5"/>
        <v>-639.82500000000005</v>
      </c>
      <c r="S11" s="185">
        <f t="shared" si="7"/>
        <v>12857.04973080357</v>
      </c>
    </row>
    <row r="12" spans="1:19" x14ac:dyDescent="0.2">
      <c r="A12" s="182">
        <v>16</v>
      </c>
      <c r="B12" s="183" t="s">
        <v>15</v>
      </c>
      <c r="C12" s="184">
        <v>6835.2605523042266</v>
      </c>
      <c r="D12" s="184">
        <v>-725.02622129703559</v>
      </c>
      <c r="E12" s="184">
        <v>-241.67540709901184</v>
      </c>
      <c r="F12" s="184">
        <v>-91.759266423365588</v>
      </c>
      <c r="G12" s="184">
        <v>1481.3663169716692</v>
      </c>
      <c r="H12" s="184">
        <v>-582.16800000000001</v>
      </c>
      <c r="I12" s="185">
        <f t="shared" si="3"/>
        <v>7734.4588692758971</v>
      </c>
      <c r="J12" s="184"/>
      <c r="K12" s="184">
        <v>6645.678484093407</v>
      </c>
      <c r="L12" s="184">
        <v>1527.6702444380387</v>
      </c>
      <c r="M12" s="184">
        <f t="shared" si="4"/>
        <v>-582.16800000000001</v>
      </c>
      <c r="N12" s="185">
        <f t="shared" si="6"/>
        <v>7591.1807285314462</v>
      </c>
      <c r="O12" s="184"/>
      <c r="P12" s="184">
        <v>6345.9429585639646</v>
      </c>
      <c r="Q12" s="184">
        <v>1593.4001981347137</v>
      </c>
      <c r="R12" s="184">
        <f t="shared" si="5"/>
        <v>-582.16800000000001</v>
      </c>
      <c r="S12" s="185">
        <f t="shared" si="7"/>
        <v>7357.1751566986786</v>
      </c>
    </row>
    <row r="13" spans="1:19" x14ac:dyDescent="0.2">
      <c r="A13" s="182">
        <v>18</v>
      </c>
      <c r="B13" s="183" t="s">
        <v>16</v>
      </c>
      <c r="C13" s="184">
        <v>2845.8471132607592</v>
      </c>
      <c r="D13" s="184">
        <v>-430.90839681030457</v>
      </c>
      <c r="E13" s="184">
        <v>-143.63613227010151</v>
      </c>
      <c r="F13" s="184">
        <v>-55.106466520551031</v>
      </c>
      <c r="G13" s="184">
        <v>874.47939328950997</v>
      </c>
      <c r="H13" s="184">
        <v>-92.555000000000007</v>
      </c>
      <c r="I13" s="185">
        <f t="shared" si="3"/>
        <v>3627.7715065502694</v>
      </c>
      <c r="J13" s="184"/>
      <c r="K13" s="184">
        <v>3010.8266508234615</v>
      </c>
      <c r="L13" s="184">
        <v>897.75081608922437</v>
      </c>
      <c r="M13" s="184">
        <f t="shared" si="4"/>
        <v>-92.555000000000007</v>
      </c>
      <c r="N13" s="185">
        <f t="shared" si="6"/>
        <v>3816.022466912686</v>
      </c>
      <c r="O13" s="184"/>
      <c r="P13" s="184">
        <v>2983.6986311392338</v>
      </c>
      <c r="Q13" s="184">
        <v>934.96562747517703</v>
      </c>
      <c r="R13" s="184">
        <f t="shared" si="5"/>
        <v>-92.555000000000007</v>
      </c>
      <c r="S13" s="185">
        <f t="shared" si="7"/>
        <v>3826.1092586144109</v>
      </c>
    </row>
    <row r="14" spans="1:19" x14ac:dyDescent="0.2">
      <c r="A14" s="182">
        <v>19</v>
      </c>
      <c r="B14" s="183" t="s">
        <v>17</v>
      </c>
      <c r="C14" s="184">
        <v>2397.4027364357212</v>
      </c>
      <c r="D14" s="184">
        <v>-358.71337252841857</v>
      </c>
      <c r="E14" s="184">
        <v>-119.57112417613952</v>
      </c>
      <c r="F14" s="184">
        <v>-45.804430181579164</v>
      </c>
      <c r="G14" s="184">
        <v>697.01985860712614</v>
      </c>
      <c r="H14" s="184">
        <v>-773.678</v>
      </c>
      <c r="I14" s="185">
        <f t="shared" si="3"/>
        <v>2320.7445950428473</v>
      </c>
      <c r="J14" s="184"/>
      <c r="K14" s="184">
        <v>2583.2470959970001</v>
      </c>
      <c r="L14" s="184">
        <v>717.8211386937918</v>
      </c>
      <c r="M14" s="184">
        <f t="shared" si="4"/>
        <v>-773.678</v>
      </c>
      <c r="N14" s="185">
        <f t="shared" si="6"/>
        <v>2527.3902346907921</v>
      </c>
      <c r="O14" s="184"/>
      <c r="P14" s="184">
        <v>2863.0223228590203</v>
      </c>
      <c r="Q14" s="184">
        <v>748.51318826098566</v>
      </c>
      <c r="R14" s="184">
        <f t="shared" si="5"/>
        <v>-773.678</v>
      </c>
      <c r="S14" s="185">
        <f t="shared" si="7"/>
        <v>2837.8575111200062</v>
      </c>
    </row>
    <row r="15" spans="1:19" x14ac:dyDescent="0.2">
      <c r="A15" s="182">
        <v>20</v>
      </c>
      <c r="B15" s="183" t="s">
        <v>18</v>
      </c>
      <c r="C15" s="184">
        <v>7034.442545694299</v>
      </c>
      <c r="D15" s="184">
        <v>-1490.3115726760752</v>
      </c>
      <c r="E15" s="184">
        <v>-496.77052422535837</v>
      </c>
      <c r="F15" s="184">
        <v>-185.38125405391332</v>
      </c>
      <c r="G15" s="184">
        <v>2939.8755383725052</v>
      </c>
      <c r="H15" s="184">
        <v>-2539.9760000000001</v>
      </c>
      <c r="I15" s="185">
        <f t="shared" si="3"/>
        <v>7434.3420840668041</v>
      </c>
      <c r="J15" s="184"/>
      <c r="K15" s="184">
        <v>7250.2354401539387</v>
      </c>
      <c r="L15" s="184">
        <v>3034.5867850535133</v>
      </c>
      <c r="M15" s="184">
        <f t="shared" si="4"/>
        <v>-2539.9760000000001</v>
      </c>
      <c r="N15" s="185">
        <f t="shared" si="6"/>
        <v>7744.8462252074514</v>
      </c>
      <c r="O15" s="184"/>
      <c r="P15" s="184">
        <v>7809.4579044416105</v>
      </c>
      <c r="Q15" s="184">
        <v>3170.9126729967948</v>
      </c>
      <c r="R15" s="184">
        <f t="shared" si="5"/>
        <v>-2539.9760000000001</v>
      </c>
      <c r="S15" s="185">
        <f t="shared" si="7"/>
        <v>8440.3945774384047</v>
      </c>
    </row>
    <row r="16" spans="1:19" x14ac:dyDescent="0.2">
      <c r="A16" s="182">
        <v>46</v>
      </c>
      <c r="B16" s="183" t="s">
        <v>19</v>
      </c>
      <c r="C16" s="184">
        <v>2116.1128421163967</v>
      </c>
      <c r="D16" s="184">
        <v>-121.32020997745505</v>
      </c>
      <c r="E16" s="184">
        <v>-40.440069992485014</v>
      </c>
      <c r="F16" s="184">
        <v>-15.352987838079198</v>
      </c>
      <c r="G16" s="184">
        <v>317.4305164064433</v>
      </c>
      <c r="H16" s="184">
        <v>-346.76900000000001</v>
      </c>
      <c r="I16" s="185">
        <f t="shared" si="3"/>
        <v>2086.77435852284</v>
      </c>
      <c r="J16" s="184"/>
      <c r="K16" s="184">
        <v>2116.2725992012183</v>
      </c>
      <c r="L16" s="184">
        <v>328.72213245224373</v>
      </c>
      <c r="M16" s="184">
        <f t="shared" si="4"/>
        <v>-346.76900000000001</v>
      </c>
      <c r="N16" s="185">
        <f t="shared" si="6"/>
        <v>2098.2257316534624</v>
      </c>
      <c r="O16" s="184"/>
      <c r="P16" s="184">
        <v>2176.2033218995034</v>
      </c>
      <c r="Q16" s="184">
        <v>342.06174920953856</v>
      </c>
      <c r="R16" s="184">
        <f t="shared" si="5"/>
        <v>-346.76900000000001</v>
      </c>
      <c r="S16" s="185">
        <f t="shared" si="7"/>
        <v>2171.4960711090416</v>
      </c>
    </row>
    <row r="17" spans="1:19" x14ac:dyDescent="0.2">
      <c r="A17" s="182">
        <v>47</v>
      </c>
      <c r="B17" s="183" t="s">
        <v>20</v>
      </c>
      <c r="C17" s="184">
        <v>3465.1304760916441</v>
      </c>
      <c r="D17" s="184">
        <v>-163.8410889404706</v>
      </c>
      <c r="E17" s="184">
        <v>-54.613696313490195</v>
      </c>
      <c r="F17" s="184">
        <v>-20.60563024839416</v>
      </c>
      <c r="G17" s="184">
        <v>417.00069712823404</v>
      </c>
      <c r="H17" s="184">
        <v>-18.061</v>
      </c>
      <c r="I17" s="185">
        <f t="shared" si="3"/>
        <v>3864.0701732198781</v>
      </c>
      <c r="J17" s="184"/>
      <c r="K17" s="184">
        <v>3517.2967954925839</v>
      </c>
      <c r="L17" s="184">
        <v>431.19886657199288</v>
      </c>
      <c r="M17" s="184">
        <f t="shared" si="4"/>
        <v>-18.061</v>
      </c>
      <c r="N17" s="185">
        <f t="shared" si="6"/>
        <v>3930.4346620645765</v>
      </c>
      <c r="O17" s="184"/>
      <c r="P17" s="184">
        <v>3541.1347899174621</v>
      </c>
      <c r="Q17" s="184">
        <v>448.25146503476299</v>
      </c>
      <c r="R17" s="184">
        <f t="shared" si="5"/>
        <v>-18.061</v>
      </c>
      <c r="S17" s="185">
        <f t="shared" si="7"/>
        <v>3971.3252549522249</v>
      </c>
    </row>
    <row r="18" spans="1:19" x14ac:dyDescent="0.2">
      <c r="A18" s="182">
        <v>49</v>
      </c>
      <c r="B18" s="183" t="s">
        <v>21</v>
      </c>
      <c r="C18" s="184">
        <v>394356.63082667842</v>
      </c>
      <c r="D18" s="184">
        <v>-27618.125116075771</v>
      </c>
      <c r="E18" s="184">
        <v>-9206.0417053585916</v>
      </c>
      <c r="F18" s="184">
        <v>-3548.8309905902206</v>
      </c>
      <c r="G18" s="184">
        <v>33134.545359415708</v>
      </c>
      <c r="H18" s="184">
        <v>501.31900000000002</v>
      </c>
      <c r="I18" s="185">
        <f t="shared" si="3"/>
        <v>427992.49518609414</v>
      </c>
      <c r="J18" s="184"/>
      <c r="K18" s="184">
        <v>396989.05122210504</v>
      </c>
      <c r="L18" s="184">
        <v>33234.185764909133</v>
      </c>
      <c r="M18" s="184">
        <f t="shared" si="4"/>
        <v>501.31900000000002</v>
      </c>
      <c r="N18" s="185">
        <f t="shared" si="6"/>
        <v>430724.5559870142</v>
      </c>
      <c r="O18" s="184"/>
      <c r="P18" s="184">
        <v>400011.07573486166</v>
      </c>
      <c r="Q18" s="184">
        <v>34773.625326989975</v>
      </c>
      <c r="R18" s="184">
        <f t="shared" si="5"/>
        <v>501.31900000000002</v>
      </c>
      <c r="S18" s="185">
        <f t="shared" si="7"/>
        <v>435286.02006185165</v>
      </c>
    </row>
    <row r="19" spans="1:19" x14ac:dyDescent="0.2">
      <c r="A19" s="182">
        <v>50</v>
      </c>
      <c r="B19" s="183" t="s">
        <v>22</v>
      </c>
      <c r="C19" s="184">
        <v>4587.4153281716435</v>
      </c>
      <c r="D19" s="184">
        <v>-1020.1392152914117</v>
      </c>
      <c r="E19" s="184">
        <v>-340.04640509713727</v>
      </c>
      <c r="F19" s="184">
        <v>-128.44677541699718</v>
      </c>
      <c r="G19" s="184">
        <v>2194.0534957525465</v>
      </c>
      <c r="H19" s="184">
        <v>-1294.7059999999999</v>
      </c>
      <c r="I19" s="185">
        <f t="shared" si="3"/>
        <v>5486.7628239241894</v>
      </c>
      <c r="J19" s="184"/>
      <c r="K19" s="184">
        <v>4833.0982839193566</v>
      </c>
      <c r="L19" s="184">
        <v>2263.1524627181725</v>
      </c>
      <c r="M19" s="184">
        <f t="shared" si="4"/>
        <v>-1294.7059999999999</v>
      </c>
      <c r="N19" s="185">
        <f t="shared" si="6"/>
        <v>5801.544746637529</v>
      </c>
      <c r="O19" s="184"/>
      <c r="P19" s="184">
        <v>5149.9341113142764</v>
      </c>
      <c r="Q19" s="184">
        <v>2354.0136631054233</v>
      </c>
      <c r="R19" s="184">
        <f t="shared" si="5"/>
        <v>-1294.7059999999999</v>
      </c>
      <c r="S19" s="185">
        <f t="shared" si="7"/>
        <v>6209.2417744196991</v>
      </c>
    </row>
    <row r="20" spans="1:19" x14ac:dyDescent="0.2">
      <c r="A20" s="182">
        <v>51</v>
      </c>
      <c r="B20" s="183" t="s">
        <v>23</v>
      </c>
      <c r="C20" s="184">
        <v>-5461.7662722516579</v>
      </c>
      <c r="D20" s="184">
        <v>-833.31875771986461</v>
      </c>
      <c r="E20" s="184">
        <v>-277.77291923995483</v>
      </c>
      <c r="F20" s="184">
        <v>-110.43275728294344</v>
      </c>
      <c r="G20" s="184">
        <v>1872.7662411594154</v>
      </c>
      <c r="H20" s="184">
        <v>-847.97400000000005</v>
      </c>
      <c r="I20" s="185">
        <f t="shared" si="3"/>
        <v>-4436.9740310922425</v>
      </c>
      <c r="J20" s="184"/>
      <c r="K20" s="184">
        <v>-5340.410794402761</v>
      </c>
      <c r="L20" s="184">
        <v>1915.2956337618803</v>
      </c>
      <c r="M20" s="184">
        <f t="shared" si="4"/>
        <v>-847.97400000000005</v>
      </c>
      <c r="N20" s="185">
        <f t="shared" si="6"/>
        <v>-4273.0891606408804</v>
      </c>
      <c r="O20" s="184"/>
      <c r="P20" s="184">
        <v>-5691.8355441676777</v>
      </c>
      <c r="Q20" s="184">
        <v>1973.8357590536912</v>
      </c>
      <c r="R20" s="184">
        <f t="shared" si="5"/>
        <v>-847.97400000000005</v>
      </c>
      <c r="S20" s="185">
        <f t="shared" si="7"/>
        <v>-4565.9737851139862</v>
      </c>
    </row>
    <row r="21" spans="1:19" x14ac:dyDescent="0.2">
      <c r="A21" s="182">
        <v>52</v>
      </c>
      <c r="B21" s="183" t="s">
        <v>24</v>
      </c>
      <c r="C21" s="184">
        <v>2729.7452905419991</v>
      </c>
      <c r="D21" s="184">
        <v>-212.24251499411596</v>
      </c>
      <c r="E21" s="184">
        <v>-70.74750499803865</v>
      </c>
      <c r="F21" s="184">
        <v>-26.85326659546482</v>
      </c>
      <c r="G21" s="184">
        <v>580.93838248056022</v>
      </c>
      <c r="H21" s="184">
        <v>229.822</v>
      </c>
      <c r="I21" s="185">
        <f t="shared" si="3"/>
        <v>3540.5056730225597</v>
      </c>
      <c r="J21" s="184"/>
      <c r="K21" s="184">
        <v>2807.8052039673466</v>
      </c>
      <c r="L21" s="184">
        <v>601.51290543296727</v>
      </c>
      <c r="M21" s="184">
        <f t="shared" si="4"/>
        <v>229.822</v>
      </c>
      <c r="N21" s="185">
        <f t="shared" si="6"/>
        <v>3639.140109400314</v>
      </c>
      <c r="O21" s="184"/>
      <c r="P21" s="184">
        <v>2863.5050834255148</v>
      </c>
      <c r="Q21" s="184">
        <v>625.5772853860052</v>
      </c>
      <c r="R21" s="184">
        <f t="shared" si="5"/>
        <v>229.822</v>
      </c>
      <c r="S21" s="185">
        <f t="shared" si="7"/>
        <v>3718.9043688115203</v>
      </c>
    </row>
    <row r="22" spans="1:19" x14ac:dyDescent="0.2">
      <c r="A22" s="182">
        <v>61</v>
      </c>
      <c r="B22" s="183" t="s">
        <v>25</v>
      </c>
      <c r="C22" s="184">
        <v>7323.7114061595639</v>
      </c>
      <c r="D22" s="184">
        <v>-1489.0449933027089</v>
      </c>
      <c r="E22" s="184">
        <v>-496.34833110090301</v>
      </c>
      <c r="F22" s="184">
        <v>-189.85872676931396</v>
      </c>
      <c r="G22" s="184">
        <v>3230.2734357982181</v>
      </c>
      <c r="H22" s="184">
        <v>1241.7670000000001</v>
      </c>
      <c r="I22" s="185">
        <f t="shared" si="3"/>
        <v>11795.751841957783</v>
      </c>
      <c r="J22" s="184"/>
      <c r="K22" s="184">
        <v>6875.3450845008629</v>
      </c>
      <c r="L22" s="184">
        <v>3340.2687524612597</v>
      </c>
      <c r="M22" s="184">
        <f t="shared" si="4"/>
        <v>1241.7670000000001</v>
      </c>
      <c r="N22" s="185">
        <f t="shared" si="6"/>
        <v>11457.380836962122</v>
      </c>
      <c r="O22" s="184"/>
      <c r="P22" s="184">
        <v>6609.7313674172538</v>
      </c>
      <c r="Q22" s="184">
        <v>3477.9217784732932</v>
      </c>
      <c r="R22" s="184">
        <f t="shared" si="5"/>
        <v>1241.7670000000001</v>
      </c>
      <c r="S22" s="185">
        <f t="shared" si="7"/>
        <v>11329.420145890546</v>
      </c>
    </row>
    <row r="23" spans="1:19" x14ac:dyDescent="0.2">
      <c r="A23" s="182">
        <v>69</v>
      </c>
      <c r="B23" s="183" t="s">
        <v>26</v>
      </c>
      <c r="C23" s="184">
        <v>3408.4858553708959</v>
      </c>
      <c r="D23" s="184">
        <v>-604.97259069294694</v>
      </c>
      <c r="E23" s="184">
        <v>-201.6575302309823</v>
      </c>
      <c r="F23" s="184">
        <v>-75.989769495481667</v>
      </c>
      <c r="G23" s="184">
        <v>1455.3897484866959</v>
      </c>
      <c r="H23" s="184">
        <v>680.40700000000004</v>
      </c>
      <c r="I23" s="185">
        <f t="shared" si="3"/>
        <v>5544.2826038575922</v>
      </c>
      <c r="J23" s="184"/>
      <c r="K23" s="184">
        <v>3953.310232699569</v>
      </c>
      <c r="L23" s="184">
        <v>1511.2070779609398</v>
      </c>
      <c r="M23" s="184">
        <f t="shared" si="4"/>
        <v>680.40700000000004</v>
      </c>
      <c r="N23" s="185">
        <f t="shared" si="6"/>
        <v>6144.924310660509</v>
      </c>
      <c r="O23" s="184"/>
      <c r="P23" s="184">
        <v>4128.6423376629091</v>
      </c>
      <c r="Q23" s="184">
        <v>1575.9229600928288</v>
      </c>
      <c r="R23" s="184">
        <f t="shared" si="5"/>
        <v>680.40700000000004</v>
      </c>
      <c r="S23" s="185">
        <f t="shared" si="7"/>
        <v>6384.9722977557385</v>
      </c>
    </row>
    <row r="24" spans="1:19" x14ac:dyDescent="0.2">
      <c r="A24" s="182">
        <v>71</v>
      </c>
      <c r="B24" s="183" t="s">
        <v>27</v>
      </c>
      <c r="C24" s="184">
        <v>7764.4652238032222</v>
      </c>
      <c r="D24" s="184">
        <v>-596.28747498986286</v>
      </c>
      <c r="E24" s="184">
        <v>-198.76249166328762</v>
      </c>
      <c r="F24" s="184">
        <v>-73.849375561763011</v>
      </c>
      <c r="G24" s="184">
        <v>1476.0901381902142</v>
      </c>
      <c r="H24" s="184">
        <v>637.38400000000001</v>
      </c>
      <c r="I24" s="185">
        <f t="shared" si="3"/>
        <v>9877.9393619934363</v>
      </c>
      <c r="J24" s="184"/>
      <c r="K24" s="184">
        <v>8056.8723440258518</v>
      </c>
      <c r="L24" s="184">
        <v>1528.2084262330568</v>
      </c>
      <c r="M24" s="184">
        <f t="shared" si="4"/>
        <v>637.38400000000001</v>
      </c>
      <c r="N24" s="185">
        <f t="shared" si="6"/>
        <v>10222.464770258908</v>
      </c>
      <c r="O24" s="184"/>
      <c r="P24" s="184">
        <v>8619.5458079106429</v>
      </c>
      <c r="Q24" s="184">
        <v>1588.9433768764486</v>
      </c>
      <c r="R24" s="184">
        <f t="shared" si="5"/>
        <v>637.38400000000001</v>
      </c>
      <c r="S24" s="185">
        <f t="shared" si="7"/>
        <v>10845.873184787091</v>
      </c>
    </row>
    <row r="25" spans="1:19" x14ac:dyDescent="0.2">
      <c r="A25" s="182">
        <v>72</v>
      </c>
      <c r="B25" s="183" t="s">
        <v>28</v>
      </c>
      <c r="C25" s="184">
        <v>1355.8696548740177</v>
      </c>
      <c r="D25" s="184">
        <v>-86.851157030840298</v>
      </c>
      <c r="E25" s="184">
        <v>-28.950385676946766</v>
      </c>
      <c r="F25" s="184">
        <v>-10.782957547166399</v>
      </c>
      <c r="G25" s="184">
        <v>180.45293081762915</v>
      </c>
      <c r="H25" s="184">
        <v>-217.88800000000001</v>
      </c>
      <c r="I25" s="185">
        <f t="shared" si="3"/>
        <v>1318.4345856916468</v>
      </c>
      <c r="J25" s="184"/>
      <c r="K25" s="184">
        <v>1384.4710845208247</v>
      </c>
      <c r="L25" s="184">
        <v>185.84608963591401</v>
      </c>
      <c r="M25" s="184">
        <f t="shared" si="4"/>
        <v>-217.88800000000001</v>
      </c>
      <c r="N25" s="185">
        <f t="shared" si="6"/>
        <v>1352.4291741567388</v>
      </c>
      <c r="O25" s="184"/>
      <c r="P25" s="184">
        <v>1421.9580538013831</v>
      </c>
      <c r="Q25" s="184">
        <v>193.21579241717907</v>
      </c>
      <c r="R25" s="184">
        <f t="shared" si="5"/>
        <v>-217.88800000000001</v>
      </c>
      <c r="S25" s="185">
        <f t="shared" si="7"/>
        <v>1397.2858462185623</v>
      </c>
    </row>
    <row r="26" spans="1:19" x14ac:dyDescent="0.2">
      <c r="A26" s="182">
        <v>74</v>
      </c>
      <c r="B26" s="183" t="s">
        <v>29</v>
      </c>
      <c r="C26" s="184">
        <v>1248.5635206510433</v>
      </c>
      <c r="D26" s="184">
        <v>-95.174392912962489</v>
      </c>
      <c r="E26" s="184">
        <v>-31.724797637654163</v>
      </c>
      <c r="F26" s="184">
        <v>-11.835799968617197</v>
      </c>
      <c r="G26" s="184">
        <v>303.26808318355154</v>
      </c>
      <c r="H26" s="184">
        <v>-305.209</v>
      </c>
      <c r="I26" s="185">
        <f t="shared" si="3"/>
        <v>1246.6226038345947</v>
      </c>
      <c r="J26" s="184"/>
      <c r="K26" s="184">
        <v>1255.8118361209688</v>
      </c>
      <c r="L26" s="184">
        <v>314.9022457825169</v>
      </c>
      <c r="M26" s="184">
        <f t="shared" si="4"/>
        <v>-305.209</v>
      </c>
      <c r="N26" s="185">
        <f t="shared" si="6"/>
        <v>1265.5050819034857</v>
      </c>
      <c r="O26" s="184"/>
      <c r="P26" s="184">
        <v>1320.7604920186516</v>
      </c>
      <c r="Q26" s="184">
        <v>327.76025915364795</v>
      </c>
      <c r="R26" s="184">
        <f t="shared" si="5"/>
        <v>-305.209</v>
      </c>
      <c r="S26" s="185">
        <f t="shared" si="7"/>
        <v>1343.3117511722994</v>
      </c>
    </row>
    <row r="27" spans="1:19" x14ac:dyDescent="0.2">
      <c r="A27" s="182">
        <v>75</v>
      </c>
      <c r="B27" s="183" t="s">
        <v>30</v>
      </c>
      <c r="C27" s="184">
        <v>-2949.9287085465367</v>
      </c>
      <c r="D27" s="184">
        <v>-1768.597154995726</v>
      </c>
      <c r="E27" s="184">
        <v>-589.53238499857537</v>
      </c>
      <c r="F27" s="184">
        <v>-223.13317516593474</v>
      </c>
      <c r="G27" s="184">
        <v>3452.5826611827397</v>
      </c>
      <c r="H27" s="184">
        <v>-1724.521</v>
      </c>
      <c r="I27" s="185">
        <f t="shared" si="3"/>
        <v>-1221.8670473637969</v>
      </c>
      <c r="J27" s="184"/>
      <c r="K27" s="184">
        <v>-2851.9319862478469</v>
      </c>
      <c r="L27" s="184">
        <v>3569.4766141916375</v>
      </c>
      <c r="M27" s="184">
        <f t="shared" si="4"/>
        <v>-1724.521</v>
      </c>
      <c r="N27" s="185">
        <f t="shared" si="6"/>
        <v>-1006.9763720562094</v>
      </c>
      <c r="O27" s="184"/>
      <c r="P27" s="184">
        <v>-3570.4753277512491</v>
      </c>
      <c r="Q27" s="184">
        <v>3724.0384082582982</v>
      </c>
      <c r="R27" s="184">
        <f t="shared" si="5"/>
        <v>-1724.521</v>
      </c>
      <c r="S27" s="185">
        <f t="shared" si="7"/>
        <v>-1570.9579194929509</v>
      </c>
    </row>
    <row r="28" spans="1:19" x14ac:dyDescent="0.2">
      <c r="A28" s="182">
        <v>77</v>
      </c>
      <c r="B28" s="183" t="s">
        <v>31</v>
      </c>
      <c r="C28" s="184">
        <v>3565.1985741246976</v>
      </c>
      <c r="D28" s="184">
        <v>-416.25226406135022</v>
      </c>
      <c r="E28" s="184">
        <v>-138.75075468711674</v>
      </c>
      <c r="F28" s="184">
        <v>-52.52642410314963</v>
      </c>
      <c r="G28" s="184">
        <v>1119.181590567702</v>
      </c>
      <c r="H28" s="184">
        <v>207.899</v>
      </c>
      <c r="I28" s="185">
        <f t="shared" si="3"/>
        <v>4892.2791646923997</v>
      </c>
      <c r="J28" s="184"/>
      <c r="K28" s="184">
        <v>3580.3358664730963</v>
      </c>
      <c r="L28" s="184">
        <v>1159.0361265617312</v>
      </c>
      <c r="M28" s="184">
        <f t="shared" si="4"/>
        <v>207.899</v>
      </c>
      <c r="N28" s="185">
        <f t="shared" si="6"/>
        <v>4947.2709930348274</v>
      </c>
      <c r="O28" s="184"/>
      <c r="P28" s="184">
        <v>3693.2463528753788</v>
      </c>
      <c r="Q28" s="184">
        <v>1205.5512916370535</v>
      </c>
      <c r="R28" s="184">
        <f t="shared" si="5"/>
        <v>207.899</v>
      </c>
      <c r="S28" s="185">
        <f t="shared" si="7"/>
        <v>5106.6966445124326</v>
      </c>
    </row>
    <row r="29" spans="1:19" x14ac:dyDescent="0.2">
      <c r="A29" s="182">
        <v>78</v>
      </c>
      <c r="B29" s="183" t="s">
        <v>32</v>
      </c>
      <c r="C29" s="184">
        <v>-1844.1464000353496</v>
      </c>
      <c r="D29" s="184">
        <v>-708.56068944327205</v>
      </c>
      <c r="E29" s="184">
        <v>-236.18689648109068</v>
      </c>
      <c r="F29" s="184">
        <v>-87.883417948793962</v>
      </c>
      <c r="G29" s="184">
        <v>1334.9914817244357</v>
      </c>
      <c r="H29" s="184">
        <v>-344.279</v>
      </c>
      <c r="I29" s="185">
        <f t="shared" si="3"/>
        <v>-853.4339183109139</v>
      </c>
      <c r="J29" s="184"/>
      <c r="K29" s="184">
        <v>-1755.4346759680868</v>
      </c>
      <c r="L29" s="184">
        <v>1380.8628894427393</v>
      </c>
      <c r="M29" s="184">
        <f t="shared" si="4"/>
        <v>-344.279</v>
      </c>
      <c r="N29" s="185">
        <f t="shared" si="6"/>
        <v>-718.85078652534753</v>
      </c>
      <c r="O29" s="184"/>
      <c r="P29" s="184">
        <v>-1936.82523404168</v>
      </c>
      <c r="Q29" s="184">
        <v>1441.7280185491791</v>
      </c>
      <c r="R29" s="184">
        <f t="shared" si="5"/>
        <v>-344.279</v>
      </c>
      <c r="S29" s="185">
        <f t="shared" si="7"/>
        <v>-839.37621549250093</v>
      </c>
    </row>
    <row r="30" spans="1:19" x14ac:dyDescent="0.2">
      <c r="A30" s="182">
        <v>79</v>
      </c>
      <c r="B30" s="183" t="s">
        <v>33</v>
      </c>
      <c r="C30" s="184">
        <v>-1732.6875880693117</v>
      </c>
      <c r="D30" s="184">
        <v>-610.94360773881726</v>
      </c>
      <c r="E30" s="184">
        <v>-203.64786924627239</v>
      </c>
      <c r="F30" s="184">
        <v>-76.683951311822852</v>
      </c>
      <c r="G30" s="184">
        <v>1158.1315837415539</v>
      </c>
      <c r="H30" s="184">
        <v>-358.48500000000001</v>
      </c>
      <c r="I30" s="185">
        <f t="shared" si="3"/>
        <v>-933.04100432775783</v>
      </c>
      <c r="J30" s="184"/>
      <c r="K30" s="184">
        <v>-1461.7809887520946</v>
      </c>
      <c r="L30" s="184">
        <v>1202.6166208050229</v>
      </c>
      <c r="M30" s="184">
        <f t="shared" si="4"/>
        <v>-358.48500000000001</v>
      </c>
      <c r="N30" s="185">
        <f t="shared" si="6"/>
        <v>-617.64936794707171</v>
      </c>
      <c r="O30" s="184"/>
      <c r="P30" s="184">
        <v>-1410.1046452811356</v>
      </c>
      <c r="Q30" s="184">
        <v>1257.523265467172</v>
      </c>
      <c r="R30" s="184">
        <f t="shared" si="5"/>
        <v>-358.48500000000001</v>
      </c>
      <c r="S30" s="185">
        <f t="shared" si="7"/>
        <v>-511.06637981396364</v>
      </c>
    </row>
    <row r="31" spans="1:19" x14ac:dyDescent="0.2">
      <c r="A31" s="182">
        <v>81</v>
      </c>
      <c r="B31" s="183" t="s">
        <v>34</v>
      </c>
      <c r="C31" s="184">
        <v>412.99229911360771</v>
      </c>
      <c r="D31" s="184">
        <v>-232.86966478894055</v>
      </c>
      <c r="E31" s="184">
        <v>-77.623221596313513</v>
      </c>
      <c r="F31" s="184">
        <v>-28.623430227134843</v>
      </c>
      <c r="G31" s="184">
        <v>662.6077743007919</v>
      </c>
      <c r="H31" s="184">
        <v>-690.25800000000004</v>
      </c>
      <c r="I31" s="185">
        <f t="shared" si="3"/>
        <v>385.34207341439947</v>
      </c>
      <c r="J31" s="184"/>
      <c r="K31" s="184">
        <v>402.48697796123201</v>
      </c>
      <c r="L31" s="184">
        <v>686.47364981993428</v>
      </c>
      <c r="M31" s="184">
        <f t="shared" si="4"/>
        <v>-690.25800000000004</v>
      </c>
      <c r="N31" s="185">
        <f t="shared" si="6"/>
        <v>398.70262778116626</v>
      </c>
      <c r="O31" s="184"/>
      <c r="P31" s="184">
        <v>517.72923434754284</v>
      </c>
      <c r="Q31" s="184">
        <v>713.67330396549085</v>
      </c>
      <c r="R31" s="184">
        <f t="shared" si="5"/>
        <v>-690.25800000000004</v>
      </c>
      <c r="S31" s="185">
        <f t="shared" si="7"/>
        <v>541.14453831303376</v>
      </c>
    </row>
    <row r="32" spans="1:19" x14ac:dyDescent="0.2">
      <c r="A32" s="182">
        <v>82</v>
      </c>
      <c r="B32" s="183" t="s">
        <v>35</v>
      </c>
      <c r="C32" s="184">
        <v>4158.0585127719587</v>
      </c>
      <c r="D32" s="184">
        <v>-846.70831109545247</v>
      </c>
      <c r="E32" s="184">
        <v>-282.23610369848421</v>
      </c>
      <c r="F32" s="184">
        <v>-106.8345815349083</v>
      </c>
      <c r="G32" s="184">
        <v>1497.5031526878654</v>
      </c>
      <c r="H32" s="184">
        <v>-2089.4960000000001</v>
      </c>
      <c r="I32" s="185">
        <f t="shared" si="3"/>
        <v>3566.0656654598242</v>
      </c>
      <c r="J32" s="184"/>
      <c r="K32" s="184">
        <v>4031.8944274954183</v>
      </c>
      <c r="L32" s="184">
        <v>1535.0560582475412</v>
      </c>
      <c r="M32" s="184">
        <f t="shared" si="4"/>
        <v>-2089.4960000000001</v>
      </c>
      <c r="N32" s="185">
        <f t="shared" si="6"/>
        <v>3477.4544857429592</v>
      </c>
      <c r="O32" s="184"/>
      <c r="P32" s="184">
        <v>4238.1491926264916</v>
      </c>
      <c r="Q32" s="184">
        <v>1599.9359298985632</v>
      </c>
      <c r="R32" s="184">
        <f t="shared" si="5"/>
        <v>-2089.4960000000001</v>
      </c>
      <c r="S32" s="185">
        <f t="shared" si="7"/>
        <v>3748.5891225250552</v>
      </c>
    </row>
    <row r="33" spans="1:19" x14ac:dyDescent="0.2">
      <c r="A33" s="182">
        <v>86</v>
      </c>
      <c r="B33" s="183" t="s">
        <v>36</v>
      </c>
      <c r="C33" s="184">
        <v>4696.6476950268971</v>
      </c>
      <c r="D33" s="184">
        <v>-726.56421053612337</v>
      </c>
      <c r="E33" s="184">
        <v>-242.18807017870779</v>
      </c>
      <c r="F33" s="184">
        <v>-91.331187636621848</v>
      </c>
      <c r="G33" s="184">
        <v>1505.2541447605352</v>
      </c>
      <c r="H33" s="184">
        <v>-1166.3050000000001</v>
      </c>
      <c r="I33" s="185">
        <f t="shared" si="3"/>
        <v>5035.5968397874321</v>
      </c>
      <c r="J33" s="184"/>
      <c r="K33" s="184">
        <v>4798.5517240353847</v>
      </c>
      <c r="L33" s="184">
        <v>1547.3207966135317</v>
      </c>
      <c r="M33" s="184">
        <f t="shared" si="4"/>
        <v>-1166.3050000000001</v>
      </c>
      <c r="N33" s="185">
        <f t="shared" si="6"/>
        <v>5179.5675206489159</v>
      </c>
      <c r="O33" s="184"/>
      <c r="P33" s="184">
        <v>5110.4401987579458</v>
      </c>
      <c r="Q33" s="184">
        <v>1610.1076568073784</v>
      </c>
      <c r="R33" s="184">
        <f t="shared" si="5"/>
        <v>-1166.3050000000001</v>
      </c>
      <c r="S33" s="185">
        <f t="shared" si="7"/>
        <v>5554.2428555653241</v>
      </c>
    </row>
    <row r="34" spans="1:19" x14ac:dyDescent="0.2">
      <c r="A34" s="182">
        <v>90</v>
      </c>
      <c r="B34" s="183" t="s">
        <v>37</v>
      </c>
      <c r="C34" s="184">
        <v>647.55430719006461</v>
      </c>
      <c r="D34" s="184">
        <v>-276.92853299104394</v>
      </c>
      <c r="E34" s="184">
        <v>-92.309510997014641</v>
      </c>
      <c r="F34" s="184">
        <v>-34.8132180895104</v>
      </c>
      <c r="G34" s="184">
        <v>755.60634026698085</v>
      </c>
      <c r="H34" s="184">
        <v>-293.86700000000002</v>
      </c>
      <c r="I34" s="185">
        <f t="shared" si="3"/>
        <v>1109.2936474570454</v>
      </c>
      <c r="J34" s="184"/>
      <c r="K34" s="184">
        <v>631.36269550106192</v>
      </c>
      <c r="L34" s="184">
        <v>782.22383414597823</v>
      </c>
      <c r="M34" s="184">
        <f t="shared" si="4"/>
        <v>-293.86700000000002</v>
      </c>
      <c r="N34" s="185">
        <f t="shared" si="6"/>
        <v>1119.7195296470402</v>
      </c>
      <c r="O34" s="184"/>
      <c r="P34" s="184">
        <v>687.19960149141775</v>
      </c>
      <c r="Q34" s="184">
        <v>813.06487722902932</v>
      </c>
      <c r="R34" s="184">
        <f t="shared" si="5"/>
        <v>-293.86700000000002</v>
      </c>
      <c r="S34" s="185">
        <f t="shared" si="7"/>
        <v>1206.3974787204472</v>
      </c>
    </row>
    <row r="35" spans="1:19" x14ac:dyDescent="0.2">
      <c r="A35" s="182">
        <v>91</v>
      </c>
      <c r="B35" s="183" t="s">
        <v>38</v>
      </c>
      <c r="C35" s="184">
        <v>252344.90359388039</v>
      </c>
      <c r="D35" s="184">
        <v>-60074.583438411275</v>
      </c>
      <c r="E35" s="184">
        <v>-20024.861146137093</v>
      </c>
      <c r="F35" s="184">
        <v>-7788.1993429858348</v>
      </c>
      <c r="G35" s="184">
        <v>94883.036336715479</v>
      </c>
      <c r="H35" s="184">
        <v>33473.959000000003</v>
      </c>
      <c r="I35" s="185">
        <f t="shared" si="3"/>
        <v>380701.89893059584</v>
      </c>
      <c r="J35" s="184"/>
      <c r="K35" s="184">
        <v>275239.25248138933</v>
      </c>
      <c r="L35" s="184">
        <v>96582.010608312383</v>
      </c>
      <c r="M35" s="184">
        <f t="shared" si="4"/>
        <v>33473.959000000003</v>
      </c>
      <c r="N35" s="185">
        <f t="shared" si="6"/>
        <v>405295.22208970168</v>
      </c>
      <c r="O35" s="184"/>
      <c r="P35" s="184">
        <v>291247.80935572722</v>
      </c>
      <c r="Q35" s="184">
        <v>100415.79147137159</v>
      </c>
      <c r="R35" s="184">
        <f t="shared" si="5"/>
        <v>33473.959000000003</v>
      </c>
      <c r="S35" s="185">
        <f t="shared" si="7"/>
        <v>425137.55982709886</v>
      </c>
    </row>
    <row r="36" spans="1:19" x14ac:dyDescent="0.2">
      <c r="A36" s="182">
        <v>92</v>
      </c>
      <c r="B36" s="183" t="s">
        <v>39</v>
      </c>
      <c r="C36" s="184">
        <v>161958.55427677682</v>
      </c>
      <c r="D36" s="184">
        <v>-21967.824061532931</v>
      </c>
      <c r="E36" s="184">
        <v>-7322.6080205109765</v>
      </c>
      <c r="F36" s="184">
        <v>-2874.2713802576136</v>
      </c>
      <c r="G36" s="184">
        <v>32698.045013928393</v>
      </c>
      <c r="H36" s="184">
        <v>20179.673999999999</v>
      </c>
      <c r="I36" s="185">
        <f t="shared" si="3"/>
        <v>214836.27329070523</v>
      </c>
      <c r="J36" s="184"/>
      <c r="K36" s="184">
        <v>168761.88953732478</v>
      </c>
      <c r="L36" s="184">
        <v>33470.932393692703</v>
      </c>
      <c r="M36" s="184">
        <f t="shared" si="4"/>
        <v>20179.673999999999</v>
      </c>
      <c r="N36" s="185">
        <f t="shared" si="6"/>
        <v>222412.49593101747</v>
      </c>
      <c r="O36" s="184"/>
      <c r="P36" s="184">
        <v>173726.76351074394</v>
      </c>
      <c r="Q36" s="184">
        <v>35036.033977029911</v>
      </c>
      <c r="R36" s="184">
        <f t="shared" si="5"/>
        <v>20179.673999999999</v>
      </c>
      <c r="S36" s="185">
        <f t="shared" si="7"/>
        <v>228942.47148777384</v>
      </c>
    </row>
    <row r="37" spans="1:19" x14ac:dyDescent="0.2">
      <c r="A37" s="182">
        <v>97</v>
      </c>
      <c r="B37" s="183" t="s">
        <v>40</v>
      </c>
      <c r="C37" s="184">
        <v>803.09735246284652</v>
      </c>
      <c r="D37" s="184">
        <v>-189.17267640779903</v>
      </c>
      <c r="E37" s="184">
        <v>-63.057558802599679</v>
      </c>
      <c r="F37" s="184">
        <v>-24.435199935209699</v>
      </c>
      <c r="G37" s="184">
        <v>476.2598609402566</v>
      </c>
      <c r="H37" s="184">
        <v>-520.25699999999995</v>
      </c>
      <c r="I37" s="185">
        <f t="shared" si="3"/>
        <v>759.10021340310311</v>
      </c>
      <c r="J37" s="184"/>
      <c r="K37" s="184">
        <v>871.36800606833253</v>
      </c>
      <c r="L37" s="184">
        <v>491.68214667759042</v>
      </c>
      <c r="M37" s="184">
        <f t="shared" si="4"/>
        <v>-520.25699999999995</v>
      </c>
      <c r="N37" s="185">
        <f t="shared" si="6"/>
        <v>842.79315274592307</v>
      </c>
      <c r="O37" s="184"/>
      <c r="P37" s="184">
        <v>852.52054004281501</v>
      </c>
      <c r="Q37" s="184">
        <v>510.30654258282414</v>
      </c>
      <c r="R37" s="184">
        <f t="shared" si="5"/>
        <v>-520.25699999999995</v>
      </c>
      <c r="S37" s="185">
        <f t="shared" si="7"/>
        <v>842.5700826256392</v>
      </c>
    </row>
    <row r="38" spans="1:19" x14ac:dyDescent="0.2">
      <c r="A38" s="182">
        <v>98</v>
      </c>
      <c r="B38" s="183" t="s">
        <v>41</v>
      </c>
      <c r="C38" s="184">
        <v>21214.47346909585</v>
      </c>
      <c r="D38" s="184">
        <v>-2075.6521830818428</v>
      </c>
      <c r="E38" s="184">
        <v>-691.88406102728084</v>
      </c>
      <c r="F38" s="184">
        <v>-264.64524778313762</v>
      </c>
      <c r="G38" s="184">
        <v>3690.7434818753854</v>
      </c>
      <c r="H38" s="184">
        <v>-5030.2259999999997</v>
      </c>
      <c r="I38" s="185">
        <f t="shared" si="3"/>
        <v>19874.990950971238</v>
      </c>
      <c r="J38" s="184"/>
      <c r="K38" s="184">
        <v>20905.498270993954</v>
      </c>
      <c r="L38" s="184">
        <v>3790.7439193630639</v>
      </c>
      <c r="M38" s="184">
        <f t="shared" si="4"/>
        <v>-5030.2259999999997</v>
      </c>
      <c r="N38" s="185">
        <f t="shared" si="6"/>
        <v>19666.016190357019</v>
      </c>
      <c r="O38" s="184"/>
      <c r="P38" s="184">
        <v>21280.85078933739</v>
      </c>
      <c r="Q38" s="184">
        <v>3956.7197347842698</v>
      </c>
      <c r="R38" s="184">
        <f t="shared" si="5"/>
        <v>-5030.2259999999997</v>
      </c>
      <c r="S38" s="185">
        <f t="shared" si="7"/>
        <v>20207.344524121661</v>
      </c>
    </row>
    <row r="39" spans="1:19" x14ac:dyDescent="0.2">
      <c r="A39" s="182">
        <v>102</v>
      </c>
      <c r="B39" s="183" t="s">
        <v>42</v>
      </c>
      <c r="C39" s="184">
        <v>5755.648383219378</v>
      </c>
      <c r="D39" s="184">
        <v>-881.62971381826958</v>
      </c>
      <c r="E39" s="184">
        <v>-293.87657127275651</v>
      </c>
      <c r="F39" s="184">
        <v>-111.36990273500405</v>
      </c>
      <c r="G39" s="184">
        <v>2267.2161954306875</v>
      </c>
      <c r="H39" s="184">
        <v>683.46400000000006</v>
      </c>
      <c r="I39" s="185">
        <f t="shared" si="3"/>
        <v>8706.3285786500655</v>
      </c>
      <c r="J39" s="184"/>
      <c r="K39" s="184">
        <v>5875.0184990795624</v>
      </c>
      <c r="L39" s="184">
        <v>2336.6281965120115</v>
      </c>
      <c r="M39" s="184">
        <f t="shared" si="4"/>
        <v>683.46400000000006</v>
      </c>
      <c r="N39" s="185">
        <f t="shared" si="6"/>
        <v>8895.1106955915748</v>
      </c>
      <c r="O39" s="184"/>
      <c r="P39" s="184">
        <v>6130.8962923956187</v>
      </c>
      <c r="Q39" s="184">
        <v>2423.9796868306598</v>
      </c>
      <c r="R39" s="184">
        <f t="shared" si="5"/>
        <v>683.46400000000006</v>
      </c>
      <c r="S39" s="185">
        <f t="shared" si="7"/>
        <v>9238.339979226279</v>
      </c>
    </row>
    <row r="40" spans="1:19" x14ac:dyDescent="0.2">
      <c r="A40" s="182">
        <v>103</v>
      </c>
      <c r="B40" s="183" t="s">
        <v>43</v>
      </c>
      <c r="C40" s="184">
        <v>1490.5285803212771</v>
      </c>
      <c r="D40" s="184">
        <v>-195.50557327463113</v>
      </c>
      <c r="E40" s="184">
        <v>-65.168524424877049</v>
      </c>
      <c r="F40" s="184">
        <v>-24.342642359697535</v>
      </c>
      <c r="G40" s="184">
        <v>521.36877193011742</v>
      </c>
      <c r="H40" s="184">
        <v>-548.86400000000003</v>
      </c>
      <c r="I40" s="185">
        <f t="shared" si="3"/>
        <v>1463.0333522513945</v>
      </c>
      <c r="J40" s="184"/>
      <c r="K40" s="184">
        <v>1440.0992153283557</v>
      </c>
      <c r="L40" s="184">
        <v>538.76756237793631</v>
      </c>
      <c r="M40" s="184">
        <f t="shared" si="4"/>
        <v>-548.86400000000003</v>
      </c>
      <c r="N40" s="185">
        <f t="shared" si="6"/>
        <v>1430.0027777062919</v>
      </c>
      <c r="O40" s="184"/>
      <c r="P40" s="184">
        <v>1486.0899483190744</v>
      </c>
      <c r="Q40" s="184">
        <v>559.18940977071929</v>
      </c>
      <c r="R40" s="184">
        <f t="shared" si="5"/>
        <v>-548.86400000000003</v>
      </c>
      <c r="S40" s="185">
        <f t="shared" si="7"/>
        <v>1496.4153580897937</v>
      </c>
    </row>
    <row r="41" spans="1:19" x14ac:dyDescent="0.2">
      <c r="A41" s="182">
        <v>105</v>
      </c>
      <c r="B41" s="183" t="s">
        <v>44</v>
      </c>
      <c r="C41" s="184">
        <v>2889.5309863657194</v>
      </c>
      <c r="D41" s="184">
        <v>-189.44408627352041</v>
      </c>
      <c r="E41" s="184">
        <v>-63.14802875784013</v>
      </c>
      <c r="F41" s="184">
        <v>-24.041830239283026</v>
      </c>
      <c r="G41" s="184">
        <v>533.07246815863869</v>
      </c>
      <c r="H41" s="184">
        <v>-471.32400000000001</v>
      </c>
      <c r="I41" s="185">
        <f t="shared" si="3"/>
        <v>2951.2794545243582</v>
      </c>
      <c r="J41" s="184"/>
      <c r="K41" s="184">
        <v>2982.087286144772</v>
      </c>
      <c r="L41" s="184">
        <v>551.98052184654352</v>
      </c>
      <c r="M41" s="184">
        <f t="shared" si="4"/>
        <v>-471.32400000000001</v>
      </c>
      <c r="N41" s="185">
        <f t="shared" si="6"/>
        <v>3062.7438079913154</v>
      </c>
      <c r="O41" s="184"/>
      <c r="P41" s="184">
        <v>3037.3330639888432</v>
      </c>
      <c r="Q41" s="184">
        <v>573.89278900148884</v>
      </c>
      <c r="R41" s="184">
        <f t="shared" si="5"/>
        <v>-471.32400000000001</v>
      </c>
      <c r="S41" s="185">
        <f t="shared" si="7"/>
        <v>3139.9018529903319</v>
      </c>
    </row>
    <row r="42" spans="1:19" x14ac:dyDescent="0.2">
      <c r="A42" s="182">
        <v>106</v>
      </c>
      <c r="B42" s="183" t="s">
        <v>45</v>
      </c>
      <c r="C42" s="184">
        <v>8833.9349002371637</v>
      </c>
      <c r="D42" s="184">
        <v>-4233.722495387743</v>
      </c>
      <c r="E42" s="184">
        <v>-1411.2408317959143</v>
      </c>
      <c r="F42" s="184">
        <v>-541.61222280633126</v>
      </c>
      <c r="G42" s="184">
        <v>7144.6828465201279</v>
      </c>
      <c r="H42" s="184">
        <v>-1743.95</v>
      </c>
      <c r="I42" s="185">
        <f t="shared" si="3"/>
        <v>14234.667746757292</v>
      </c>
      <c r="J42" s="184"/>
      <c r="K42" s="184">
        <v>8613.3333832692915</v>
      </c>
      <c r="L42" s="184">
        <v>7287.5748857213011</v>
      </c>
      <c r="M42" s="184">
        <f t="shared" si="4"/>
        <v>-1743.95</v>
      </c>
      <c r="N42" s="185">
        <f t="shared" si="6"/>
        <v>14156.958268990591</v>
      </c>
      <c r="O42" s="184"/>
      <c r="P42" s="184">
        <v>8026.0188384418107</v>
      </c>
      <c r="Q42" s="184">
        <v>7605.4904537729026</v>
      </c>
      <c r="R42" s="184">
        <f t="shared" si="5"/>
        <v>-1743.95</v>
      </c>
      <c r="S42" s="185">
        <f t="shared" si="7"/>
        <v>13887.559292214712</v>
      </c>
    </row>
    <row r="43" spans="1:19" x14ac:dyDescent="0.2">
      <c r="A43" s="182">
        <v>108</v>
      </c>
      <c r="B43" s="183" t="s">
        <v>46</v>
      </c>
      <c r="C43" s="184">
        <v>7720.3871852507382</v>
      </c>
      <c r="D43" s="184">
        <v>-927.9503309013844</v>
      </c>
      <c r="E43" s="184">
        <v>-309.31677696712808</v>
      </c>
      <c r="F43" s="184">
        <v>-117.07376332594077</v>
      </c>
      <c r="G43" s="184">
        <v>1874.8689035590808</v>
      </c>
      <c r="H43" s="184">
        <v>-1302.704</v>
      </c>
      <c r="I43" s="185">
        <f t="shared" si="3"/>
        <v>8292.5520888098199</v>
      </c>
      <c r="J43" s="184"/>
      <c r="K43" s="184">
        <v>7852.6928600701394</v>
      </c>
      <c r="L43" s="184">
        <v>1941.5424486456125</v>
      </c>
      <c r="M43" s="184">
        <f t="shared" si="4"/>
        <v>-1302.704</v>
      </c>
      <c r="N43" s="185">
        <f t="shared" si="6"/>
        <v>8491.5313087157519</v>
      </c>
      <c r="O43" s="184"/>
      <c r="P43" s="184">
        <v>8036.0641549506518</v>
      </c>
      <c r="Q43" s="184">
        <v>2030.1334180314266</v>
      </c>
      <c r="R43" s="184">
        <f t="shared" si="5"/>
        <v>-1302.704</v>
      </c>
      <c r="S43" s="185">
        <f t="shared" si="7"/>
        <v>8763.4935729820791</v>
      </c>
    </row>
    <row r="44" spans="1:19" x14ac:dyDescent="0.2">
      <c r="A44" s="182">
        <v>109</v>
      </c>
      <c r="B44" s="183" t="s">
        <v>47</v>
      </c>
      <c r="C44" s="184">
        <v>20044.346248910526</v>
      </c>
      <c r="D44" s="184">
        <v>-6155.8471644265283</v>
      </c>
      <c r="E44" s="184">
        <v>-2051.9490548088429</v>
      </c>
      <c r="F44" s="184">
        <v>-787.10962215539109</v>
      </c>
      <c r="G44" s="184">
        <v>11250.001605443294</v>
      </c>
      <c r="H44" s="184">
        <v>-14107.355</v>
      </c>
      <c r="I44" s="185">
        <f t="shared" si="3"/>
        <v>17186.992854353823</v>
      </c>
      <c r="J44" s="184"/>
      <c r="K44" s="184">
        <v>18604.787602861255</v>
      </c>
      <c r="L44" s="184">
        <v>11600.929519891029</v>
      </c>
      <c r="M44" s="184">
        <f t="shared" si="4"/>
        <v>-14107.355</v>
      </c>
      <c r="N44" s="185">
        <f t="shared" si="6"/>
        <v>16098.362122752285</v>
      </c>
      <c r="O44" s="184"/>
      <c r="P44" s="184">
        <v>17924.561065767051</v>
      </c>
      <c r="Q44" s="184">
        <v>12124.497616521243</v>
      </c>
      <c r="R44" s="184">
        <f t="shared" si="5"/>
        <v>-14107.355</v>
      </c>
      <c r="S44" s="185">
        <f t="shared" si="7"/>
        <v>15941.703682288295</v>
      </c>
    </row>
    <row r="45" spans="1:19" x14ac:dyDescent="0.2">
      <c r="A45" s="182">
        <v>111</v>
      </c>
      <c r="B45" s="183" t="s">
        <v>48</v>
      </c>
      <c r="C45" s="184">
        <v>10312.551578114351</v>
      </c>
      <c r="D45" s="184">
        <v>-1640.3107584647557</v>
      </c>
      <c r="E45" s="184">
        <v>-546.77025282158525</v>
      </c>
      <c r="F45" s="184">
        <v>-206.40339339211221</v>
      </c>
      <c r="G45" s="184">
        <v>3329.6590805534056</v>
      </c>
      <c r="H45" s="184">
        <v>-2674.1709999999998</v>
      </c>
      <c r="I45" s="185">
        <f t="shared" si="3"/>
        <v>10968.039658667756</v>
      </c>
      <c r="J45" s="184"/>
      <c r="K45" s="184">
        <v>9889.0667301584945</v>
      </c>
      <c r="L45" s="184">
        <v>3444.0802181814806</v>
      </c>
      <c r="M45" s="184">
        <f t="shared" si="4"/>
        <v>-2674.1709999999998</v>
      </c>
      <c r="N45" s="185">
        <f t="shared" si="6"/>
        <v>10658.975948339974</v>
      </c>
      <c r="O45" s="184"/>
      <c r="P45" s="184">
        <v>9470.5548667442235</v>
      </c>
      <c r="Q45" s="184">
        <v>3590.7905706683837</v>
      </c>
      <c r="R45" s="184">
        <f t="shared" si="5"/>
        <v>-2674.1709999999998</v>
      </c>
      <c r="S45" s="185">
        <f t="shared" si="7"/>
        <v>10387.174437412606</v>
      </c>
    </row>
    <row r="46" spans="1:19" x14ac:dyDescent="0.2">
      <c r="A46" s="182">
        <v>139</v>
      </c>
      <c r="B46" s="183" t="s">
        <v>49</v>
      </c>
      <c r="C46" s="184">
        <v>12514.486792916477</v>
      </c>
      <c r="D46" s="184">
        <v>-891.40046898423907</v>
      </c>
      <c r="E46" s="184">
        <v>-297.13348966141302</v>
      </c>
      <c r="F46" s="184">
        <v>-112.515302731967</v>
      </c>
      <c r="G46" s="184">
        <v>1588.9851559112813</v>
      </c>
      <c r="H46" s="184">
        <v>83.582999999999998</v>
      </c>
      <c r="I46" s="185">
        <f t="shared" si="3"/>
        <v>14187.054948827759</v>
      </c>
      <c r="J46" s="184"/>
      <c r="K46" s="184">
        <v>13064.281360673973</v>
      </c>
      <c r="L46" s="184">
        <v>1644.1328562390258</v>
      </c>
      <c r="M46" s="184">
        <f t="shared" si="4"/>
        <v>83.582999999999998</v>
      </c>
      <c r="N46" s="185">
        <f t="shared" si="6"/>
        <v>14791.997216913</v>
      </c>
      <c r="O46" s="184"/>
      <c r="P46" s="184">
        <v>13357.558368121036</v>
      </c>
      <c r="Q46" s="184">
        <v>1720.3821141497185</v>
      </c>
      <c r="R46" s="184">
        <f t="shared" si="5"/>
        <v>83.582999999999998</v>
      </c>
      <c r="S46" s="185">
        <f t="shared" si="7"/>
        <v>15161.523482270755</v>
      </c>
    </row>
    <row r="47" spans="1:19" x14ac:dyDescent="0.2">
      <c r="A47" s="182">
        <v>140</v>
      </c>
      <c r="B47" s="183" t="s">
        <v>50</v>
      </c>
      <c r="C47" s="184">
        <v>20347.410139293694</v>
      </c>
      <c r="D47" s="184">
        <v>-1881.8655389567803</v>
      </c>
      <c r="E47" s="184">
        <v>-627.28851298559346</v>
      </c>
      <c r="F47" s="184">
        <v>-238.60185997340415</v>
      </c>
      <c r="G47" s="184">
        <v>3929.9850634774562</v>
      </c>
      <c r="H47" s="184">
        <v>-1388.7070000000001</v>
      </c>
      <c r="I47" s="185">
        <f t="shared" si="3"/>
        <v>22888.688202771151</v>
      </c>
      <c r="J47" s="184"/>
      <c r="K47" s="184">
        <v>20186.191620567366</v>
      </c>
      <c r="L47" s="184">
        <v>4062.1899963490573</v>
      </c>
      <c r="M47" s="184">
        <f t="shared" si="4"/>
        <v>-1388.7070000000001</v>
      </c>
      <c r="N47" s="185">
        <f t="shared" si="6"/>
        <v>22859.674616916425</v>
      </c>
      <c r="O47" s="184"/>
      <c r="P47" s="184">
        <v>19793.975969574487</v>
      </c>
      <c r="Q47" s="184">
        <v>4229.9353426321222</v>
      </c>
      <c r="R47" s="184">
        <f t="shared" si="5"/>
        <v>-1388.7070000000001</v>
      </c>
      <c r="S47" s="185">
        <f t="shared" si="7"/>
        <v>22635.20431220661</v>
      </c>
    </row>
    <row r="48" spans="1:19" x14ac:dyDescent="0.2">
      <c r="A48" s="182">
        <v>142</v>
      </c>
      <c r="B48" s="183" t="s">
        <v>51</v>
      </c>
      <c r="C48" s="184">
        <v>4044.0005945199709</v>
      </c>
      <c r="D48" s="184">
        <v>-588.41658888394306</v>
      </c>
      <c r="E48" s="184">
        <v>-196.13886296131435</v>
      </c>
      <c r="F48" s="184">
        <v>-74.751811923006557</v>
      </c>
      <c r="G48" s="184">
        <v>1260.4675527953068</v>
      </c>
      <c r="H48" s="184">
        <v>-661.35900000000004</v>
      </c>
      <c r="I48" s="185">
        <f t="shared" si="3"/>
        <v>4643.1091473152774</v>
      </c>
      <c r="J48" s="184"/>
      <c r="K48" s="184">
        <v>4156.8277984399483</v>
      </c>
      <c r="L48" s="184">
        <v>1304.2104650313395</v>
      </c>
      <c r="M48" s="184">
        <f t="shared" si="4"/>
        <v>-661.35900000000004</v>
      </c>
      <c r="N48" s="185">
        <f t="shared" si="6"/>
        <v>4799.6792634712874</v>
      </c>
      <c r="O48" s="184"/>
      <c r="P48" s="184">
        <v>4180.426127008961</v>
      </c>
      <c r="Q48" s="184">
        <v>1361.064239327017</v>
      </c>
      <c r="R48" s="184">
        <f t="shared" si="5"/>
        <v>-661.35900000000004</v>
      </c>
      <c r="S48" s="185">
        <f t="shared" si="7"/>
        <v>4880.1313663359779</v>
      </c>
    </row>
    <row r="49" spans="1:19" x14ac:dyDescent="0.2">
      <c r="A49" s="182">
        <v>143</v>
      </c>
      <c r="B49" s="183" t="s">
        <v>52</v>
      </c>
      <c r="C49" s="184">
        <v>2885.0778794668381</v>
      </c>
      <c r="D49" s="184">
        <v>-615.5575754560806</v>
      </c>
      <c r="E49" s="184">
        <v>-205.1858584853602</v>
      </c>
      <c r="F49" s="184">
        <v>-77.447551309798158</v>
      </c>
      <c r="G49" s="184">
        <v>1458.1020999622647</v>
      </c>
      <c r="H49" s="184">
        <v>-895.83199999999999</v>
      </c>
      <c r="I49" s="185">
        <f t="shared" si="3"/>
        <v>3447.3479794291029</v>
      </c>
      <c r="J49" s="184"/>
      <c r="K49" s="184">
        <v>2792.6582369129965</v>
      </c>
      <c r="L49" s="184">
        <v>1511.7114379424431</v>
      </c>
      <c r="M49" s="184">
        <f t="shared" si="4"/>
        <v>-895.83199999999999</v>
      </c>
      <c r="N49" s="185">
        <f t="shared" si="6"/>
        <v>3408.5376748554395</v>
      </c>
      <c r="O49" s="184"/>
      <c r="P49" s="184">
        <v>3019.6452715187584</v>
      </c>
      <c r="Q49" s="184">
        <v>1575.4125454454518</v>
      </c>
      <c r="R49" s="184">
        <f t="shared" si="5"/>
        <v>-895.83199999999999</v>
      </c>
      <c r="S49" s="185">
        <f t="shared" si="7"/>
        <v>3699.2258169642105</v>
      </c>
    </row>
    <row r="50" spans="1:19" x14ac:dyDescent="0.2">
      <c r="A50" s="182">
        <v>145</v>
      </c>
      <c r="B50" s="183" t="s">
        <v>53</v>
      </c>
      <c r="C50" s="184">
        <v>13077.457286828689</v>
      </c>
      <c r="D50" s="184">
        <v>-1119.022876369233</v>
      </c>
      <c r="E50" s="184">
        <v>-373.00762545641101</v>
      </c>
      <c r="F50" s="184">
        <v>-143.57993901323502</v>
      </c>
      <c r="G50" s="184">
        <v>2336.5852266373518</v>
      </c>
      <c r="H50" s="184">
        <v>-426.69099999999997</v>
      </c>
      <c r="I50" s="185">
        <f t="shared" si="3"/>
        <v>14987.351513466039</v>
      </c>
      <c r="J50" s="184"/>
      <c r="K50" s="184">
        <v>13373.024109234302</v>
      </c>
      <c r="L50" s="184">
        <v>2414.5399011645018</v>
      </c>
      <c r="M50" s="184">
        <f t="shared" si="4"/>
        <v>-426.69099999999997</v>
      </c>
      <c r="N50" s="185">
        <f t="shared" si="6"/>
        <v>15360.873010398804</v>
      </c>
      <c r="O50" s="184"/>
      <c r="P50" s="184">
        <v>13801.193264360136</v>
      </c>
      <c r="Q50" s="184">
        <v>2513.4973492793133</v>
      </c>
      <c r="R50" s="184">
        <f t="shared" si="5"/>
        <v>-426.69099999999997</v>
      </c>
      <c r="S50" s="185">
        <f t="shared" si="7"/>
        <v>15887.999613639449</v>
      </c>
    </row>
    <row r="51" spans="1:19" x14ac:dyDescent="0.2">
      <c r="A51" s="182">
        <v>146</v>
      </c>
      <c r="B51" s="183" t="s">
        <v>54</v>
      </c>
      <c r="C51" s="184">
        <v>4074.2900007354961</v>
      </c>
      <c r="D51" s="184">
        <v>-406.39103894014022</v>
      </c>
      <c r="E51" s="184">
        <v>-135.46367964671339</v>
      </c>
      <c r="F51" s="184">
        <v>-51.381024106186679</v>
      </c>
      <c r="G51" s="184">
        <v>1091.3627795277962</v>
      </c>
      <c r="H51" s="184">
        <v>-153.267</v>
      </c>
      <c r="I51" s="185">
        <f t="shared" si="3"/>
        <v>5012.385780263292</v>
      </c>
      <c r="J51" s="184"/>
      <c r="K51" s="184">
        <v>4215.9970289653156</v>
      </c>
      <c r="L51" s="184">
        <v>1129.5385676124345</v>
      </c>
      <c r="M51" s="184">
        <f t="shared" si="4"/>
        <v>-153.267</v>
      </c>
      <c r="N51" s="185">
        <f t="shared" si="6"/>
        <v>5192.26859657775</v>
      </c>
      <c r="O51" s="184"/>
      <c r="P51" s="184">
        <v>4437.3685592392403</v>
      </c>
      <c r="Q51" s="184">
        <v>1173.4619128819065</v>
      </c>
      <c r="R51" s="184">
        <f t="shared" si="5"/>
        <v>-153.267</v>
      </c>
      <c r="S51" s="185">
        <f t="shared" si="7"/>
        <v>5457.5634721211472</v>
      </c>
    </row>
    <row r="52" spans="1:19" x14ac:dyDescent="0.2">
      <c r="A52" s="182">
        <v>148</v>
      </c>
      <c r="B52" s="183" t="s">
        <v>55</v>
      </c>
      <c r="C52" s="184">
        <v>11666.9966451579</v>
      </c>
      <c r="D52" s="184">
        <v>-637.54177457951209</v>
      </c>
      <c r="E52" s="184">
        <v>-212.51392485983737</v>
      </c>
      <c r="F52" s="184">
        <v>-79.634224031272879</v>
      </c>
      <c r="G52" s="184">
        <v>1236.9179100514227</v>
      </c>
      <c r="H52" s="184">
        <v>-768.08900000000006</v>
      </c>
      <c r="I52" s="185">
        <f t="shared" si="3"/>
        <v>12135.825555209323</v>
      </c>
      <c r="J52" s="184"/>
      <c r="K52" s="184">
        <v>11937.729709597004</v>
      </c>
      <c r="L52" s="184">
        <v>1275.1414406326626</v>
      </c>
      <c r="M52" s="184">
        <f t="shared" si="4"/>
        <v>-768.08900000000006</v>
      </c>
      <c r="N52" s="185">
        <f t="shared" si="6"/>
        <v>12444.782150229667</v>
      </c>
      <c r="O52" s="184"/>
      <c r="P52" s="184">
        <v>11809.879954718133</v>
      </c>
      <c r="Q52" s="184">
        <v>1325.1508835005197</v>
      </c>
      <c r="R52" s="184">
        <f t="shared" si="5"/>
        <v>-768.08900000000006</v>
      </c>
      <c r="S52" s="185">
        <f t="shared" si="7"/>
        <v>12366.941838218652</v>
      </c>
    </row>
    <row r="53" spans="1:19" x14ac:dyDescent="0.2">
      <c r="A53" s="182">
        <v>149</v>
      </c>
      <c r="B53" s="183" t="s">
        <v>56</v>
      </c>
      <c r="C53" s="184">
        <v>2943.1042031971133</v>
      </c>
      <c r="D53" s="184">
        <v>-487.09023901462933</v>
      </c>
      <c r="E53" s="184">
        <v>-162.36341300487643</v>
      </c>
      <c r="F53" s="184">
        <v>-60.31283014310992</v>
      </c>
      <c r="G53" s="184">
        <v>928.88013851819755</v>
      </c>
      <c r="H53" s="184">
        <v>-1284.588</v>
      </c>
      <c r="I53" s="185">
        <f t="shared" si="3"/>
        <v>2587.3963417153109</v>
      </c>
      <c r="J53" s="184"/>
      <c r="K53" s="184">
        <v>2619.097063333777</v>
      </c>
      <c r="L53" s="184">
        <v>945.51307463411001</v>
      </c>
      <c r="M53" s="184">
        <f t="shared" si="4"/>
        <v>-1284.588</v>
      </c>
      <c r="N53" s="185">
        <f t="shared" si="6"/>
        <v>2280.0221379678869</v>
      </c>
      <c r="O53" s="184"/>
      <c r="P53" s="184">
        <v>2540.0032681167222</v>
      </c>
      <c r="Q53" s="184">
        <v>982.63926347576648</v>
      </c>
      <c r="R53" s="184">
        <f t="shared" si="5"/>
        <v>-1284.588</v>
      </c>
      <c r="S53" s="185">
        <f t="shared" si="7"/>
        <v>2238.0545315924892</v>
      </c>
    </row>
    <row r="54" spans="1:19" x14ac:dyDescent="0.2">
      <c r="A54" s="182">
        <v>151</v>
      </c>
      <c r="B54" s="183" t="s">
        <v>57</v>
      </c>
      <c r="C54" s="184">
        <v>440.35558797498305</v>
      </c>
      <c r="D54" s="184">
        <v>-167.5503571053294</v>
      </c>
      <c r="E54" s="184">
        <v>-55.850119035109799</v>
      </c>
      <c r="F54" s="184">
        <v>-21.091557519832989</v>
      </c>
      <c r="G54" s="184">
        <v>530.25593026602087</v>
      </c>
      <c r="H54" s="184">
        <v>-518.93299999999999</v>
      </c>
      <c r="I54" s="185">
        <f t="shared" si="3"/>
        <v>451.67851824100399</v>
      </c>
      <c r="J54" s="184"/>
      <c r="K54" s="184">
        <v>675.76030843104309</v>
      </c>
      <c r="L54" s="184">
        <v>548.76501568584411</v>
      </c>
      <c r="M54" s="184">
        <f t="shared" si="4"/>
        <v>-518.93299999999999</v>
      </c>
      <c r="N54" s="185">
        <f t="shared" si="6"/>
        <v>705.59232411688708</v>
      </c>
      <c r="O54" s="184"/>
      <c r="P54" s="184">
        <v>811.20013467925662</v>
      </c>
      <c r="Q54" s="184">
        <v>569.68823739007394</v>
      </c>
      <c r="R54" s="184">
        <f t="shared" si="5"/>
        <v>-518.93299999999999</v>
      </c>
      <c r="S54" s="185">
        <f t="shared" si="7"/>
        <v>861.95537206933068</v>
      </c>
    </row>
    <row r="55" spans="1:19" x14ac:dyDescent="0.2">
      <c r="A55" s="182">
        <v>152</v>
      </c>
      <c r="B55" s="183" t="s">
        <v>58</v>
      </c>
      <c r="C55" s="184">
        <v>3242.0917814274899</v>
      </c>
      <c r="D55" s="184">
        <v>-398.61062278946082</v>
      </c>
      <c r="E55" s="184">
        <v>-132.87020759648692</v>
      </c>
      <c r="F55" s="184">
        <v>-49.923242291870181</v>
      </c>
      <c r="G55" s="184">
        <v>987.20354745615259</v>
      </c>
      <c r="H55" s="184">
        <v>-1.8959999999999999</v>
      </c>
      <c r="I55" s="185">
        <f t="shared" si="3"/>
        <v>4227.3993288836427</v>
      </c>
      <c r="J55" s="184"/>
      <c r="K55" s="184">
        <v>3126.2237920713583</v>
      </c>
      <c r="L55" s="184">
        <v>1019.7668947806912</v>
      </c>
      <c r="M55" s="184">
        <f t="shared" si="4"/>
        <v>-1.8959999999999999</v>
      </c>
      <c r="N55" s="185">
        <f t="shared" si="6"/>
        <v>4144.0946868520496</v>
      </c>
      <c r="O55" s="184"/>
      <c r="P55" s="184">
        <v>3390.3090096123142</v>
      </c>
      <c r="Q55" s="184">
        <v>1059.4638261056803</v>
      </c>
      <c r="R55" s="184">
        <f t="shared" si="5"/>
        <v>-1.8959999999999999</v>
      </c>
      <c r="S55" s="185">
        <f t="shared" si="7"/>
        <v>4447.8768357179952</v>
      </c>
    </row>
    <row r="56" spans="1:19" x14ac:dyDescent="0.2">
      <c r="A56" s="182">
        <v>153</v>
      </c>
      <c r="B56" s="183" t="s">
        <v>59</v>
      </c>
      <c r="C56" s="184">
        <v>18704.628708238095</v>
      </c>
      <c r="D56" s="184">
        <v>-2280.5666317014816</v>
      </c>
      <c r="E56" s="184">
        <v>-760.18887723382716</v>
      </c>
      <c r="F56" s="184">
        <v>-289.80933862550552</v>
      </c>
      <c r="G56" s="184">
        <v>4167.9669819039163</v>
      </c>
      <c r="H56" s="184">
        <v>-1241.6869999999999</v>
      </c>
      <c r="I56" s="185">
        <f t="shared" si="3"/>
        <v>21630.908690142009</v>
      </c>
      <c r="J56" s="184"/>
      <c r="K56" s="184">
        <v>18567.808770489741</v>
      </c>
      <c r="L56" s="184">
        <v>4310.9734404139808</v>
      </c>
      <c r="M56" s="184">
        <f t="shared" si="4"/>
        <v>-1241.6869999999999</v>
      </c>
      <c r="N56" s="185">
        <f t="shared" si="6"/>
        <v>21637.095210903724</v>
      </c>
      <c r="O56" s="184"/>
      <c r="P56" s="184">
        <v>18856.593094707554</v>
      </c>
      <c r="Q56" s="184">
        <v>4493.6483810692562</v>
      </c>
      <c r="R56" s="184">
        <f t="shared" si="5"/>
        <v>-1241.6869999999999</v>
      </c>
      <c r="S56" s="185">
        <f t="shared" si="7"/>
        <v>22108.554475776808</v>
      </c>
    </row>
    <row r="57" spans="1:19" x14ac:dyDescent="0.2">
      <c r="A57" s="182">
        <v>165</v>
      </c>
      <c r="B57" s="183" t="s">
        <v>60</v>
      </c>
      <c r="C57" s="184">
        <v>8686.9065768439286</v>
      </c>
      <c r="D57" s="184">
        <v>-1472.8508713146666</v>
      </c>
      <c r="E57" s="184">
        <v>-490.95029043822223</v>
      </c>
      <c r="F57" s="184">
        <v>-183.77306617938959</v>
      </c>
      <c r="G57" s="184">
        <v>2709.9775080720096</v>
      </c>
      <c r="H57" s="184">
        <v>-2158.9059999999999</v>
      </c>
      <c r="I57" s="185">
        <f t="shared" si="3"/>
        <v>9237.9780849159397</v>
      </c>
      <c r="J57" s="184"/>
      <c r="K57" s="184">
        <v>8539.9113924237772</v>
      </c>
      <c r="L57" s="184">
        <v>2791.0598752031096</v>
      </c>
      <c r="M57" s="184">
        <f t="shared" si="4"/>
        <v>-2158.9059999999999</v>
      </c>
      <c r="N57" s="185">
        <f t="shared" si="6"/>
        <v>9172.0652676268874</v>
      </c>
      <c r="O57" s="184"/>
      <c r="P57" s="184">
        <v>8387.2805819465575</v>
      </c>
      <c r="Q57" s="184">
        <v>2909.4815199098043</v>
      </c>
      <c r="R57" s="184">
        <f t="shared" si="5"/>
        <v>-2158.9059999999999</v>
      </c>
      <c r="S57" s="185">
        <f t="shared" si="7"/>
        <v>9137.8561018563632</v>
      </c>
    </row>
    <row r="58" spans="1:19" x14ac:dyDescent="0.2">
      <c r="A58" s="182">
        <v>167</v>
      </c>
      <c r="B58" s="183" t="s">
        <v>61</v>
      </c>
      <c r="C58" s="184">
        <v>35211.550619622074</v>
      </c>
      <c r="D58" s="184">
        <v>-7012.5976405536712</v>
      </c>
      <c r="E58" s="184">
        <v>-2337.5325468512237</v>
      </c>
      <c r="F58" s="184">
        <v>-898.58365216284631</v>
      </c>
      <c r="G58" s="184">
        <v>13685.29060577686</v>
      </c>
      <c r="H58" s="184">
        <v>-761.62099999999998</v>
      </c>
      <c r="I58" s="185">
        <f t="shared" si="3"/>
        <v>48135.220225398938</v>
      </c>
      <c r="J58" s="184"/>
      <c r="K58" s="184">
        <v>36328.404531101703</v>
      </c>
      <c r="L58" s="184">
        <v>14202.697537406055</v>
      </c>
      <c r="M58" s="184">
        <f t="shared" si="4"/>
        <v>-761.62099999999998</v>
      </c>
      <c r="N58" s="185">
        <f t="shared" si="6"/>
        <v>49769.481068507761</v>
      </c>
      <c r="O58" s="184"/>
      <c r="P58" s="184">
        <v>36462.448533911018</v>
      </c>
      <c r="Q58" s="184">
        <v>14855.580838014834</v>
      </c>
      <c r="R58" s="184">
        <f t="shared" si="5"/>
        <v>-761.62099999999998</v>
      </c>
      <c r="S58" s="185">
        <f t="shared" si="7"/>
        <v>50556.408371925849</v>
      </c>
    </row>
    <row r="59" spans="1:19" x14ac:dyDescent="0.2">
      <c r="A59" s="182">
        <v>169</v>
      </c>
      <c r="B59" s="183" t="s">
        <v>62</v>
      </c>
      <c r="C59" s="184">
        <v>3046.0714292015341</v>
      </c>
      <c r="D59" s="184">
        <v>-451.44507664988868</v>
      </c>
      <c r="E59" s="184">
        <v>-150.48169221662954</v>
      </c>
      <c r="F59" s="184">
        <v>-56.413842274660269</v>
      </c>
      <c r="G59" s="184">
        <v>961.05596627035573</v>
      </c>
      <c r="H59" s="184">
        <v>-1197.192</v>
      </c>
      <c r="I59" s="185">
        <f t="shared" si="3"/>
        <v>2809.9353954718899</v>
      </c>
      <c r="J59" s="184"/>
      <c r="K59" s="184">
        <v>2904.9865081499515</v>
      </c>
      <c r="L59" s="184">
        <v>993.60572358787158</v>
      </c>
      <c r="M59" s="184">
        <f t="shared" si="4"/>
        <v>-1197.192</v>
      </c>
      <c r="N59" s="185">
        <f t="shared" si="6"/>
        <v>2701.4002317378231</v>
      </c>
      <c r="O59" s="184"/>
      <c r="P59" s="184">
        <v>3092.3046576967176</v>
      </c>
      <c r="Q59" s="184">
        <v>1033.5985330089241</v>
      </c>
      <c r="R59" s="184">
        <f t="shared" si="5"/>
        <v>-1197.192</v>
      </c>
      <c r="S59" s="185">
        <f t="shared" si="7"/>
        <v>2928.7111907056415</v>
      </c>
    </row>
    <row r="60" spans="1:19" x14ac:dyDescent="0.2">
      <c r="A60" s="182">
        <v>171</v>
      </c>
      <c r="B60" s="183" t="s">
        <v>63</v>
      </c>
      <c r="C60" s="184">
        <v>2418.0408968453903</v>
      </c>
      <c r="D60" s="184">
        <v>-410.73359679168226</v>
      </c>
      <c r="E60" s="184">
        <v>-136.91119893056074</v>
      </c>
      <c r="F60" s="184">
        <v>-51.751254408235305</v>
      </c>
      <c r="G60" s="184">
        <v>997.85665578730709</v>
      </c>
      <c r="H60" s="184">
        <v>-329.19200000000001</v>
      </c>
      <c r="I60" s="185">
        <f t="shared" si="3"/>
        <v>3086.7055526326976</v>
      </c>
      <c r="J60" s="184"/>
      <c r="K60" s="184">
        <v>2466.618698228473</v>
      </c>
      <c r="L60" s="184">
        <v>1030.2164773137106</v>
      </c>
      <c r="M60" s="184">
        <f t="shared" si="4"/>
        <v>-329.19200000000001</v>
      </c>
      <c r="N60" s="185">
        <f t="shared" si="6"/>
        <v>3167.6431755421836</v>
      </c>
      <c r="O60" s="184"/>
      <c r="P60" s="184">
        <v>2613.0019086000143</v>
      </c>
      <c r="Q60" s="184">
        <v>1071.8021060112396</v>
      </c>
      <c r="R60" s="184">
        <f t="shared" si="5"/>
        <v>-329.19200000000001</v>
      </c>
      <c r="S60" s="185">
        <f t="shared" si="7"/>
        <v>3355.6120146112539</v>
      </c>
    </row>
    <row r="61" spans="1:19" x14ac:dyDescent="0.2">
      <c r="A61" s="182">
        <v>172</v>
      </c>
      <c r="B61" s="183" t="s">
        <v>64</v>
      </c>
      <c r="C61" s="184">
        <v>2250.2216411504496</v>
      </c>
      <c r="D61" s="184">
        <v>-377.35018330795299</v>
      </c>
      <c r="E61" s="184">
        <v>-125.78339443598433</v>
      </c>
      <c r="F61" s="184">
        <v>-47.273781692834667</v>
      </c>
      <c r="G61" s="184">
        <v>994.46872305739657</v>
      </c>
      <c r="H61" s="184">
        <v>92.094999999999999</v>
      </c>
      <c r="I61" s="185">
        <f t="shared" si="3"/>
        <v>3336.7853642078458</v>
      </c>
      <c r="J61" s="184"/>
      <c r="K61" s="184">
        <v>2172.2040740815473</v>
      </c>
      <c r="L61" s="184">
        <v>1029.4357529043959</v>
      </c>
      <c r="M61" s="184">
        <f t="shared" si="4"/>
        <v>92.094999999999999</v>
      </c>
      <c r="N61" s="185">
        <f t="shared" si="6"/>
        <v>3293.7348269859431</v>
      </c>
      <c r="O61" s="184"/>
      <c r="P61" s="184">
        <v>2270.4881531163837</v>
      </c>
      <c r="Q61" s="184">
        <v>1070.0252978601877</v>
      </c>
      <c r="R61" s="184">
        <f t="shared" si="5"/>
        <v>92.094999999999999</v>
      </c>
      <c r="S61" s="185">
        <f t="shared" si="7"/>
        <v>3432.608450976571</v>
      </c>
    </row>
    <row r="62" spans="1:19" x14ac:dyDescent="0.2">
      <c r="A62" s="182">
        <v>176</v>
      </c>
      <c r="B62" s="183" t="s">
        <v>65</v>
      </c>
      <c r="C62" s="184">
        <v>2081.0154934535317</v>
      </c>
      <c r="D62" s="184">
        <v>-393.72524520647602</v>
      </c>
      <c r="E62" s="184">
        <v>-131.24174840215866</v>
      </c>
      <c r="F62" s="184">
        <v>-49.229060475529003</v>
      </c>
      <c r="G62" s="184">
        <v>1062.7535631953515</v>
      </c>
      <c r="H62" s="184">
        <v>-88.162999999999997</v>
      </c>
      <c r="I62" s="185">
        <f t="shared" si="3"/>
        <v>3055.6060566488832</v>
      </c>
      <c r="J62" s="184"/>
      <c r="K62" s="184">
        <v>2161.9095976084313</v>
      </c>
      <c r="L62" s="184">
        <v>1099.3944415306603</v>
      </c>
      <c r="M62" s="184">
        <f t="shared" si="4"/>
        <v>-88.162999999999997</v>
      </c>
      <c r="N62" s="185">
        <f t="shared" si="6"/>
        <v>3173.1410391390914</v>
      </c>
      <c r="O62" s="184"/>
      <c r="P62" s="184">
        <v>2475.5607087744588</v>
      </c>
      <c r="Q62" s="184">
        <v>1141.5794443599425</v>
      </c>
      <c r="R62" s="184">
        <f t="shared" si="5"/>
        <v>-88.162999999999997</v>
      </c>
      <c r="S62" s="185">
        <f t="shared" si="7"/>
        <v>3528.9771531344013</v>
      </c>
    </row>
    <row r="63" spans="1:19" x14ac:dyDescent="0.2">
      <c r="A63" s="182">
        <v>177</v>
      </c>
      <c r="B63" s="183" t="s">
        <v>66</v>
      </c>
      <c r="C63" s="184">
        <v>1132.6919048489071</v>
      </c>
      <c r="D63" s="184">
        <v>-159.9508808651309</v>
      </c>
      <c r="E63" s="184">
        <v>-53.316960288376961</v>
      </c>
      <c r="F63" s="184">
        <v>-19.703193887150622</v>
      </c>
      <c r="G63" s="184">
        <v>393.26960327365845</v>
      </c>
      <c r="H63" s="184">
        <v>-451.851</v>
      </c>
      <c r="I63" s="185">
        <f t="shared" si="3"/>
        <v>1074.1105081225655</v>
      </c>
      <c r="J63" s="184"/>
      <c r="K63" s="184">
        <v>1018.0198334998405</v>
      </c>
      <c r="L63" s="184">
        <v>405.96250846460003</v>
      </c>
      <c r="M63" s="184">
        <f t="shared" si="4"/>
        <v>-451.851</v>
      </c>
      <c r="N63" s="185">
        <f t="shared" si="6"/>
        <v>972.13134196444059</v>
      </c>
      <c r="O63" s="184"/>
      <c r="P63" s="184">
        <v>1062.1289543852433</v>
      </c>
      <c r="Q63" s="184">
        <v>421.54832162983746</v>
      </c>
      <c r="R63" s="184">
        <f t="shared" si="5"/>
        <v>-451.851</v>
      </c>
      <c r="S63" s="185">
        <f t="shared" si="7"/>
        <v>1031.8262760150806</v>
      </c>
    </row>
    <row r="64" spans="1:19" x14ac:dyDescent="0.2">
      <c r="A64" s="182">
        <v>178</v>
      </c>
      <c r="B64" s="183" t="s">
        <v>67</v>
      </c>
      <c r="C64" s="184">
        <v>3313.5424919452053</v>
      </c>
      <c r="D64" s="184">
        <v>-521.92117178220587</v>
      </c>
      <c r="E64" s="184">
        <v>-173.97372392740198</v>
      </c>
      <c r="F64" s="184">
        <v>-64.952278615656837</v>
      </c>
      <c r="G64" s="184">
        <v>1425.184580145883</v>
      </c>
      <c r="H64" s="184">
        <v>-712.04</v>
      </c>
      <c r="I64" s="185">
        <f t="shared" si="3"/>
        <v>4026.6870720910883</v>
      </c>
      <c r="J64" s="184"/>
      <c r="K64" s="184">
        <v>3433.7644935583603</v>
      </c>
      <c r="L64" s="184">
        <v>1473.0045479621249</v>
      </c>
      <c r="M64" s="184">
        <f t="shared" si="4"/>
        <v>-712.04</v>
      </c>
      <c r="N64" s="185">
        <f t="shared" si="6"/>
        <v>4194.7290415204852</v>
      </c>
      <c r="O64" s="184"/>
      <c r="P64" s="184">
        <v>3627.676678479469</v>
      </c>
      <c r="Q64" s="184">
        <v>1528.7167799823333</v>
      </c>
      <c r="R64" s="184">
        <f t="shared" si="5"/>
        <v>-712.04</v>
      </c>
      <c r="S64" s="185">
        <f t="shared" si="7"/>
        <v>4444.3534584618019</v>
      </c>
    </row>
    <row r="65" spans="1:19" x14ac:dyDescent="0.2">
      <c r="A65" s="182">
        <v>179</v>
      </c>
      <c r="B65" s="183" t="s">
        <v>68</v>
      </c>
      <c r="C65" s="184">
        <v>52906.273401024955</v>
      </c>
      <c r="D65" s="184">
        <v>-13198.390360164791</v>
      </c>
      <c r="E65" s="184">
        <v>-4399.4634533882636</v>
      </c>
      <c r="F65" s="184">
        <v>-1697.0315773184768</v>
      </c>
      <c r="G65" s="184">
        <v>22895.92618138055</v>
      </c>
      <c r="H65" s="184">
        <v>-23235.94</v>
      </c>
      <c r="I65" s="185">
        <f t="shared" si="3"/>
        <v>52566.259582405502</v>
      </c>
      <c r="J65" s="184"/>
      <c r="K65" s="184">
        <v>54603.798079850356</v>
      </c>
      <c r="L65" s="184">
        <v>23684.029458985769</v>
      </c>
      <c r="M65" s="184">
        <f t="shared" si="4"/>
        <v>-23235.94</v>
      </c>
      <c r="N65" s="185">
        <f t="shared" si="6"/>
        <v>55051.887538836119</v>
      </c>
      <c r="O65" s="184"/>
      <c r="P65" s="184">
        <v>50787.570670731577</v>
      </c>
      <c r="Q65" s="184">
        <v>24779.830448521789</v>
      </c>
      <c r="R65" s="184">
        <f t="shared" si="5"/>
        <v>-23235.94</v>
      </c>
      <c r="S65" s="185">
        <f t="shared" si="7"/>
        <v>52331.461119253363</v>
      </c>
    </row>
    <row r="66" spans="1:19" x14ac:dyDescent="0.2">
      <c r="A66" s="182">
        <v>181</v>
      </c>
      <c r="B66" s="183" t="s">
        <v>69</v>
      </c>
      <c r="C66" s="184">
        <v>1922.2369155425388</v>
      </c>
      <c r="D66" s="184">
        <v>-152.26093466969189</v>
      </c>
      <c r="E66" s="184">
        <v>-50.753644889897295</v>
      </c>
      <c r="F66" s="184">
        <v>-18.476806011614528</v>
      </c>
      <c r="G66" s="184">
        <v>451.20929213434516</v>
      </c>
      <c r="H66" s="184">
        <v>-381.08300000000003</v>
      </c>
      <c r="I66" s="185">
        <f t="shared" si="3"/>
        <v>1992.363207676884</v>
      </c>
      <c r="J66" s="184"/>
      <c r="K66" s="184">
        <v>1913.6333804567359</v>
      </c>
      <c r="L66" s="184">
        <v>466.46778908018945</v>
      </c>
      <c r="M66" s="184">
        <f t="shared" si="4"/>
        <v>-381.08300000000003</v>
      </c>
      <c r="N66" s="185">
        <f t="shared" si="6"/>
        <v>1999.0181695369251</v>
      </c>
      <c r="O66" s="184"/>
      <c r="P66" s="184">
        <v>2028.7478755870879</v>
      </c>
      <c r="Q66" s="184">
        <v>483.69618569358602</v>
      </c>
      <c r="R66" s="184">
        <f t="shared" si="5"/>
        <v>-381.08300000000003</v>
      </c>
      <c r="S66" s="185">
        <f t="shared" si="7"/>
        <v>2131.3610612806738</v>
      </c>
    </row>
    <row r="67" spans="1:19" x14ac:dyDescent="0.2">
      <c r="A67" s="182">
        <v>182</v>
      </c>
      <c r="B67" s="183" t="s">
        <v>70</v>
      </c>
      <c r="C67" s="184">
        <v>2576.3400199205507</v>
      </c>
      <c r="D67" s="184">
        <v>-1750.3222240371533</v>
      </c>
      <c r="E67" s="184">
        <v>-583.44074134571781</v>
      </c>
      <c r="F67" s="184">
        <v>-218.74826002604627</v>
      </c>
      <c r="G67" s="184">
        <v>3540.8952875935565</v>
      </c>
      <c r="H67" s="184">
        <v>-1454.6189999999999</v>
      </c>
      <c r="I67" s="185">
        <f t="shared" si="3"/>
        <v>4662.6163075141076</v>
      </c>
      <c r="J67" s="184"/>
      <c r="K67" s="184">
        <v>2295.3818229876292</v>
      </c>
      <c r="L67" s="184">
        <v>3665.1480669395573</v>
      </c>
      <c r="M67" s="184">
        <f t="shared" si="4"/>
        <v>-1454.6189999999999</v>
      </c>
      <c r="N67" s="185">
        <f t="shared" si="6"/>
        <v>4505.9108899271869</v>
      </c>
      <c r="O67" s="184"/>
      <c r="P67" s="184">
        <v>2609.9479174011854</v>
      </c>
      <c r="Q67" s="184">
        <v>3822.5942102766385</v>
      </c>
      <c r="R67" s="184">
        <f t="shared" si="5"/>
        <v>-1454.6189999999999</v>
      </c>
      <c r="S67" s="185">
        <f t="shared" si="7"/>
        <v>4977.9231276778237</v>
      </c>
    </row>
    <row r="68" spans="1:19" x14ac:dyDescent="0.2">
      <c r="A68" s="182">
        <v>186</v>
      </c>
      <c r="B68" s="183" t="s">
        <v>71</v>
      </c>
      <c r="C68" s="184">
        <v>9481.7569290983738</v>
      </c>
      <c r="D68" s="184">
        <v>-4128.1440576221285</v>
      </c>
      <c r="E68" s="184">
        <v>-1376.048019207376</v>
      </c>
      <c r="F68" s="184">
        <v>-538.34956826952759</v>
      </c>
      <c r="G68" s="184">
        <v>5883.2493402689342</v>
      </c>
      <c r="H68" s="184">
        <v>-479.58800000000002</v>
      </c>
      <c r="I68" s="185">
        <f t="shared" si="3"/>
        <v>14885.418269367308</v>
      </c>
      <c r="J68" s="184"/>
      <c r="K68" s="184">
        <v>10289.824146040221</v>
      </c>
      <c r="L68" s="184">
        <v>6000.7887179721738</v>
      </c>
      <c r="M68" s="184">
        <f t="shared" si="4"/>
        <v>-479.58800000000002</v>
      </c>
      <c r="N68" s="185">
        <f t="shared" si="6"/>
        <v>15811.024864012394</v>
      </c>
      <c r="O68" s="184"/>
      <c r="P68" s="184">
        <v>10832.33320776282</v>
      </c>
      <c r="Q68" s="184">
        <v>6288.2349262433308</v>
      </c>
      <c r="R68" s="184">
        <f t="shared" si="5"/>
        <v>-479.58800000000002</v>
      </c>
      <c r="S68" s="185">
        <f t="shared" si="7"/>
        <v>16640.980134006149</v>
      </c>
    </row>
    <row r="69" spans="1:19" x14ac:dyDescent="0.2">
      <c r="A69" s="182">
        <v>202</v>
      </c>
      <c r="B69" s="183" t="s">
        <v>72</v>
      </c>
      <c r="C69" s="184">
        <v>26393.19131853724</v>
      </c>
      <c r="D69" s="184">
        <v>-3243.1669554599616</v>
      </c>
      <c r="E69" s="184">
        <v>-1081.0556518199871</v>
      </c>
      <c r="F69" s="184">
        <v>-417.78175646800292</v>
      </c>
      <c r="G69" s="184">
        <v>4102.3553381650172</v>
      </c>
      <c r="H69" s="184">
        <v>-3931.9389999999999</v>
      </c>
      <c r="I69" s="185">
        <f t="shared" si="3"/>
        <v>26563.607656702257</v>
      </c>
      <c r="J69" s="184"/>
      <c r="K69" s="184">
        <v>26396.692313702704</v>
      </c>
      <c r="L69" s="184">
        <v>4194.7493014229904</v>
      </c>
      <c r="M69" s="184">
        <f t="shared" si="4"/>
        <v>-3931.9389999999999</v>
      </c>
      <c r="N69" s="185">
        <f t="shared" si="6"/>
        <v>26659.502615125697</v>
      </c>
      <c r="O69" s="184"/>
      <c r="P69" s="184">
        <v>25859.189600185946</v>
      </c>
      <c r="Q69" s="184">
        <v>4414.7944630442189</v>
      </c>
      <c r="R69" s="184">
        <f t="shared" si="5"/>
        <v>-3931.9389999999999</v>
      </c>
      <c r="S69" s="185">
        <f t="shared" si="7"/>
        <v>26342.045063230165</v>
      </c>
    </row>
    <row r="70" spans="1:19" x14ac:dyDescent="0.2">
      <c r="A70" s="182">
        <v>204</v>
      </c>
      <c r="B70" s="183" t="s">
        <v>73</v>
      </c>
      <c r="C70" s="184">
        <v>67.890939675321107</v>
      </c>
      <c r="D70" s="184">
        <v>-243.27370964159331</v>
      </c>
      <c r="E70" s="184">
        <v>-81.091236547197767</v>
      </c>
      <c r="F70" s="184">
        <v>-30.335745374109763</v>
      </c>
      <c r="G70" s="184">
        <v>665.38197089296034</v>
      </c>
      <c r="H70" s="184">
        <v>-603.49400000000003</v>
      </c>
      <c r="I70" s="185">
        <f t="shared" si="3"/>
        <v>129.77891056828139</v>
      </c>
      <c r="J70" s="184"/>
      <c r="K70" s="184">
        <v>161.10199020739668</v>
      </c>
      <c r="L70" s="184">
        <v>690.59490130751658</v>
      </c>
      <c r="M70" s="184">
        <f t="shared" si="4"/>
        <v>-603.49400000000003</v>
      </c>
      <c r="N70" s="185">
        <f t="shared" si="6"/>
        <v>248.20289151491318</v>
      </c>
      <c r="O70" s="184"/>
      <c r="P70" s="184">
        <v>385.68073668548209</v>
      </c>
      <c r="Q70" s="184">
        <v>719.30913927928964</v>
      </c>
      <c r="R70" s="184">
        <f t="shared" si="5"/>
        <v>-603.49400000000003</v>
      </c>
      <c r="S70" s="185">
        <f t="shared" si="7"/>
        <v>501.4958759647717</v>
      </c>
    </row>
    <row r="71" spans="1:19" x14ac:dyDescent="0.2">
      <c r="A71" s="182">
        <v>205</v>
      </c>
      <c r="B71" s="183" t="s">
        <v>74</v>
      </c>
      <c r="C71" s="184">
        <v>16660.003115474385</v>
      </c>
      <c r="D71" s="184">
        <v>-3283.7879653629275</v>
      </c>
      <c r="E71" s="184">
        <v>-1094.595988454309</v>
      </c>
      <c r="F71" s="184">
        <v>-417.30739889350309</v>
      </c>
      <c r="G71" s="184">
        <v>6158.7731125251612</v>
      </c>
      <c r="H71" s="184">
        <v>31053.934000000001</v>
      </c>
      <c r="I71" s="185">
        <f t="shared" si="3"/>
        <v>53872.710227999545</v>
      </c>
      <c r="J71" s="184"/>
      <c r="K71" s="184">
        <v>16204.487927453241</v>
      </c>
      <c r="L71" s="184">
        <v>6380.773844607048</v>
      </c>
      <c r="M71" s="184">
        <f t="shared" si="4"/>
        <v>31053.934000000001</v>
      </c>
      <c r="N71" s="185">
        <f t="shared" si="6"/>
        <v>53639.195772060295</v>
      </c>
      <c r="O71" s="184"/>
      <c r="P71" s="184">
        <v>16706.677300101532</v>
      </c>
      <c r="Q71" s="184">
        <v>6661.7865042601543</v>
      </c>
      <c r="R71" s="184">
        <f t="shared" si="5"/>
        <v>31053.934000000001</v>
      </c>
      <c r="S71" s="185">
        <f t="shared" si="7"/>
        <v>54422.397804361688</v>
      </c>
    </row>
    <row r="72" spans="1:19" x14ac:dyDescent="0.2">
      <c r="A72" s="182">
        <v>208</v>
      </c>
      <c r="B72" s="183" t="s">
        <v>75</v>
      </c>
      <c r="C72" s="184">
        <v>11719.157960611101</v>
      </c>
      <c r="D72" s="184">
        <v>-1115.9468978910575</v>
      </c>
      <c r="E72" s="184">
        <v>-371.98229929701915</v>
      </c>
      <c r="F72" s="184">
        <v>-141.98332083565029</v>
      </c>
      <c r="G72" s="184">
        <v>2580.9198087249929</v>
      </c>
      <c r="H72" s="184">
        <v>-58.631</v>
      </c>
      <c r="I72" s="185">
        <f t="shared" si="3"/>
        <v>14241.446769336095</v>
      </c>
      <c r="J72" s="184"/>
      <c r="K72" s="184">
        <v>12166.262565307334</v>
      </c>
      <c r="L72" s="184">
        <v>2666.6748405578605</v>
      </c>
      <c r="M72" s="184">
        <f t="shared" si="4"/>
        <v>-58.631</v>
      </c>
      <c r="N72" s="185">
        <f t="shared" si="6"/>
        <v>14774.306405865194</v>
      </c>
      <c r="O72" s="184"/>
      <c r="P72" s="184">
        <v>12485.298907431459</v>
      </c>
      <c r="Q72" s="184">
        <v>2774.0318783281114</v>
      </c>
      <c r="R72" s="184">
        <f t="shared" si="5"/>
        <v>-58.631</v>
      </c>
      <c r="S72" s="185">
        <f t="shared" si="7"/>
        <v>15200.699785759571</v>
      </c>
    </row>
    <row r="73" spans="1:19" x14ac:dyDescent="0.2">
      <c r="A73" s="182">
        <v>211</v>
      </c>
      <c r="B73" s="183" t="s">
        <v>76</v>
      </c>
      <c r="C73" s="184">
        <v>19562.500149024647</v>
      </c>
      <c r="D73" s="184">
        <v>-2981.7992547702765</v>
      </c>
      <c r="E73" s="184">
        <v>-993.93308492342555</v>
      </c>
      <c r="F73" s="184">
        <v>-381.70744141213936</v>
      </c>
      <c r="G73" s="184">
        <v>4601.2266678968008</v>
      </c>
      <c r="H73" s="184">
        <v>-4305.3819999999996</v>
      </c>
      <c r="I73" s="185">
        <f t="shared" ref="I73:I136" si="8">C73+G73+H73</f>
        <v>19858.344816921446</v>
      </c>
      <c r="J73" s="184"/>
      <c r="K73" s="184">
        <v>19965.3242906011</v>
      </c>
      <c r="L73" s="184">
        <v>4725.3752393046152</v>
      </c>
      <c r="M73" s="184">
        <f t="shared" ref="M73:M136" si="9">H73</f>
        <v>-4305.3819999999996</v>
      </c>
      <c r="N73" s="185">
        <f t="shared" si="6"/>
        <v>20385.317529905718</v>
      </c>
      <c r="O73" s="184"/>
      <c r="P73" s="184">
        <v>19611.998699444106</v>
      </c>
      <c r="Q73" s="184">
        <v>4952.3775255307391</v>
      </c>
      <c r="R73" s="184">
        <f t="shared" ref="R73:R136" si="10">M73</f>
        <v>-4305.3819999999996</v>
      </c>
      <c r="S73" s="185">
        <f t="shared" si="7"/>
        <v>20258.994224974849</v>
      </c>
    </row>
    <row r="74" spans="1:19" x14ac:dyDescent="0.2">
      <c r="A74" s="182">
        <v>213</v>
      </c>
      <c r="B74" s="183" t="s">
        <v>77</v>
      </c>
      <c r="C74" s="184">
        <v>1983.1932959888748</v>
      </c>
      <c r="D74" s="184">
        <v>-466.28214930932387</v>
      </c>
      <c r="E74" s="184">
        <v>-155.42738310310796</v>
      </c>
      <c r="F74" s="184">
        <v>-59.317836206354222</v>
      </c>
      <c r="G74" s="184">
        <v>1188.4586498719998</v>
      </c>
      <c r="H74" s="184">
        <v>-344.90800000000002</v>
      </c>
      <c r="I74" s="185">
        <f t="shared" si="8"/>
        <v>2826.7439458608746</v>
      </c>
      <c r="J74" s="184"/>
      <c r="K74" s="184">
        <v>1978.7688797832473</v>
      </c>
      <c r="L74" s="184">
        <v>1232.1494427716123</v>
      </c>
      <c r="M74" s="184">
        <f t="shared" si="9"/>
        <v>-344.90800000000002</v>
      </c>
      <c r="N74" s="185">
        <f t="shared" ref="N74:N137" si="11">K74+L74+M74</f>
        <v>2866.0103225548596</v>
      </c>
      <c r="O74" s="184"/>
      <c r="P74" s="184">
        <v>2045.1585206172836</v>
      </c>
      <c r="Q74" s="184">
        <v>1283.1141095247765</v>
      </c>
      <c r="R74" s="184">
        <f t="shared" si="10"/>
        <v>-344.90800000000002</v>
      </c>
      <c r="S74" s="185">
        <f t="shared" ref="S74:S137" si="12">P74+Q74+R74</f>
        <v>2983.3646301420599</v>
      </c>
    </row>
    <row r="75" spans="1:19" x14ac:dyDescent="0.2">
      <c r="A75" s="182">
        <v>214</v>
      </c>
      <c r="B75" s="183" t="s">
        <v>78</v>
      </c>
      <c r="C75" s="184">
        <v>8355.2569407158917</v>
      </c>
      <c r="D75" s="184">
        <v>-1133.4075992524658</v>
      </c>
      <c r="E75" s="184">
        <v>-377.8025330841553</v>
      </c>
      <c r="F75" s="184">
        <v>-142.09901780504046</v>
      </c>
      <c r="G75" s="184">
        <v>2823.7464303732963</v>
      </c>
      <c r="H75" s="184">
        <v>-647.75599999999997</v>
      </c>
      <c r="I75" s="185">
        <f t="shared" si="8"/>
        <v>10531.247371089188</v>
      </c>
      <c r="J75" s="184"/>
      <c r="K75" s="184">
        <v>7904.9551168536536</v>
      </c>
      <c r="L75" s="184">
        <v>2923.5574391697514</v>
      </c>
      <c r="M75" s="184">
        <f t="shared" si="9"/>
        <v>-647.75599999999997</v>
      </c>
      <c r="N75" s="185">
        <f t="shared" si="11"/>
        <v>10180.756556023405</v>
      </c>
      <c r="O75" s="184"/>
      <c r="P75" s="184">
        <v>8678.4408869607851</v>
      </c>
      <c r="Q75" s="184">
        <v>3044.4061830635133</v>
      </c>
      <c r="R75" s="184">
        <f t="shared" si="10"/>
        <v>-647.75599999999997</v>
      </c>
      <c r="S75" s="185">
        <f t="shared" si="12"/>
        <v>11075.091070024298</v>
      </c>
    </row>
    <row r="76" spans="1:19" x14ac:dyDescent="0.2">
      <c r="A76" s="182">
        <v>216</v>
      </c>
      <c r="B76" s="183" t="s">
        <v>79</v>
      </c>
      <c r="C76" s="184">
        <v>1396.9762939602256</v>
      </c>
      <c r="D76" s="184">
        <v>-114.80637320014202</v>
      </c>
      <c r="E76" s="184">
        <v>-38.268791066714002</v>
      </c>
      <c r="F76" s="184">
        <v>-14.600957537042916</v>
      </c>
      <c r="G76" s="184">
        <v>320.03883772439656</v>
      </c>
      <c r="H76" s="184">
        <v>-349.18900000000002</v>
      </c>
      <c r="I76" s="185">
        <f t="shared" si="8"/>
        <v>1367.8261316846222</v>
      </c>
      <c r="J76" s="184"/>
      <c r="K76" s="184">
        <v>1424.6956459556748</v>
      </c>
      <c r="L76" s="184">
        <v>331.88564187352904</v>
      </c>
      <c r="M76" s="184">
        <f t="shared" si="9"/>
        <v>-349.18900000000002</v>
      </c>
      <c r="N76" s="185">
        <f t="shared" si="11"/>
        <v>1407.3922878292037</v>
      </c>
      <c r="O76" s="184"/>
      <c r="P76" s="184">
        <v>1437.6158280101317</v>
      </c>
      <c r="Q76" s="184">
        <v>345.33643885781942</v>
      </c>
      <c r="R76" s="184">
        <f t="shared" si="10"/>
        <v>-349.18900000000002</v>
      </c>
      <c r="S76" s="185">
        <f t="shared" si="12"/>
        <v>1433.763266867951</v>
      </c>
    </row>
    <row r="77" spans="1:19" x14ac:dyDescent="0.2">
      <c r="A77" s="182">
        <v>217</v>
      </c>
      <c r="B77" s="183" t="s">
        <v>80</v>
      </c>
      <c r="C77" s="184">
        <v>3714.8719938862714</v>
      </c>
      <c r="D77" s="184">
        <v>-484.19520044693468</v>
      </c>
      <c r="E77" s="184">
        <v>-161.39840014897823</v>
      </c>
      <c r="F77" s="184">
        <v>-61.516078624767971</v>
      </c>
      <c r="G77" s="184">
        <v>1125.7740885407093</v>
      </c>
      <c r="H77" s="184">
        <v>95.28</v>
      </c>
      <c r="I77" s="185">
        <f t="shared" si="8"/>
        <v>4935.9260824269804</v>
      </c>
      <c r="J77" s="184"/>
      <c r="K77" s="184">
        <v>4157.832378526773</v>
      </c>
      <c r="L77" s="184">
        <v>1166.4760281338588</v>
      </c>
      <c r="M77" s="184">
        <f t="shared" si="9"/>
        <v>95.28</v>
      </c>
      <c r="N77" s="185">
        <f t="shared" si="11"/>
        <v>5419.5884066606313</v>
      </c>
      <c r="O77" s="184"/>
      <c r="P77" s="184">
        <v>4493.9949638342223</v>
      </c>
      <c r="Q77" s="184">
        <v>1214.3438677252022</v>
      </c>
      <c r="R77" s="184">
        <f t="shared" si="10"/>
        <v>95.28</v>
      </c>
      <c r="S77" s="185">
        <f t="shared" si="12"/>
        <v>5803.6188315594245</v>
      </c>
    </row>
    <row r="78" spans="1:19" x14ac:dyDescent="0.2">
      <c r="A78" s="182">
        <v>218</v>
      </c>
      <c r="B78" s="183" t="s">
        <v>81</v>
      </c>
      <c r="C78" s="184">
        <v>1174.0813851086853</v>
      </c>
      <c r="D78" s="184">
        <v>-108.56394628855037</v>
      </c>
      <c r="E78" s="184">
        <v>-36.187982096183454</v>
      </c>
      <c r="F78" s="184">
        <v>-13.062187844153289</v>
      </c>
      <c r="G78" s="184">
        <v>356.92500587734628</v>
      </c>
      <c r="H78" s="184">
        <v>-305.59800000000001</v>
      </c>
      <c r="I78" s="185">
        <f t="shared" si="8"/>
        <v>1225.4083909860315</v>
      </c>
      <c r="J78" s="184"/>
      <c r="K78" s="184">
        <v>1191.1116792761627</v>
      </c>
      <c r="L78" s="184">
        <v>368.92058929602223</v>
      </c>
      <c r="M78" s="184">
        <f t="shared" si="9"/>
        <v>-305.59800000000001</v>
      </c>
      <c r="N78" s="185">
        <f t="shared" si="11"/>
        <v>1254.4342685721849</v>
      </c>
      <c r="O78" s="184"/>
      <c r="P78" s="184">
        <v>1288.782234256975</v>
      </c>
      <c r="Q78" s="184">
        <v>382.42127005349715</v>
      </c>
      <c r="R78" s="184">
        <f t="shared" si="10"/>
        <v>-305.59800000000001</v>
      </c>
      <c r="S78" s="185">
        <f t="shared" si="12"/>
        <v>1365.6055043104723</v>
      </c>
    </row>
    <row r="79" spans="1:19" x14ac:dyDescent="0.2">
      <c r="A79" s="182">
        <v>224</v>
      </c>
      <c r="B79" s="183" t="s">
        <v>82</v>
      </c>
      <c r="C79" s="184">
        <v>5766.0635909519551</v>
      </c>
      <c r="D79" s="184">
        <v>-778.3130249336657</v>
      </c>
      <c r="E79" s="184">
        <v>-259.43767497788861</v>
      </c>
      <c r="F79" s="184">
        <v>-98.539108829631147</v>
      </c>
      <c r="G79" s="184">
        <v>1572.308658822255</v>
      </c>
      <c r="H79" s="184">
        <v>424.40699999999998</v>
      </c>
      <c r="I79" s="185">
        <f t="shared" si="8"/>
        <v>7762.7792497742103</v>
      </c>
      <c r="J79" s="184"/>
      <c r="K79" s="184">
        <v>5722.4880575238694</v>
      </c>
      <c r="L79" s="184">
        <v>1621.3724709417691</v>
      </c>
      <c r="M79" s="184">
        <f t="shared" si="9"/>
        <v>424.40699999999998</v>
      </c>
      <c r="N79" s="185">
        <f t="shared" si="11"/>
        <v>7768.2675284656389</v>
      </c>
      <c r="O79" s="184"/>
      <c r="P79" s="184">
        <v>5536.47896371151</v>
      </c>
      <c r="Q79" s="184">
        <v>1692.1855971493828</v>
      </c>
      <c r="R79" s="184">
        <f t="shared" si="10"/>
        <v>424.40699999999998</v>
      </c>
      <c r="S79" s="185">
        <f t="shared" si="12"/>
        <v>7653.0715608608925</v>
      </c>
    </row>
    <row r="80" spans="1:19" x14ac:dyDescent="0.2">
      <c r="A80" s="182">
        <v>226</v>
      </c>
      <c r="B80" s="183" t="s">
        <v>83</v>
      </c>
      <c r="C80" s="184">
        <v>3291.0765132524898</v>
      </c>
      <c r="D80" s="184">
        <v>-331.57238595628093</v>
      </c>
      <c r="E80" s="184">
        <v>-110.52412865209364</v>
      </c>
      <c r="F80" s="184">
        <v>-42.067418070275778</v>
      </c>
      <c r="G80" s="184">
        <v>857.22809018086934</v>
      </c>
      <c r="H80" s="184">
        <v>84.792000000000002</v>
      </c>
      <c r="I80" s="185">
        <f t="shared" si="8"/>
        <v>4233.0966034333596</v>
      </c>
      <c r="J80" s="184"/>
      <c r="K80" s="184">
        <v>3230.4292577885344</v>
      </c>
      <c r="L80" s="184">
        <v>889.48339895780873</v>
      </c>
      <c r="M80" s="184">
        <f t="shared" si="9"/>
        <v>84.792000000000002</v>
      </c>
      <c r="N80" s="185">
        <f t="shared" si="11"/>
        <v>4204.7046567463431</v>
      </c>
      <c r="O80" s="184"/>
      <c r="P80" s="184">
        <v>3308.6361423079265</v>
      </c>
      <c r="Q80" s="184">
        <v>926.51043845859374</v>
      </c>
      <c r="R80" s="184">
        <f t="shared" si="10"/>
        <v>84.792000000000002</v>
      </c>
      <c r="S80" s="185">
        <f t="shared" si="12"/>
        <v>4319.9385807665203</v>
      </c>
    </row>
    <row r="81" spans="1:19" x14ac:dyDescent="0.2">
      <c r="A81" s="182">
        <v>230</v>
      </c>
      <c r="B81" s="183" t="s">
        <v>84</v>
      </c>
      <c r="C81" s="184">
        <v>2123.1047630183352</v>
      </c>
      <c r="D81" s="184">
        <v>-202.65269973862735</v>
      </c>
      <c r="E81" s="184">
        <v>-67.550899912875792</v>
      </c>
      <c r="F81" s="184">
        <v>-25.858272658709122</v>
      </c>
      <c r="G81" s="184">
        <v>625.9444101346761</v>
      </c>
      <c r="H81" s="184">
        <v>-478.17099999999999</v>
      </c>
      <c r="I81" s="185">
        <f t="shared" si="8"/>
        <v>2270.8781731530116</v>
      </c>
      <c r="J81" s="184"/>
      <c r="K81" s="184">
        <v>2212.0374447044255</v>
      </c>
      <c r="L81" s="184">
        <v>646.02748902061739</v>
      </c>
      <c r="M81" s="184">
        <f t="shared" si="9"/>
        <v>-478.17099999999999</v>
      </c>
      <c r="N81" s="185">
        <f t="shared" si="11"/>
        <v>2379.8939337250431</v>
      </c>
      <c r="O81" s="184"/>
      <c r="P81" s="184">
        <v>2354.5441143695771</v>
      </c>
      <c r="Q81" s="184">
        <v>669.52279339561392</v>
      </c>
      <c r="R81" s="184">
        <f t="shared" si="10"/>
        <v>-478.17099999999999</v>
      </c>
      <c r="S81" s="185">
        <f t="shared" si="12"/>
        <v>2545.8959077651912</v>
      </c>
    </row>
    <row r="82" spans="1:19" x14ac:dyDescent="0.2">
      <c r="A82" s="182">
        <v>231</v>
      </c>
      <c r="B82" s="183" t="s">
        <v>85</v>
      </c>
      <c r="C82" s="184">
        <v>-1195.9024595118901</v>
      </c>
      <c r="D82" s="184">
        <v>-113.63026378201606</v>
      </c>
      <c r="E82" s="184">
        <v>-37.876754594005355</v>
      </c>
      <c r="F82" s="184">
        <v>-15.005896929908605</v>
      </c>
      <c r="G82" s="184">
        <v>243.48891947812575</v>
      </c>
      <c r="H82" s="184">
        <v>-121.91500000000001</v>
      </c>
      <c r="I82" s="185">
        <f t="shared" si="8"/>
        <v>-1074.3285400337643</v>
      </c>
      <c r="J82" s="184"/>
      <c r="K82" s="184">
        <v>-1183.8860759756503</v>
      </c>
      <c r="L82" s="184">
        <v>254.45321968852414</v>
      </c>
      <c r="M82" s="184">
        <f t="shared" si="9"/>
        <v>-121.91500000000001</v>
      </c>
      <c r="N82" s="185">
        <f t="shared" si="11"/>
        <v>-1051.3478562871262</v>
      </c>
      <c r="O82" s="184"/>
      <c r="P82" s="184">
        <v>-1200.9477431927708</v>
      </c>
      <c r="Q82" s="184">
        <v>267.06526576716738</v>
      </c>
      <c r="R82" s="184">
        <f t="shared" si="10"/>
        <v>-121.91500000000001</v>
      </c>
      <c r="S82" s="185">
        <f t="shared" si="12"/>
        <v>-1055.7974774256033</v>
      </c>
    </row>
    <row r="83" spans="1:19" x14ac:dyDescent="0.2">
      <c r="A83" s="182">
        <v>232</v>
      </c>
      <c r="B83" s="183" t="s">
        <v>86</v>
      </c>
      <c r="C83" s="184">
        <v>9267.5505869830849</v>
      </c>
      <c r="D83" s="184">
        <v>-1153.4919293158478</v>
      </c>
      <c r="E83" s="184">
        <v>-384.49730977194923</v>
      </c>
      <c r="F83" s="184">
        <v>-145.00301173673441</v>
      </c>
      <c r="G83" s="184">
        <v>3003.746168701723</v>
      </c>
      <c r="H83" s="184">
        <v>-555.48199999999997</v>
      </c>
      <c r="I83" s="185">
        <f t="shared" si="8"/>
        <v>11715.814755684809</v>
      </c>
      <c r="J83" s="184"/>
      <c r="K83" s="184">
        <v>9225.6132021043086</v>
      </c>
      <c r="L83" s="184">
        <v>3109.4402604130805</v>
      </c>
      <c r="M83" s="184">
        <f t="shared" si="9"/>
        <v>-555.48199999999997</v>
      </c>
      <c r="N83" s="185">
        <f t="shared" si="11"/>
        <v>11779.57146251739</v>
      </c>
      <c r="O83" s="184"/>
      <c r="P83" s="184">
        <v>9156.0749400694585</v>
      </c>
      <c r="Q83" s="184">
        <v>3235.1423112214752</v>
      </c>
      <c r="R83" s="184">
        <f t="shared" si="10"/>
        <v>-555.48199999999997</v>
      </c>
      <c r="S83" s="185">
        <f t="shared" si="12"/>
        <v>11835.735251290935</v>
      </c>
    </row>
    <row r="84" spans="1:19" x14ac:dyDescent="0.2">
      <c r="A84" s="182">
        <v>233</v>
      </c>
      <c r="B84" s="183" t="s">
        <v>87</v>
      </c>
      <c r="C84" s="184">
        <v>12355.148024517788</v>
      </c>
      <c r="D84" s="184">
        <v>-1367.5438434147729</v>
      </c>
      <c r="E84" s="184">
        <v>-455.84794780492433</v>
      </c>
      <c r="F84" s="184">
        <v>-171.60174499954081</v>
      </c>
      <c r="G84" s="184">
        <v>3603.0455948200861</v>
      </c>
      <c r="H84" s="184">
        <v>-348.82299999999998</v>
      </c>
      <c r="I84" s="185">
        <f t="shared" si="8"/>
        <v>15609.370619337875</v>
      </c>
      <c r="J84" s="184"/>
      <c r="K84" s="184">
        <v>12368.428829519064</v>
      </c>
      <c r="L84" s="184">
        <v>3725.9555962103464</v>
      </c>
      <c r="M84" s="184">
        <f t="shared" si="9"/>
        <v>-348.82299999999998</v>
      </c>
      <c r="N84" s="185">
        <f t="shared" si="11"/>
        <v>15745.561425729409</v>
      </c>
      <c r="O84" s="184"/>
      <c r="P84" s="184">
        <v>12557.650699273046</v>
      </c>
      <c r="Q84" s="184">
        <v>3869.9110426806888</v>
      </c>
      <c r="R84" s="184">
        <f t="shared" si="10"/>
        <v>-348.82299999999998</v>
      </c>
      <c r="S84" s="185">
        <f t="shared" si="12"/>
        <v>16078.738741953734</v>
      </c>
    </row>
    <row r="85" spans="1:19" x14ac:dyDescent="0.2">
      <c r="A85" s="182">
        <v>235</v>
      </c>
      <c r="B85" s="183" t="s">
        <v>88</v>
      </c>
      <c r="C85" s="184">
        <v>17914.745768099117</v>
      </c>
      <c r="D85" s="184">
        <v>-930.39301969287669</v>
      </c>
      <c r="E85" s="184">
        <v>-310.13100656429225</v>
      </c>
      <c r="F85" s="184">
        <v>-122.11815119135338</v>
      </c>
      <c r="G85" s="184">
        <v>708.38761184170733</v>
      </c>
      <c r="H85" s="184">
        <v>2986.5610000000001</v>
      </c>
      <c r="I85" s="185">
        <f t="shared" si="8"/>
        <v>21609.694379940825</v>
      </c>
      <c r="J85" s="184"/>
      <c r="K85" s="184">
        <v>17891.754951969604</v>
      </c>
      <c r="L85" s="184">
        <v>670.30662696426054</v>
      </c>
      <c r="M85" s="184">
        <f t="shared" si="9"/>
        <v>2986.5610000000001</v>
      </c>
      <c r="N85" s="185">
        <f t="shared" si="11"/>
        <v>21548.622578933868</v>
      </c>
      <c r="O85" s="184"/>
      <c r="P85" s="184">
        <v>17905.852930301277</v>
      </c>
      <c r="Q85" s="184">
        <v>711.16253354634614</v>
      </c>
      <c r="R85" s="184">
        <f t="shared" si="10"/>
        <v>2986.5610000000001</v>
      </c>
      <c r="S85" s="185">
        <f t="shared" si="12"/>
        <v>21603.576463847625</v>
      </c>
    </row>
    <row r="86" spans="1:19" x14ac:dyDescent="0.2">
      <c r="A86" s="182">
        <v>236</v>
      </c>
      <c r="B86" s="183" t="s">
        <v>89</v>
      </c>
      <c r="C86" s="184">
        <v>4145.101120960152</v>
      </c>
      <c r="D86" s="184">
        <v>-379.79287209944539</v>
      </c>
      <c r="E86" s="184">
        <v>-126.59762403314846</v>
      </c>
      <c r="F86" s="184">
        <v>-47.979533206114873</v>
      </c>
      <c r="G86" s="184">
        <v>944.90676806473675</v>
      </c>
      <c r="H86" s="184">
        <v>763.78</v>
      </c>
      <c r="I86" s="185">
        <f t="shared" si="8"/>
        <v>5853.7878890248885</v>
      </c>
      <c r="J86" s="184"/>
      <c r="K86" s="184">
        <v>4435.5216989025303</v>
      </c>
      <c r="L86" s="184">
        <v>977.76446311021982</v>
      </c>
      <c r="M86" s="184">
        <f t="shared" si="9"/>
        <v>763.78</v>
      </c>
      <c r="N86" s="185">
        <f t="shared" si="11"/>
        <v>6177.0661620127494</v>
      </c>
      <c r="O86" s="184"/>
      <c r="P86" s="184">
        <v>4823.0654902053411</v>
      </c>
      <c r="Q86" s="184">
        <v>1016.3406265671285</v>
      </c>
      <c r="R86" s="184">
        <f t="shared" si="10"/>
        <v>763.78</v>
      </c>
      <c r="S86" s="185">
        <f t="shared" si="12"/>
        <v>6603.1861167724692</v>
      </c>
    </row>
    <row r="87" spans="1:19" x14ac:dyDescent="0.2">
      <c r="A87" s="182">
        <v>239</v>
      </c>
      <c r="B87" s="183" t="s">
        <v>90</v>
      </c>
      <c r="C87" s="184">
        <v>745.33085596672731</v>
      </c>
      <c r="D87" s="184">
        <v>-183.56353918289059</v>
      </c>
      <c r="E87" s="184">
        <v>-61.187846394296862</v>
      </c>
      <c r="F87" s="184">
        <v>-23.567472664783214</v>
      </c>
      <c r="G87" s="184">
        <v>490.21074027793054</v>
      </c>
      <c r="H87" s="184">
        <v>-529.94299999999998</v>
      </c>
      <c r="I87" s="185">
        <f t="shared" si="8"/>
        <v>705.59859624465776</v>
      </c>
      <c r="J87" s="184"/>
      <c r="K87" s="184">
        <v>867.9153570475346</v>
      </c>
      <c r="L87" s="184">
        <v>506.17723532970666</v>
      </c>
      <c r="M87" s="184">
        <f t="shared" si="9"/>
        <v>-529.94299999999998</v>
      </c>
      <c r="N87" s="185">
        <f t="shared" si="11"/>
        <v>844.14959237724133</v>
      </c>
      <c r="O87" s="184"/>
      <c r="P87" s="184">
        <v>979.52971716921422</v>
      </c>
      <c r="Q87" s="184">
        <v>525.33983945753653</v>
      </c>
      <c r="R87" s="184">
        <f t="shared" si="10"/>
        <v>-529.94299999999998</v>
      </c>
      <c r="S87" s="185">
        <f t="shared" si="12"/>
        <v>974.92655662675065</v>
      </c>
    </row>
    <row r="88" spans="1:19" x14ac:dyDescent="0.2">
      <c r="A88" s="182">
        <v>240</v>
      </c>
      <c r="B88" s="183" t="s">
        <v>91</v>
      </c>
      <c r="C88" s="184">
        <v>-3053.1404606941378</v>
      </c>
      <c r="D88" s="184">
        <v>-1764.0736572337032</v>
      </c>
      <c r="E88" s="184">
        <v>-588.02455241123437</v>
      </c>
      <c r="F88" s="184">
        <v>-226.75449030784793</v>
      </c>
      <c r="G88" s="184">
        <v>3464.8974958038825</v>
      </c>
      <c r="H88" s="184">
        <v>574.49</v>
      </c>
      <c r="I88" s="185">
        <f t="shared" si="8"/>
        <v>986.24703510974473</v>
      </c>
      <c r="J88" s="184"/>
      <c r="K88" s="184">
        <v>-3066.1898679299316</v>
      </c>
      <c r="L88" s="184">
        <v>3594.8999009893455</v>
      </c>
      <c r="M88" s="184">
        <f t="shared" si="9"/>
        <v>574.49</v>
      </c>
      <c r="N88" s="185">
        <f t="shared" si="11"/>
        <v>1103.200033059414</v>
      </c>
      <c r="O88" s="184"/>
      <c r="P88" s="184">
        <v>-2576.7684306902802</v>
      </c>
      <c r="Q88" s="184">
        <v>3754.7058626094004</v>
      </c>
      <c r="R88" s="184">
        <f t="shared" si="10"/>
        <v>574.49</v>
      </c>
      <c r="S88" s="185">
        <f t="shared" si="12"/>
        <v>1752.4274319191202</v>
      </c>
    </row>
    <row r="89" spans="1:19" x14ac:dyDescent="0.2">
      <c r="A89" s="182">
        <v>241</v>
      </c>
      <c r="B89" s="183" t="s">
        <v>92</v>
      </c>
      <c r="C89" s="184">
        <v>1641.4001817677563</v>
      </c>
      <c r="D89" s="184">
        <v>-703.0420221736041</v>
      </c>
      <c r="E89" s="184">
        <v>-234.34734072453472</v>
      </c>
      <c r="F89" s="184">
        <v>-90.000672488634578</v>
      </c>
      <c r="G89" s="184">
        <v>1229.1645738669333</v>
      </c>
      <c r="H89" s="184">
        <v>-401.529</v>
      </c>
      <c r="I89" s="185">
        <f t="shared" si="8"/>
        <v>2469.0357556346894</v>
      </c>
      <c r="J89" s="184"/>
      <c r="K89" s="184">
        <v>2032.8765963557155</v>
      </c>
      <c r="L89" s="184">
        <v>1269.4067700645176</v>
      </c>
      <c r="M89" s="184">
        <f t="shared" si="9"/>
        <v>-401.529</v>
      </c>
      <c r="N89" s="185">
        <f t="shared" si="11"/>
        <v>2900.7543664202331</v>
      </c>
      <c r="O89" s="184"/>
      <c r="P89" s="184">
        <v>2296.3126708885525</v>
      </c>
      <c r="Q89" s="184">
        <v>1324.5334331316567</v>
      </c>
      <c r="R89" s="184">
        <f t="shared" si="10"/>
        <v>-401.529</v>
      </c>
      <c r="S89" s="185">
        <f t="shared" si="12"/>
        <v>3219.3171040202092</v>
      </c>
    </row>
    <row r="90" spans="1:19" x14ac:dyDescent="0.2">
      <c r="A90" s="182">
        <v>244</v>
      </c>
      <c r="B90" s="183" t="s">
        <v>93</v>
      </c>
      <c r="C90" s="184">
        <v>21876.400175514926</v>
      </c>
      <c r="D90" s="184">
        <v>-1746.0701361408517</v>
      </c>
      <c r="E90" s="184">
        <v>-582.02337871361726</v>
      </c>
      <c r="F90" s="184">
        <v>-229.63534484566384</v>
      </c>
      <c r="G90" s="184">
        <v>2281.4157467047717</v>
      </c>
      <c r="H90" s="184">
        <v>151.947</v>
      </c>
      <c r="I90" s="185">
        <f t="shared" si="8"/>
        <v>24309.762922219699</v>
      </c>
      <c r="J90" s="184"/>
      <c r="K90" s="184">
        <v>22643.18994527018</v>
      </c>
      <c r="L90" s="184">
        <v>2343.8882592631476</v>
      </c>
      <c r="M90" s="184">
        <f t="shared" si="9"/>
        <v>151.947</v>
      </c>
      <c r="N90" s="185">
        <f t="shared" si="11"/>
        <v>25139.025204533329</v>
      </c>
      <c r="O90" s="184"/>
      <c r="P90" s="184">
        <v>23044.557558463042</v>
      </c>
      <c r="Q90" s="184">
        <v>2463.9407422722952</v>
      </c>
      <c r="R90" s="184">
        <f t="shared" si="10"/>
        <v>151.947</v>
      </c>
      <c r="S90" s="185">
        <f t="shared" si="12"/>
        <v>25660.445300735337</v>
      </c>
    </row>
    <row r="91" spans="1:19" x14ac:dyDescent="0.2">
      <c r="A91" s="182">
        <v>245</v>
      </c>
      <c r="B91" s="183" t="s">
        <v>94</v>
      </c>
      <c r="C91" s="184">
        <v>14978.037385319758</v>
      </c>
      <c r="D91" s="184">
        <v>-3408.5460336395199</v>
      </c>
      <c r="E91" s="184">
        <v>-1136.1820112131734</v>
      </c>
      <c r="F91" s="184">
        <v>-442.69131397771241</v>
      </c>
      <c r="G91" s="184">
        <v>5208.1328614021932</v>
      </c>
      <c r="H91" s="184">
        <v>-3713.6550000000002</v>
      </c>
      <c r="I91" s="185">
        <f t="shared" si="8"/>
        <v>16472.515246721952</v>
      </c>
      <c r="J91" s="184"/>
      <c r="K91" s="184">
        <v>15109.452323152358</v>
      </c>
      <c r="L91" s="184">
        <v>5329.808199085609</v>
      </c>
      <c r="M91" s="184">
        <f t="shared" si="9"/>
        <v>-3713.6550000000002</v>
      </c>
      <c r="N91" s="185">
        <f t="shared" si="11"/>
        <v>16725.605522237969</v>
      </c>
      <c r="O91" s="184"/>
      <c r="P91" s="184">
        <v>14356.452834521589</v>
      </c>
      <c r="Q91" s="184">
        <v>5566.9563564573436</v>
      </c>
      <c r="R91" s="184">
        <f t="shared" si="10"/>
        <v>-3713.6550000000002</v>
      </c>
      <c r="S91" s="185">
        <f t="shared" si="12"/>
        <v>16209.754190978934</v>
      </c>
    </row>
    <row r="92" spans="1:19" x14ac:dyDescent="0.2">
      <c r="A92" s="182">
        <v>249</v>
      </c>
      <c r="B92" s="183" t="s">
        <v>95</v>
      </c>
      <c r="C92" s="184">
        <v>5978.2634247369588</v>
      </c>
      <c r="D92" s="184">
        <v>-836.84708597424242</v>
      </c>
      <c r="E92" s="184">
        <v>-278.94902865808081</v>
      </c>
      <c r="F92" s="184">
        <v>-105.28424214507966</v>
      </c>
      <c r="G92" s="184">
        <v>1798.7446994229238</v>
      </c>
      <c r="H92" s="184">
        <v>-36.911000000000001</v>
      </c>
      <c r="I92" s="185">
        <f t="shared" si="8"/>
        <v>7740.0971241598827</v>
      </c>
      <c r="J92" s="184"/>
      <c r="K92" s="184">
        <v>5902.0916691755665</v>
      </c>
      <c r="L92" s="184">
        <v>1867.0735869934765</v>
      </c>
      <c r="M92" s="184">
        <f t="shared" si="9"/>
        <v>-36.911000000000001</v>
      </c>
      <c r="N92" s="185">
        <f t="shared" si="11"/>
        <v>7732.2542561690425</v>
      </c>
      <c r="O92" s="184"/>
      <c r="P92" s="184">
        <v>5904.2983168711107</v>
      </c>
      <c r="Q92" s="184">
        <v>1951.699499494521</v>
      </c>
      <c r="R92" s="184">
        <f t="shared" si="10"/>
        <v>-36.911000000000001</v>
      </c>
      <c r="S92" s="185">
        <f t="shared" si="12"/>
        <v>7819.0868163656314</v>
      </c>
    </row>
    <row r="93" spans="1:19" x14ac:dyDescent="0.2">
      <c r="A93" s="182">
        <v>250</v>
      </c>
      <c r="B93" s="183" t="s">
        <v>96</v>
      </c>
      <c r="C93" s="184">
        <v>1049.3633592682513</v>
      </c>
      <c r="D93" s="184">
        <v>-160.22229073085225</v>
      </c>
      <c r="E93" s="184">
        <v>-53.407430243617419</v>
      </c>
      <c r="F93" s="184">
        <v>-19.714763584089638</v>
      </c>
      <c r="G93" s="184">
        <v>471.72116405503499</v>
      </c>
      <c r="H93" s="184">
        <v>-371.32299999999998</v>
      </c>
      <c r="I93" s="185">
        <f t="shared" si="8"/>
        <v>1149.7615233232864</v>
      </c>
      <c r="J93" s="184"/>
      <c r="K93" s="184">
        <v>1132.5851909747475</v>
      </c>
      <c r="L93" s="184">
        <v>487.42042879590184</v>
      </c>
      <c r="M93" s="184">
        <f t="shared" si="9"/>
        <v>-371.32299999999998</v>
      </c>
      <c r="N93" s="185">
        <f t="shared" si="11"/>
        <v>1248.6826197706496</v>
      </c>
      <c r="O93" s="184"/>
      <c r="P93" s="184">
        <v>1228.7802732241098</v>
      </c>
      <c r="Q93" s="184">
        <v>505.98064458579466</v>
      </c>
      <c r="R93" s="184">
        <f t="shared" si="10"/>
        <v>-371.32299999999998</v>
      </c>
      <c r="S93" s="185">
        <f t="shared" si="12"/>
        <v>1363.4379178099043</v>
      </c>
    </row>
    <row r="94" spans="1:19" x14ac:dyDescent="0.2">
      <c r="A94" s="182">
        <v>256</v>
      </c>
      <c r="B94" s="183" t="s">
        <v>97</v>
      </c>
      <c r="C94" s="184">
        <v>1723.9417775523775</v>
      </c>
      <c r="D94" s="184">
        <v>-140.59031044367273</v>
      </c>
      <c r="E94" s="184">
        <v>-46.863436814557581</v>
      </c>
      <c r="F94" s="184">
        <v>-17.60907874118805</v>
      </c>
      <c r="G94" s="184">
        <v>364.42191706108611</v>
      </c>
      <c r="H94" s="184">
        <v>184.477</v>
      </c>
      <c r="I94" s="185">
        <f t="shared" si="8"/>
        <v>2272.8406946134637</v>
      </c>
      <c r="J94" s="184"/>
      <c r="K94" s="184">
        <v>1795.5566922485768</v>
      </c>
      <c r="L94" s="184">
        <v>378.01610205726649</v>
      </c>
      <c r="M94" s="184">
        <f t="shared" si="9"/>
        <v>184.477</v>
      </c>
      <c r="N94" s="185">
        <f t="shared" si="11"/>
        <v>2358.0497943058431</v>
      </c>
      <c r="O94" s="184"/>
      <c r="P94" s="184">
        <v>1888.5491611497034</v>
      </c>
      <c r="Q94" s="184">
        <v>393.28200176041457</v>
      </c>
      <c r="R94" s="184">
        <f t="shared" si="10"/>
        <v>184.477</v>
      </c>
      <c r="S94" s="185">
        <f t="shared" si="12"/>
        <v>2466.308162910118</v>
      </c>
    </row>
    <row r="95" spans="1:19" x14ac:dyDescent="0.2">
      <c r="A95" s="182">
        <v>257</v>
      </c>
      <c r="B95" s="183" t="s">
        <v>98</v>
      </c>
      <c r="C95" s="184">
        <v>36049.581413872598</v>
      </c>
      <c r="D95" s="184">
        <v>-3684.1175173019569</v>
      </c>
      <c r="E95" s="184">
        <v>-1228.0391724339856</v>
      </c>
      <c r="F95" s="184">
        <v>-476.11616843454044</v>
      </c>
      <c r="G95" s="184">
        <v>4883.2345508902235</v>
      </c>
      <c r="H95" s="184">
        <v>-1716.33</v>
      </c>
      <c r="I95" s="185">
        <f t="shared" si="8"/>
        <v>39216.485964762818</v>
      </c>
      <c r="J95" s="184"/>
      <c r="K95" s="184">
        <v>35104.115678509101</v>
      </c>
      <c r="L95" s="184">
        <v>4901.1136624352475</v>
      </c>
      <c r="M95" s="184">
        <f t="shared" si="9"/>
        <v>-1716.33</v>
      </c>
      <c r="N95" s="185">
        <f t="shared" si="11"/>
        <v>38288.89934094435</v>
      </c>
      <c r="O95" s="184"/>
      <c r="P95" s="184">
        <v>34420.812975097717</v>
      </c>
      <c r="Q95" s="184">
        <v>5138.7501400227648</v>
      </c>
      <c r="R95" s="184">
        <f t="shared" si="10"/>
        <v>-1716.33</v>
      </c>
      <c r="S95" s="185">
        <f t="shared" si="12"/>
        <v>37843.233115120478</v>
      </c>
    </row>
    <row r="96" spans="1:19" x14ac:dyDescent="0.2">
      <c r="A96" s="182">
        <v>260</v>
      </c>
      <c r="B96" s="183" t="s">
        <v>99</v>
      </c>
      <c r="C96" s="184">
        <v>11858.129662548659</v>
      </c>
      <c r="D96" s="184">
        <v>-880.00125462394124</v>
      </c>
      <c r="E96" s="184">
        <v>-293.33375154131375</v>
      </c>
      <c r="F96" s="184">
        <v>-108.72044213596853</v>
      </c>
      <c r="G96" s="184">
        <v>2243.3385328683876</v>
      </c>
      <c r="H96" s="184">
        <v>-924.22699999999998</v>
      </c>
      <c r="I96" s="185">
        <f t="shared" si="8"/>
        <v>13177.241195417046</v>
      </c>
      <c r="J96" s="184"/>
      <c r="K96" s="184">
        <v>11837.641739092664</v>
      </c>
      <c r="L96" s="184">
        <v>2320.0121204229008</v>
      </c>
      <c r="M96" s="184">
        <f t="shared" si="9"/>
        <v>-924.22699999999998</v>
      </c>
      <c r="N96" s="185">
        <f t="shared" si="11"/>
        <v>13233.426859515565</v>
      </c>
      <c r="O96" s="184"/>
      <c r="P96" s="184">
        <v>12153.398816238612</v>
      </c>
      <c r="Q96" s="184">
        <v>2409.8336971025055</v>
      </c>
      <c r="R96" s="184">
        <f t="shared" si="10"/>
        <v>-924.22699999999998</v>
      </c>
      <c r="S96" s="185">
        <f t="shared" si="12"/>
        <v>13639.005513341117</v>
      </c>
    </row>
    <row r="97" spans="1:19" x14ac:dyDescent="0.2">
      <c r="A97" s="182">
        <v>261</v>
      </c>
      <c r="B97" s="183" t="s">
        <v>100</v>
      </c>
      <c r="C97" s="184">
        <v>11077.364532007879</v>
      </c>
      <c r="D97" s="184">
        <v>-600.44909293092405</v>
      </c>
      <c r="E97" s="184">
        <v>-200.14969764364136</v>
      </c>
      <c r="F97" s="184">
        <v>-74.254314954628697</v>
      </c>
      <c r="G97" s="184">
        <v>1306.5140594691741</v>
      </c>
      <c r="H97" s="184">
        <v>299.53300000000002</v>
      </c>
      <c r="I97" s="185">
        <f t="shared" si="8"/>
        <v>12683.411591477054</v>
      </c>
      <c r="J97" s="184"/>
      <c r="K97" s="184">
        <v>11216.741078535551</v>
      </c>
      <c r="L97" s="184">
        <v>1348.695830117565</v>
      </c>
      <c r="M97" s="184">
        <f t="shared" si="9"/>
        <v>299.53300000000002</v>
      </c>
      <c r="N97" s="185">
        <f t="shared" si="11"/>
        <v>12864.969908653116</v>
      </c>
      <c r="O97" s="184"/>
      <c r="P97" s="184">
        <v>11124.403933031042</v>
      </c>
      <c r="Q97" s="184">
        <v>1402.0508529979306</v>
      </c>
      <c r="R97" s="184">
        <f t="shared" si="10"/>
        <v>299.53300000000002</v>
      </c>
      <c r="S97" s="185">
        <f t="shared" si="12"/>
        <v>12825.987786028973</v>
      </c>
    </row>
    <row r="98" spans="1:19" x14ac:dyDescent="0.2">
      <c r="A98" s="182">
        <v>263</v>
      </c>
      <c r="B98" s="183" t="s">
        <v>101</v>
      </c>
      <c r="C98" s="184">
        <v>8777.1111627704486</v>
      </c>
      <c r="D98" s="184">
        <v>-687.30024996176428</v>
      </c>
      <c r="E98" s="184">
        <v>-229.10008332058811</v>
      </c>
      <c r="F98" s="184">
        <v>-86.194242195697086</v>
      </c>
      <c r="G98" s="184">
        <v>1914.3135308689002</v>
      </c>
      <c r="H98" s="184">
        <v>-383.49200000000002</v>
      </c>
      <c r="I98" s="185">
        <f t="shared" si="8"/>
        <v>10307.932693639348</v>
      </c>
      <c r="J98" s="184"/>
      <c r="K98" s="184">
        <v>8992.1925071918595</v>
      </c>
      <c r="L98" s="184">
        <v>1982.0688152767339</v>
      </c>
      <c r="M98" s="184">
        <f t="shared" si="9"/>
        <v>-383.49200000000002</v>
      </c>
      <c r="N98" s="185">
        <f t="shared" si="11"/>
        <v>10590.769322468594</v>
      </c>
      <c r="O98" s="184"/>
      <c r="P98" s="184">
        <v>9171.8060942808861</v>
      </c>
      <c r="Q98" s="184">
        <v>2059.2571958781282</v>
      </c>
      <c r="R98" s="184">
        <f t="shared" si="10"/>
        <v>-383.49200000000002</v>
      </c>
      <c r="S98" s="185">
        <f t="shared" si="12"/>
        <v>10847.571290159014</v>
      </c>
    </row>
    <row r="99" spans="1:19" x14ac:dyDescent="0.2">
      <c r="A99" s="182">
        <v>265</v>
      </c>
      <c r="B99" s="183" t="s">
        <v>102</v>
      </c>
      <c r="C99" s="184">
        <v>1624.7987015743677</v>
      </c>
      <c r="D99" s="184">
        <v>-96.260032375847999</v>
      </c>
      <c r="E99" s="184">
        <v>-32.086677458616002</v>
      </c>
      <c r="F99" s="184">
        <v>-12.287018149238966</v>
      </c>
      <c r="G99" s="184">
        <v>260.79381862307844</v>
      </c>
      <c r="H99" s="184">
        <v>-296.64499999999998</v>
      </c>
      <c r="I99" s="185">
        <f t="shared" si="8"/>
        <v>1588.947520197446</v>
      </c>
      <c r="J99" s="184"/>
      <c r="K99" s="184">
        <v>1607.6986557263608</v>
      </c>
      <c r="L99" s="184">
        <v>270.88893916446023</v>
      </c>
      <c r="M99" s="184">
        <f t="shared" si="9"/>
        <v>-296.64499999999998</v>
      </c>
      <c r="N99" s="185">
        <f t="shared" si="11"/>
        <v>1581.9425948908211</v>
      </c>
      <c r="O99" s="184"/>
      <c r="P99" s="184">
        <v>1620.0679515529614</v>
      </c>
      <c r="Q99" s="184">
        <v>282.1949466792608</v>
      </c>
      <c r="R99" s="184">
        <f t="shared" si="10"/>
        <v>-296.64499999999998</v>
      </c>
      <c r="S99" s="185">
        <f t="shared" si="12"/>
        <v>1605.6178982322222</v>
      </c>
    </row>
    <row r="100" spans="1:19" x14ac:dyDescent="0.2">
      <c r="A100" s="182">
        <v>271</v>
      </c>
      <c r="B100" s="183" t="s">
        <v>103</v>
      </c>
      <c r="C100" s="184">
        <v>2621.1741854684228</v>
      </c>
      <c r="D100" s="184">
        <v>-624.51410102488603</v>
      </c>
      <c r="E100" s="184">
        <v>-208.17136700829533</v>
      </c>
      <c r="F100" s="184">
        <v>-77.736793733273643</v>
      </c>
      <c r="G100" s="184">
        <v>1512.0060163330838</v>
      </c>
      <c r="H100" s="184">
        <v>-287.89999999999998</v>
      </c>
      <c r="I100" s="185">
        <f t="shared" si="8"/>
        <v>3845.2802018015068</v>
      </c>
      <c r="J100" s="184"/>
      <c r="K100" s="184">
        <v>2624.4019089020385</v>
      </c>
      <c r="L100" s="184">
        <v>1565.8002217195765</v>
      </c>
      <c r="M100" s="184">
        <f t="shared" si="9"/>
        <v>-287.89999999999998</v>
      </c>
      <c r="N100" s="185">
        <f t="shared" si="11"/>
        <v>3902.3021306216147</v>
      </c>
      <c r="O100" s="184"/>
      <c r="P100" s="184">
        <v>3144.9348362302194</v>
      </c>
      <c r="Q100" s="184">
        <v>1629.2814421098249</v>
      </c>
      <c r="R100" s="184">
        <f t="shared" si="10"/>
        <v>-287.89999999999998</v>
      </c>
      <c r="S100" s="185">
        <f t="shared" si="12"/>
        <v>4486.3162783400448</v>
      </c>
    </row>
    <row r="101" spans="1:19" x14ac:dyDescent="0.2">
      <c r="A101" s="182">
        <v>272</v>
      </c>
      <c r="B101" s="183" t="s">
        <v>104</v>
      </c>
      <c r="C101" s="184">
        <v>23747.793371284373</v>
      </c>
      <c r="D101" s="184">
        <v>-4343.1006712734579</v>
      </c>
      <c r="E101" s="184">
        <v>-1447.7002237578192</v>
      </c>
      <c r="F101" s="184">
        <v>-553.9917985310824</v>
      </c>
      <c r="G101" s="184">
        <v>8147.1261332523882</v>
      </c>
      <c r="H101" s="184">
        <v>-969.04100000000005</v>
      </c>
      <c r="I101" s="185">
        <f t="shared" si="8"/>
        <v>30925.878504536759</v>
      </c>
      <c r="J101" s="184"/>
      <c r="K101" s="184">
        <v>25248.211431119802</v>
      </c>
      <c r="L101" s="184">
        <v>8433.3081853690182</v>
      </c>
      <c r="M101" s="184">
        <f t="shared" si="9"/>
        <v>-969.04100000000005</v>
      </c>
      <c r="N101" s="185">
        <f t="shared" si="11"/>
        <v>32712.478616488817</v>
      </c>
      <c r="O101" s="184"/>
      <c r="P101" s="184">
        <v>26299.473528164319</v>
      </c>
      <c r="Q101" s="184">
        <v>8812.9602294655779</v>
      </c>
      <c r="R101" s="184">
        <f t="shared" si="10"/>
        <v>-969.04100000000005</v>
      </c>
      <c r="S101" s="185">
        <f t="shared" si="12"/>
        <v>34143.392757629903</v>
      </c>
    </row>
    <row r="102" spans="1:19" x14ac:dyDescent="0.2">
      <c r="A102" s="182">
        <v>273</v>
      </c>
      <c r="B102" s="183" t="s">
        <v>105</v>
      </c>
      <c r="C102" s="184">
        <v>4862.2533192293631</v>
      </c>
      <c r="D102" s="184">
        <v>-361.78935100659413</v>
      </c>
      <c r="E102" s="184">
        <v>-120.59645033553137</v>
      </c>
      <c r="F102" s="184">
        <v>-45.827569575457204</v>
      </c>
      <c r="G102" s="184">
        <v>801.71393994849132</v>
      </c>
      <c r="H102" s="184">
        <v>-273.75599999999997</v>
      </c>
      <c r="I102" s="185">
        <f t="shared" si="8"/>
        <v>5390.2112591778541</v>
      </c>
      <c r="J102" s="184"/>
      <c r="K102" s="184">
        <v>4437.9127359748391</v>
      </c>
      <c r="L102" s="184">
        <v>829.27298282805077</v>
      </c>
      <c r="M102" s="184">
        <f t="shared" si="9"/>
        <v>-273.75599999999997</v>
      </c>
      <c r="N102" s="185">
        <f t="shared" si="11"/>
        <v>4993.4297188028895</v>
      </c>
      <c r="O102" s="184"/>
      <c r="P102" s="184">
        <v>4331.3397508492517</v>
      </c>
      <c r="Q102" s="184">
        <v>862.8656363501126</v>
      </c>
      <c r="R102" s="184">
        <f t="shared" si="10"/>
        <v>-273.75599999999997</v>
      </c>
      <c r="S102" s="185">
        <f t="shared" si="12"/>
        <v>4920.4493871993636</v>
      </c>
    </row>
    <row r="103" spans="1:19" x14ac:dyDescent="0.2">
      <c r="A103" s="182">
        <v>275</v>
      </c>
      <c r="B103" s="183" t="s">
        <v>106</v>
      </c>
      <c r="C103" s="184">
        <v>2126.581563251671</v>
      </c>
      <c r="D103" s="184">
        <v>-228.07475716119623</v>
      </c>
      <c r="E103" s="184">
        <v>-76.024919053732077</v>
      </c>
      <c r="F103" s="184">
        <v>-28.739127196525043</v>
      </c>
      <c r="G103" s="184">
        <v>561.06342061329644</v>
      </c>
      <c r="H103" s="184">
        <v>-99.691000000000003</v>
      </c>
      <c r="I103" s="185">
        <f t="shared" si="8"/>
        <v>2587.9539838649675</v>
      </c>
      <c r="J103" s="184"/>
      <c r="K103" s="184">
        <v>2036.5091699054021</v>
      </c>
      <c r="L103" s="184">
        <v>583.12867367229512</v>
      </c>
      <c r="M103" s="184">
        <f t="shared" si="9"/>
        <v>-99.691000000000003</v>
      </c>
      <c r="N103" s="185">
        <f t="shared" si="11"/>
        <v>2519.9468435776976</v>
      </c>
      <c r="O103" s="184"/>
      <c r="P103" s="184">
        <v>2059.8174218220738</v>
      </c>
      <c r="Q103" s="184">
        <v>608.60516124344781</v>
      </c>
      <c r="R103" s="184">
        <f t="shared" si="10"/>
        <v>-99.691000000000003</v>
      </c>
      <c r="S103" s="185">
        <f t="shared" si="12"/>
        <v>2568.7315830655216</v>
      </c>
    </row>
    <row r="104" spans="1:19" x14ac:dyDescent="0.2">
      <c r="A104" s="182">
        <v>276</v>
      </c>
      <c r="B104" s="183" t="s">
        <v>107</v>
      </c>
      <c r="C104" s="184">
        <v>16752.122567638391</v>
      </c>
      <c r="D104" s="184">
        <v>-1371.2531115796316</v>
      </c>
      <c r="E104" s="184">
        <v>-457.08437052654386</v>
      </c>
      <c r="F104" s="184">
        <v>-172.85127226895494</v>
      </c>
      <c r="G104" s="184">
        <v>2163.533208457819</v>
      </c>
      <c r="H104" s="184">
        <v>-1648.2239999999999</v>
      </c>
      <c r="I104" s="185">
        <f t="shared" si="8"/>
        <v>17267.431776096211</v>
      </c>
      <c r="J104" s="184"/>
      <c r="K104" s="184">
        <v>16886.070505772634</v>
      </c>
      <c r="L104" s="184">
        <v>2231.5472121187713</v>
      </c>
      <c r="M104" s="184">
        <f t="shared" si="9"/>
        <v>-1648.2239999999999</v>
      </c>
      <c r="N104" s="185">
        <f t="shared" si="11"/>
        <v>17469.393717891406</v>
      </c>
      <c r="O104" s="184"/>
      <c r="P104" s="184">
        <v>17190.748963587434</v>
      </c>
      <c r="Q104" s="184">
        <v>2333.978901162543</v>
      </c>
      <c r="R104" s="184">
        <f t="shared" si="10"/>
        <v>-1648.2239999999999</v>
      </c>
      <c r="S104" s="185">
        <f t="shared" si="12"/>
        <v>17876.503864749979</v>
      </c>
    </row>
    <row r="105" spans="1:19" x14ac:dyDescent="0.2">
      <c r="A105" s="182">
        <v>280</v>
      </c>
      <c r="B105" s="183" t="s">
        <v>108</v>
      </c>
      <c r="C105" s="184">
        <v>2708.893416465135</v>
      </c>
      <c r="D105" s="184">
        <v>-183.11118940668828</v>
      </c>
      <c r="E105" s="184">
        <v>-61.037063135562761</v>
      </c>
      <c r="F105" s="184">
        <v>-23.451775695393017</v>
      </c>
      <c r="G105" s="184">
        <v>537.58388354194392</v>
      </c>
      <c r="H105" s="184">
        <v>-273.637</v>
      </c>
      <c r="I105" s="185">
        <f t="shared" si="8"/>
        <v>2972.8403000070789</v>
      </c>
      <c r="J105" s="184"/>
      <c r="K105" s="184">
        <v>2679.6661615190806</v>
      </c>
      <c r="L105" s="184">
        <v>557.29759466957307</v>
      </c>
      <c r="M105" s="184">
        <f t="shared" si="9"/>
        <v>-273.637</v>
      </c>
      <c r="N105" s="185">
        <f t="shared" si="11"/>
        <v>2963.3267561886537</v>
      </c>
      <c r="O105" s="184"/>
      <c r="P105" s="184">
        <v>2684.0049429770161</v>
      </c>
      <c r="Q105" s="184">
        <v>579.79040490555235</v>
      </c>
      <c r="R105" s="184">
        <f t="shared" si="10"/>
        <v>-273.637</v>
      </c>
      <c r="S105" s="185">
        <f t="shared" si="12"/>
        <v>2990.1583478825683</v>
      </c>
    </row>
    <row r="106" spans="1:19" x14ac:dyDescent="0.2">
      <c r="A106" s="182">
        <v>284</v>
      </c>
      <c r="B106" s="183" t="s">
        <v>109</v>
      </c>
      <c r="C106" s="184">
        <v>1901.5819678383727</v>
      </c>
      <c r="D106" s="184">
        <v>-201.4765903205014</v>
      </c>
      <c r="E106" s="184">
        <v>-67.158863440167124</v>
      </c>
      <c r="F106" s="184">
        <v>-25.650018113806766</v>
      </c>
      <c r="G106" s="184">
        <v>531.84216015758216</v>
      </c>
      <c r="H106" s="184">
        <v>648.35</v>
      </c>
      <c r="I106" s="185">
        <f t="shared" si="8"/>
        <v>3081.774127995955</v>
      </c>
      <c r="J106" s="184"/>
      <c r="K106" s="184">
        <v>1899.3886630230904</v>
      </c>
      <c r="L106" s="184">
        <v>547.88457654324827</v>
      </c>
      <c r="M106" s="184">
        <f t="shared" si="9"/>
        <v>648.35</v>
      </c>
      <c r="N106" s="185">
        <f t="shared" si="11"/>
        <v>3095.6232395663387</v>
      </c>
      <c r="O106" s="184"/>
      <c r="P106" s="184">
        <v>1889.875267458928</v>
      </c>
      <c r="Q106" s="184">
        <v>567.5730882182047</v>
      </c>
      <c r="R106" s="184">
        <f t="shared" si="10"/>
        <v>648.35</v>
      </c>
      <c r="S106" s="185">
        <f t="shared" si="12"/>
        <v>3105.7983556771328</v>
      </c>
    </row>
    <row r="107" spans="1:19" x14ac:dyDescent="0.2">
      <c r="A107" s="182">
        <v>285</v>
      </c>
      <c r="B107" s="183" t="s">
        <v>110</v>
      </c>
      <c r="C107" s="184">
        <v>5266.9622293563998</v>
      </c>
      <c r="D107" s="184">
        <v>-4579.3177244062954</v>
      </c>
      <c r="E107" s="184">
        <v>-1526.439241468765</v>
      </c>
      <c r="F107" s="184">
        <v>-581.60866512452242</v>
      </c>
      <c r="G107" s="184">
        <v>8449.4900311925248</v>
      </c>
      <c r="H107" s="184">
        <v>-1899.221</v>
      </c>
      <c r="I107" s="185">
        <f t="shared" si="8"/>
        <v>11817.231260548926</v>
      </c>
      <c r="J107" s="184"/>
      <c r="K107" s="184">
        <v>5070.8439970920726</v>
      </c>
      <c r="L107" s="184">
        <v>8774.6432024885216</v>
      </c>
      <c r="M107" s="184">
        <f t="shared" si="9"/>
        <v>-1899.221</v>
      </c>
      <c r="N107" s="185">
        <f t="shared" si="11"/>
        <v>11946.266199580596</v>
      </c>
      <c r="O107" s="184"/>
      <c r="P107" s="184">
        <v>5701.5885485195149</v>
      </c>
      <c r="Q107" s="184">
        <v>9192.3983458863731</v>
      </c>
      <c r="R107" s="184">
        <f t="shared" si="10"/>
        <v>-1899.221</v>
      </c>
      <c r="S107" s="185">
        <f t="shared" si="12"/>
        <v>12994.765894405888</v>
      </c>
    </row>
    <row r="108" spans="1:19" x14ac:dyDescent="0.2">
      <c r="A108" s="182">
        <v>286</v>
      </c>
      <c r="B108" s="183" t="s">
        <v>111</v>
      </c>
      <c r="C108" s="184">
        <v>-2155.6391484014466</v>
      </c>
      <c r="D108" s="184">
        <v>-7185.9380747943896</v>
      </c>
      <c r="E108" s="184">
        <v>-2395.3126915981297</v>
      </c>
      <c r="F108" s="184">
        <v>-910.63927637330494</v>
      </c>
      <c r="G108" s="184">
        <v>13963.508466947664</v>
      </c>
      <c r="H108" s="184">
        <v>-7416.1310000000003</v>
      </c>
      <c r="I108" s="185">
        <f t="shared" si="8"/>
        <v>4391.7383185462177</v>
      </c>
      <c r="J108" s="184"/>
      <c r="K108" s="184">
        <v>-1407.3800231640992</v>
      </c>
      <c r="L108" s="184">
        <v>14443.44973468118</v>
      </c>
      <c r="M108" s="184">
        <f t="shared" si="9"/>
        <v>-7416.1310000000003</v>
      </c>
      <c r="N108" s="185">
        <f t="shared" si="11"/>
        <v>5619.9387115170803</v>
      </c>
      <c r="O108" s="184"/>
      <c r="P108" s="184">
        <v>1735.3044837895743</v>
      </c>
      <c r="Q108" s="184">
        <v>15078.108344646316</v>
      </c>
      <c r="R108" s="184">
        <f t="shared" si="10"/>
        <v>-7416.1310000000003</v>
      </c>
      <c r="S108" s="185">
        <f t="shared" si="12"/>
        <v>9397.2818284358909</v>
      </c>
    </row>
    <row r="109" spans="1:19" x14ac:dyDescent="0.2">
      <c r="A109" s="182">
        <v>287</v>
      </c>
      <c r="B109" s="183" t="s">
        <v>112</v>
      </c>
      <c r="C109" s="184">
        <v>6003.3434330125283</v>
      </c>
      <c r="D109" s="184">
        <v>-564.71346061094289</v>
      </c>
      <c r="E109" s="184">
        <v>-188.23782020364763</v>
      </c>
      <c r="F109" s="184">
        <v>-71.47758768926397</v>
      </c>
      <c r="G109" s="184">
        <v>1521.8464345216169</v>
      </c>
      <c r="H109" s="184">
        <v>1124.6510000000001</v>
      </c>
      <c r="I109" s="185">
        <f t="shared" si="8"/>
        <v>8649.8408675341452</v>
      </c>
      <c r="J109" s="184"/>
      <c r="K109" s="184">
        <v>6261.6890454368331</v>
      </c>
      <c r="L109" s="184">
        <v>1572.1138351574948</v>
      </c>
      <c r="M109" s="184">
        <f t="shared" si="9"/>
        <v>1124.6510000000001</v>
      </c>
      <c r="N109" s="185">
        <f t="shared" si="11"/>
        <v>8958.4538805943284</v>
      </c>
      <c r="O109" s="184"/>
      <c r="P109" s="184">
        <v>6421.2309867808444</v>
      </c>
      <c r="Q109" s="184">
        <v>1631.7927984051853</v>
      </c>
      <c r="R109" s="184">
        <f t="shared" si="10"/>
        <v>1124.6510000000001</v>
      </c>
      <c r="S109" s="185">
        <f t="shared" si="12"/>
        <v>9177.6747851860291</v>
      </c>
    </row>
    <row r="110" spans="1:19" x14ac:dyDescent="0.2">
      <c r="A110" s="182">
        <v>288</v>
      </c>
      <c r="B110" s="183" t="s">
        <v>113</v>
      </c>
      <c r="C110" s="184">
        <v>6341.4176475078193</v>
      </c>
      <c r="D110" s="184">
        <v>-579.46006331513763</v>
      </c>
      <c r="E110" s="184">
        <v>-193.15335443837921</v>
      </c>
      <c r="F110" s="184">
        <v>-72.565139201531821</v>
      </c>
      <c r="G110" s="184">
        <v>1417.1824223210072</v>
      </c>
      <c r="H110" s="184">
        <v>374.92099999999999</v>
      </c>
      <c r="I110" s="185">
        <f t="shared" si="8"/>
        <v>8133.5210698288265</v>
      </c>
      <c r="J110" s="184"/>
      <c r="K110" s="184">
        <v>6336.1327408200259</v>
      </c>
      <c r="L110" s="184">
        <v>1464.3240369878647</v>
      </c>
      <c r="M110" s="184">
        <f t="shared" si="9"/>
        <v>374.92099999999999</v>
      </c>
      <c r="N110" s="185">
        <f t="shared" si="11"/>
        <v>8175.3777778078911</v>
      </c>
      <c r="O110" s="184"/>
      <c r="P110" s="184">
        <v>6579.8579554475</v>
      </c>
      <c r="Q110" s="184">
        <v>1523.5783818883385</v>
      </c>
      <c r="R110" s="184">
        <f t="shared" si="10"/>
        <v>374.92099999999999</v>
      </c>
      <c r="S110" s="185">
        <f t="shared" si="12"/>
        <v>8478.3573373358377</v>
      </c>
    </row>
    <row r="111" spans="1:19" x14ac:dyDescent="0.2">
      <c r="A111" s="182">
        <v>290</v>
      </c>
      <c r="B111" s="183" t="s">
        <v>114</v>
      </c>
      <c r="C111" s="184">
        <v>7716.9591623985352</v>
      </c>
      <c r="D111" s="184">
        <v>-701.59450288975677</v>
      </c>
      <c r="E111" s="184">
        <v>-233.86483429658563</v>
      </c>
      <c r="F111" s="184">
        <v>-88.080102796757302</v>
      </c>
      <c r="G111" s="184">
        <v>1814.1600194649679</v>
      </c>
      <c r="H111" s="184">
        <v>-548.572</v>
      </c>
      <c r="I111" s="185">
        <f t="shared" si="8"/>
        <v>8982.5471818635033</v>
      </c>
      <c r="J111" s="184"/>
      <c r="K111" s="184">
        <v>7651.2669447978124</v>
      </c>
      <c r="L111" s="184">
        <v>1882.0321369299952</v>
      </c>
      <c r="M111" s="184">
        <f t="shared" si="9"/>
        <v>-548.572</v>
      </c>
      <c r="N111" s="185">
        <f t="shared" si="11"/>
        <v>8984.7270817278077</v>
      </c>
      <c r="O111" s="184"/>
      <c r="P111" s="184">
        <v>7419.2920795978616</v>
      </c>
      <c r="Q111" s="184">
        <v>1959.2836861645569</v>
      </c>
      <c r="R111" s="184">
        <f t="shared" si="10"/>
        <v>-548.572</v>
      </c>
      <c r="S111" s="185">
        <f t="shared" si="12"/>
        <v>8830.003765762418</v>
      </c>
    </row>
    <row r="112" spans="1:19" x14ac:dyDescent="0.2">
      <c r="A112" s="182">
        <v>291</v>
      </c>
      <c r="B112" s="183" t="s">
        <v>115</v>
      </c>
      <c r="C112" s="184">
        <v>2306.4148726427329</v>
      </c>
      <c r="D112" s="184">
        <v>-191.70583515453188</v>
      </c>
      <c r="E112" s="184">
        <v>-63.901945051510623</v>
      </c>
      <c r="F112" s="184">
        <v>-23.926133269892826</v>
      </c>
      <c r="G112" s="184">
        <v>468.46371463141588</v>
      </c>
      <c r="H112" s="184">
        <v>-92.123999999999995</v>
      </c>
      <c r="I112" s="185">
        <f t="shared" si="8"/>
        <v>2682.7545872741489</v>
      </c>
      <c r="J112" s="184"/>
      <c r="K112" s="184">
        <v>2298.4430582716504</v>
      </c>
      <c r="L112" s="184">
        <v>487.34698156020426</v>
      </c>
      <c r="M112" s="184">
        <f t="shared" si="9"/>
        <v>-92.123999999999995</v>
      </c>
      <c r="N112" s="185">
        <f t="shared" si="11"/>
        <v>2693.666039831855</v>
      </c>
      <c r="O112" s="184"/>
      <c r="P112" s="184">
        <v>2263.0229888552326</v>
      </c>
      <c r="Q112" s="184">
        <v>508.80676719216518</v>
      </c>
      <c r="R112" s="184">
        <f t="shared" si="10"/>
        <v>-92.123999999999995</v>
      </c>
      <c r="S112" s="185">
        <f t="shared" si="12"/>
        <v>2679.7057560473982</v>
      </c>
    </row>
    <row r="113" spans="1:19" x14ac:dyDescent="0.2">
      <c r="A113" s="182">
        <v>297</v>
      </c>
      <c r="B113" s="183" t="s">
        <v>116</v>
      </c>
      <c r="C113" s="184">
        <v>24000.739618918367</v>
      </c>
      <c r="D113" s="184">
        <v>-11091.073692748787</v>
      </c>
      <c r="E113" s="184">
        <v>-3697.0245642495956</v>
      </c>
      <c r="F113" s="184">
        <v>-1414.1177780686271</v>
      </c>
      <c r="G113" s="184">
        <v>20718.677638305588</v>
      </c>
      <c r="H113" s="184">
        <v>-1768.8389999999999</v>
      </c>
      <c r="I113" s="185">
        <f t="shared" si="8"/>
        <v>42950.578257223955</v>
      </c>
      <c r="J113" s="184"/>
      <c r="K113" s="184">
        <v>27016.184688000125</v>
      </c>
      <c r="L113" s="184">
        <v>21409.893021000415</v>
      </c>
      <c r="M113" s="184">
        <f t="shared" si="9"/>
        <v>-1768.8389999999999</v>
      </c>
      <c r="N113" s="185">
        <f t="shared" si="11"/>
        <v>46657.238709000543</v>
      </c>
      <c r="O113" s="184"/>
      <c r="P113" s="184">
        <v>27870.147596126782</v>
      </c>
      <c r="Q113" s="184">
        <v>22383.476100137024</v>
      </c>
      <c r="R113" s="184">
        <f t="shared" si="10"/>
        <v>-1768.8389999999999</v>
      </c>
      <c r="S113" s="185">
        <f t="shared" si="12"/>
        <v>48484.784696263807</v>
      </c>
    </row>
    <row r="114" spans="1:19" x14ac:dyDescent="0.2">
      <c r="A114" s="182">
        <v>300</v>
      </c>
      <c r="B114" s="183" t="s">
        <v>117</v>
      </c>
      <c r="C114" s="184">
        <v>4290.9324479742008</v>
      </c>
      <c r="D114" s="184">
        <v>-310.94523616145636</v>
      </c>
      <c r="E114" s="184">
        <v>-103.6484120538188</v>
      </c>
      <c r="F114" s="184">
        <v>-39.603072622264577</v>
      </c>
      <c r="G114" s="184">
        <v>821.58850427046048</v>
      </c>
      <c r="H114" s="184">
        <v>1179.1020000000001</v>
      </c>
      <c r="I114" s="185">
        <f t="shared" si="8"/>
        <v>6291.6229522446611</v>
      </c>
      <c r="J114" s="184"/>
      <c r="K114" s="184">
        <v>4190.8985535169322</v>
      </c>
      <c r="L114" s="184">
        <v>849.68691414797433</v>
      </c>
      <c r="M114" s="184">
        <f t="shared" si="9"/>
        <v>1179.1020000000001</v>
      </c>
      <c r="N114" s="185">
        <f t="shared" si="11"/>
        <v>6219.6874676649068</v>
      </c>
      <c r="O114" s="184"/>
      <c r="P114" s="184">
        <v>4195.0756152465046</v>
      </c>
      <c r="Q114" s="184">
        <v>883.13140752756249</v>
      </c>
      <c r="R114" s="184">
        <f t="shared" si="10"/>
        <v>1179.1020000000001</v>
      </c>
      <c r="S114" s="185">
        <f t="shared" si="12"/>
        <v>6257.3090227740668</v>
      </c>
    </row>
    <row r="115" spans="1:19" x14ac:dyDescent="0.2">
      <c r="A115" s="182">
        <v>301</v>
      </c>
      <c r="B115" s="183" t="s">
        <v>118</v>
      </c>
      <c r="C115" s="184">
        <v>11075.629796179237</v>
      </c>
      <c r="D115" s="184">
        <v>-1799.4474097327225</v>
      </c>
      <c r="E115" s="184">
        <v>-599.81580324424078</v>
      </c>
      <c r="F115" s="184">
        <v>-228.22384181910343</v>
      </c>
      <c r="G115" s="184">
        <v>4702.8874576239659</v>
      </c>
      <c r="H115" s="184">
        <v>-2562.1669999999999</v>
      </c>
      <c r="I115" s="185">
        <f t="shared" si="8"/>
        <v>13216.350253803203</v>
      </c>
      <c r="J115" s="184"/>
      <c r="K115" s="184">
        <v>11405.015957496878</v>
      </c>
      <c r="L115" s="184">
        <v>4857.3196855840588</v>
      </c>
      <c r="M115" s="184">
        <f t="shared" si="9"/>
        <v>-2562.1669999999999</v>
      </c>
      <c r="N115" s="185">
        <f t="shared" si="11"/>
        <v>13700.168643080937</v>
      </c>
      <c r="O115" s="184"/>
      <c r="P115" s="184">
        <v>12405.865407266852</v>
      </c>
      <c r="Q115" s="184">
        <v>5041.7055872122792</v>
      </c>
      <c r="R115" s="184">
        <f t="shared" si="10"/>
        <v>-2562.1669999999999</v>
      </c>
      <c r="S115" s="185">
        <f t="shared" si="12"/>
        <v>14885.403994479131</v>
      </c>
    </row>
    <row r="116" spans="1:19" x14ac:dyDescent="0.2">
      <c r="A116" s="182">
        <v>304</v>
      </c>
      <c r="B116" s="183" t="s">
        <v>119</v>
      </c>
      <c r="C116" s="184">
        <v>-39.527288824369258</v>
      </c>
      <c r="D116" s="184">
        <v>-85.946457478435704</v>
      </c>
      <c r="E116" s="184">
        <v>-28.64881915947857</v>
      </c>
      <c r="F116" s="184">
        <v>-11.696963605348959</v>
      </c>
      <c r="G116" s="184">
        <v>186.57599313992569</v>
      </c>
      <c r="H116" s="184">
        <v>-222.81200000000001</v>
      </c>
      <c r="I116" s="185">
        <f t="shared" si="8"/>
        <v>-75.763295684443591</v>
      </c>
      <c r="J116" s="184"/>
      <c r="K116" s="184">
        <v>-58.699918194067614</v>
      </c>
      <c r="L116" s="184">
        <v>190.40353420659915</v>
      </c>
      <c r="M116" s="184">
        <f t="shared" si="9"/>
        <v>-222.81200000000001</v>
      </c>
      <c r="N116" s="185">
        <f t="shared" si="11"/>
        <v>-91.108383987468471</v>
      </c>
      <c r="O116" s="184"/>
      <c r="P116" s="184">
        <v>-105.46114740305245</v>
      </c>
      <c r="Q116" s="184">
        <v>197.13705862866891</v>
      </c>
      <c r="R116" s="184">
        <f t="shared" si="10"/>
        <v>-222.81200000000001</v>
      </c>
      <c r="S116" s="185">
        <f t="shared" si="12"/>
        <v>-131.13608877438355</v>
      </c>
    </row>
    <row r="117" spans="1:19" x14ac:dyDescent="0.2">
      <c r="A117" s="182">
        <v>305</v>
      </c>
      <c r="B117" s="183" t="s">
        <v>120</v>
      </c>
      <c r="C117" s="184">
        <v>13623.983699161958</v>
      </c>
      <c r="D117" s="184">
        <v>-1370.2579420719867</v>
      </c>
      <c r="E117" s="184">
        <v>-456.75264735732884</v>
      </c>
      <c r="F117" s="184">
        <v>-172.16866014955278</v>
      </c>
      <c r="G117" s="184">
        <v>2952.4902915769353</v>
      </c>
      <c r="H117" s="184">
        <v>-717.41600000000005</v>
      </c>
      <c r="I117" s="185">
        <f t="shared" si="8"/>
        <v>15859.057990738895</v>
      </c>
      <c r="J117" s="184"/>
      <c r="K117" s="184">
        <v>13495.876088594145</v>
      </c>
      <c r="L117" s="184">
        <v>3053.3745683546481</v>
      </c>
      <c r="M117" s="184">
        <f t="shared" si="9"/>
        <v>-717.41600000000005</v>
      </c>
      <c r="N117" s="185">
        <f t="shared" si="11"/>
        <v>15831.834656948793</v>
      </c>
      <c r="O117" s="184"/>
      <c r="P117" s="184">
        <v>13471.786430787974</v>
      </c>
      <c r="Q117" s="184">
        <v>3176.9889375274565</v>
      </c>
      <c r="R117" s="184">
        <f t="shared" si="10"/>
        <v>-717.41600000000005</v>
      </c>
      <c r="S117" s="185">
        <f t="shared" si="12"/>
        <v>15931.35936831543</v>
      </c>
    </row>
    <row r="118" spans="1:19" x14ac:dyDescent="0.2">
      <c r="A118" s="182">
        <v>309</v>
      </c>
      <c r="B118" s="183" t="s">
        <v>121</v>
      </c>
      <c r="C118" s="184">
        <v>3490.0104678997627</v>
      </c>
      <c r="D118" s="184">
        <v>-584.16450098764153</v>
      </c>
      <c r="E118" s="184">
        <v>-194.72150032921382</v>
      </c>
      <c r="F118" s="184">
        <v>-72.206478596422215</v>
      </c>
      <c r="G118" s="184">
        <v>1345.8422317885129</v>
      </c>
      <c r="H118" s="184">
        <v>-396.08199999999999</v>
      </c>
      <c r="I118" s="185">
        <f t="shared" si="8"/>
        <v>4439.7706996882753</v>
      </c>
      <c r="J118" s="184"/>
      <c r="K118" s="184">
        <v>3684.1247170371298</v>
      </c>
      <c r="L118" s="184">
        <v>1396.8943227720029</v>
      </c>
      <c r="M118" s="184">
        <f t="shared" si="9"/>
        <v>-396.08199999999999</v>
      </c>
      <c r="N118" s="185">
        <f t="shared" si="11"/>
        <v>4684.9370398091323</v>
      </c>
      <c r="O118" s="184"/>
      <c r="P118" s="184">
        <v>3936.8514112232729</v>
      </c>
      <c r="Q118" s="184">
        <v>1456.5370003764708</v>
      </c>
      <c r="R118" s="184">
        <f t="shared" si="10"/>
        <v>-396.08199999999999</v>
      </c>
      <c r="S118" s="185">
        <f t="shared" si="12"/>
        <v>4997.3064115997431</v>
      </c>
    </row>
    <row r="119" spans="1:19" x14ac:dyDescent="0.2">
      <c r="A119" s="182">
        <v>312</v>
      </c>
      <c r="B119" s="183" t="s">
        <v>122</v>
      </c>
      <c r="C119" s="184">
        <v>925.25581627190672</v>
      </c>
      <c r="D119" s="184">
        <v>-108.20206646758854</v>
      </c>
      <c r="E119" s="184">
        <v>-36.067355489196174</v>
      </c>
      <c r="F119" s="184">
        <v>-14.091890871726045</v>
      </c>
      <c r="G119" s="184">
        <v>315.66636866080034</v>
      </c>
      <c r="H119" s="184">
        <v>-316.661</v>
      </c>
      <c r="I119" s="185">
        <f t="shared" si="8"/>
        <v>924.26118493270701</v>
      </c>
      <c r="J119" s="184"/>
      <c r="K119" s="184">
        <v>1069.6200605543177</v>
      </c>
      <c r="L119" s="184">
        <v>327.6110107983028</v>
      </c>
      <c r="M119" s="184">
        <f t="shared" si="9"/>
        <v>-316.661</v>
      </c>
      <c r="N119" s="185">
        <f t="shared" si="11"/>
        <v>1080.5700713526203</v>
      </c>
      <c r="O119" s="184"/>
      <c r="P119" s="184">
        <v>1171.5038079042579</v>
      </c>
      <c r="Q119" s="184">
        <v>341.74257027200997</v>
      </c>
      <c r="R119" s="184">
        <f t="shared" si="10"/>
        <v>-316.661</v>
      </c>
      <c r="S119" s="185">
        <f t="shared" si="12"/>
        <v>1196.5853781762678</v>
      </c>
    </row>
    <row r="120" spans="1:19" x14ac:dyDescent="0.2">
      <c r="A120" s="182">
        <v>316</v>
      </c>
      <c r="B120" s="183" t="s">
        <v>123</v>
      </c>
      <c r="C120" s="184">
        <v>1028.1503227413493</v>
      </c>
      <c r="D120" s="184">
        <v>-379.79287209944539</v>
      </c>
      <c r="E120" s="184">
        <v>-126.59762403314846</v>
      </c>
      <c r="F120" s="184">
        <v>-48.291915023468405</v>
      </c>
      <c r="G120" s="184">
        <v>869.0098421861062</v>
      </c>
      <c r="H120" s="184">
        <v>-1094.4490000000001</v>
      </c>
      <c r="I120" s="185">
        <f t="shared" si="8"/>
        <v>802.71116492745546</v>
      </c>
      <c r="J120" s="184"/>
      <c r="K120" s="184">
        <v>1034.8943921724619</v>
      </c>
      <c r="L120" s="184">
        <v>899.54368722491381</v>
      </c>
      <c r="M120" s="184">
        <f t="shared" si="9"/>
        <v>-1094.4490000000001</v>
      </c>
      <c r="N120" s="185">
        <f t="shared" si="11"/>
        <v>839.98907939737569</v>
      </c>
      <c r="O120" s="184"/>
      <c r="P120" s="184">
        <v>1132.8548848969119</v>
      </c>
      <c r="Q120" s="184">
        <v>937.81488748075628</v>
      </c>
      <c r="R120" s="184">
        <f t="shared" si="10"/>
        <v>-1094.4490000000001</v>
      </c>
      <c r="S120" s="185">
        <f t="shared" si="12"/>
        <v>976.22077237766825</v>
      </c>
    </row>
    <row r="121" spans="1:19" x14ac:dyDescent="0.2">
      <c r="A121" s="182">
        <v>317</v>
      </c>
      <c r="B121" s="183" t="s">
        <v>124</v>
      </c>
      <c r="C121" s="184">
        <v>4104.5341797590845</v>
      </c>
      <c r="D121" s="184">
        <v>-223.82266926489467</v>
      </c>
      <c r="E121" s="184">
        <v>-74.607556421631557</v>
      </c>
      <c r="F121" s="184">
        <v>-28.322618106720327</v>
      </c>
      <c r="G121" s="184">
        <v>630.35453662178236</v>
      </c>
      <c r="H121" s="184">
        <v>81.265000000000001</v>
      </c>
      <c r="I121" s="185">
        <f t="shared" si="8"/>
        <v>4816.1537163808671</v>
      </c>
      <c r="J121" s="184"/>
      <c r="K121" s="184">
        <v>4066.0942717115613</v>
      </c>
      <c r="L121" s="184">
        <v>652.48315439899272</v>
      </c>
      <c r="M121" s="184">
        <f t="shared" si="9"/>
        <v>81.265000000000001</v>
      </c>
      <c r="N121" s="185">
        <f t="shared" si="11"/>
        <v>4799.8424261105547</v>
      </c>
      <c r="O121" s="184"/>
      <c r="P121" s="184">
        <v>4088.7618662110381</v>
      </c>
      <c r="Q121" s="184">
        <v>677.38912213257822</v>
      </c>
      <c r="R121" s="184">
        <f t="shared" si="10"/>
        <v>81.265000000000001</v>
      </c>
      <c r="S121" s="185">
        <f t="shared" si="12"/>
        <v>4847.4159883436168</v>
      </c>
    </row>
    <row r="122" spans="1:19" x14ac:dyDescent="0.2">
      <c r="A122" s="182">
        <v>320</v>
      </c>
      <c r="B122" s="183" t="s">
        <v>125</v>
      </c>
      <c r="C122" s="184">
        <v>5468.7163998178285</v>
      </c>
      <c r="D122" s="184">
        <v>-632.92780686224864</v>
      </c>
      <c r="E122" s="184">
        <v>-210.97593562074957</v>
      </c>
      <c r="F122" s="184">
        <v>-79.148296759834068</v>
      </c>
      <c r="G122" s="184">
        <v>1433.2516677536717</v>
      </c>
      <c r="H122" s="184">
        <v>-342.71100000000001</v>
      </c>
      <c r="I122" s="185">
        <f t="shared" si="8"/>
        <v>6559.2570675714996</v>
      </c>
      <c r="J122" s="184"/>
      <c r="K122" s="184">
        <v>5593.3097153886656</v>
      </c>
      <c r="L122" s="184">
        <v>1487.3357717258809</v>
      </c>
      <c r="M122" s="184">
        <f t="shared" si="9"/>
        <v>-342.71100000000001</v>
      </c>
      <c r="N122" s="185">
        <f t="shared" si="11"/>
        <v>6737.9344871145468</v>
      </c>
      <c r="O122" s="184"/>
      <c r="P122" s="184">
        <v>5807.1310888343041</v>
      </c>
      <c r="Q122" s="184">
        <v>1550.3429727641453</v>
      </c>
      <c r="R122" s="184">
        <f t="shared" si="10"/>
        <v>-342.71100000000001</v>
      </c>
      <c r="S122" s="185">
        <f t="shared" si="12"/>
        <v>7014.763061598449</v>
      </c>
    </row>
    <row r="123" spans="1:19" x14ac:dyDescent="0.2">
      <c r="A123" s="182">
        <v>322</v>
      </c>
      <c r="B123" s="183" t="s">
        <v>126</v>
      </c>
      <c r="C123" s="184">
        <v>8736.7206460041762</v>
      </c>
      <c r="D123" s="184">
        <v>-592.48773686976369</v>
      </c>
      <c r="E123" s="184">
        <v>-197.49591228992122</v>
      </c>
      <c r="F123" s="184">
        <v>-74.254314954628697</v>
      </c>
      <c r="G123" s="184">
        <v>1348.1391481732826</v>
      </c>
      <c r="H123" s="184">
        <v>-516.00099999999998</v>
      </c>
      <c r="I123" s="185">
        <f t="shared" si="8"/>
        <v>9568.8587941774585</v>
      </c>
      <c r="J123" s="184"/>
      <c r="K123" s="184">
        <v>8872.7204725913925</v>
      </c>
      <c r="L123" s="184">
        <v>1392.0210240124645</v>
      </c>
      <c r="M123" s="184">
        <f t="shared" si="9"/>
        <v>-516.00099999999998</v>
      </c>
      <c r="N123" s="185">
        <f t="shared" si="11"/>
        <v>9748.7404966038575</v>
      </c>
      <c r="O123" s="184"/>
      <c r="P123" s="184">
        <v>8973.799449294931</v>
      </c>
      <c r="Q123" s="184">
        <v>1446.1605857584468</v>
      </c>
      <c r="R123" s="184">
        <f t="shared" si="10"/>
        <v>-516.00099999999998</v>
      </c>
      <c r="S123" s="185">
        <f t="shared" si="12"/>
        <v>9903.9590350533781</v>
      </c>
    </row>
    <row r="124" spans="1:19" x14ac:dyDescent="0.2">
      <c r="A124" s="182">
        <v>398</v>
      </c>
      <c r="B124" s="183" t="s">
        <v>127</v>
      </c>
      <c r="C124" s="184">
        <v>70571.651162275361</v>
      </c>
      <c r="D124" s="184">
        <v>-10872.226871022118</v>
      </c>
      <c r="E124" s="184">
        <v>-3624.0756236740394</v>
      </c>
      <c r="F124" s="184">
        <v>-1395.953353874366</v>
      </c>
      <c r="G124" s="184">
        <v>19722.802892735843</v>
      </c>
      <c r="H124" s="184">
        <v>-4077.4459999999999</v>
      </c>
      <c r="I124" s="185">
        <f t="shared" si="8"/>
        <v>86217.008055011203</v>
      </c>
      <c r="J124" s="184"/>
      <c r="K124" s="184">
        <v>69799.277761566671</v>
      </c>
      <c r="L124" s="184">
        <v>20340.106437984625</v>
      </c>
      <c r="M124" s="184">
        <f t="shared" si="9"/>
        <v>-4077.4459999999999</v>
      </c>
      <c r="N124" s="185">
        <f t="shared" si="11"/>
        <v>86061.938199551296</v>
      </c>
      <c r="O124" s="184"/>
      <c r="P124" s="184">
        <v>68976.286035779471</v>
      </c>
      <c r="Q124" s="184">
        <v>21279.519688329143</v>
      </c>
      <c r="R124" s="184">
        <f t="shared" si="10"/>
        <v>-4077.4459999999999</v>
      </c>
      <c r="S124" s="185">
        <f t="shared" si="12"/>
        <v>86178.359724108625</v>
      </c>
    </row>
    <row r="125" spans="1:19" x14ac:dyDescent="0.2">
      <c r="A125" s="182">
        <v>399</v>
      </c>
      <c r="B125" s="183" t="s">
        <v>128</v>
      </c>
      <c r="C125" s="184">
        <v>4428.4528555446641</v>
      </c>
      <c r="D125" s="184">
        <v>-707.20364011466529</v>
      </c>
      <c r="E125" s="184">
        <v>-235.73454670488843</v>
      </c>
      <c r="F125" s="184">
        <v>-91.631999757036368</v>
      </c>
      <c r="G125" s="184">
        <v>1383.1505033158076</v>
      </c>
      <c r="H125" s="184">
        <v>-380.21100000000001</v>
      </c>
      <c r="I125" s="185">
        <f t="shared" si="8"/>
        <v>5431.3923588604712</v>
      </c>
      <c r="J125" s="184"/>
      <c r="K125" s="184">
        <v>4538.589282220938</v>
      </c>
      <c r="L125" s="184">
        <v>1426.8106346724837</v>
      </c>
      <c r="M125" s="184">
        <f t="shared" si="9"/>
        <v>-380.21100000000001</v>
      </c>
      <c r="N125" s="185">
        <f t="shared" si="11"/>
        <v>5585.1889168934213</v>
      </c>
      <c r="O125" s="184"/>
      <c r="P125" s="184">
        <v>4674.8062767297088</v>
      </c>
      <c r="Q125" s="184">
        <v>1488.6626901221109</v>
      </c>
      <c r="R125" s="184">
        <f t="shared" si="10"/>
        <v>-380.21100000000001</v>
      </c>
      <c r="S125" s="185">
        <f t="shared" si="12"/>
        <v>5783.2579668518192</v>
      </c>
    </row>
    <row r="126" spans="1:19" x14ac:dyDescent="0.2">
      <c r="A126" s="182">
        <v>400</v>
      </c>
      <c r="B126" s="183" t="s">
        <v>129</v>
      </c>
      <c r="C126" s="184">
        <v>9116.0930427900967</v>
      </c>
      <c r="D126" s="184">
        <v>-756.87164554167703</v>
      </c>
      <c r="E126" s="184">
        <v>-252.29054851389233</v>
      </c>
      <c r="F126" s="184">
        <v>-97.243302772460936</v>
      </c>
      <c r="G126" s="184">
        <v>1818.2625790837644</v>
      </c>
      <c r="H126" s="184">
        <v>978.32899999999995</v>
      </c>
      <c r="I126" s="185">
        <f t="shared" si="8"/>
        <v>11912.684621873861</v>
      </c>
      <c r="J126" s="184"/>
      <c r="K126" s="184">
        <v>8881.1023497717142</v>
      </c>
      <c r="L126" s="184">
        <v>1877.1080402015655</v>
      </c>
      <c r="M126" s="184">
        <f t="shared" si="9"/>
        <v>978.32899999999995</v>
      </c>
      <c r="N126" s="185">
        <f t="shared" si="11"/>
        <v>11736.539389973279</v>
      </c>
      <c r="O126" s="184"/>
      <c r="P126" s="184">
        <v>8911.9905793336857</v>
      </c>
      <c r="Q126" s="184">
        <v>1951.5297249063606</v>
      </c>
      <c r="R126" s="184">
        <f t="shared" si="10"/>
        <v>978.32899999999995</v>
      </c>
      <c r="S126" s="185">
        <f t="shared" si="12"/>
        <v>11841.849304240046</v>
      </c>
    </row>
    <row r="127" spans="1:19" x14ac:dyDescent="0.2">
      <c r="A127" s="182">
        <v>402</v>
      </c>
      <c r="B127" s="183" t="s">
        <v>130</v>
      </c>
      <c r="C127" s="184">
        <v>4514.9911863384141</v>
      </c>
      <c r="D127" s="184">
        <v>-823.18612273293331</v>
      </c>
      <c r="E127" s="184">
        <v>-274.39537424431109</v>
      </c>
      <c r="F127" s="184">
        <v>-104.59006032873847</v>
      </c>
      <c r="G127" s="184">
        <v>2024.0498612890142</v>
      </c>
      <c r="H127" s="184">
        <v>-96.194000000000003</v>
      </c>
      <c r="I127" s="185">
        <f t="shared" si="8"/>
        <v>6442.8470476274279</v>
      </c>
      <c r="J127" s="184"/>
      <c r="K127" s="184">
        <v>4731.7940260038258</v>
      </c>
      <c r="L127" s="184">
        <v>2094.5992231011423</v>
      </c>
      <c r="M127" s="184">
        <f t="shared" si="9"/>
        <v>-96.194000000000003</v>
      </c>
      <c r="N127" s="185">
        <f t="shared" si="11"/>
        <v>6730.1992491049677</v>
      </c>
      <c r="O127" s="184"/>
      <c r="P127" s="184">
        <v>5229.1703749519256</v>
      </c>
      <c r="Q127" s="184">
        <v>2177.7907062656436</v>
      </c>
      <c r="R127" s="184">
        <f t="shared" si="10"/>
        <v>-96.194000000000003</v>
      </c>
      <c r="S127" s="185">
        <f t="shared" si="12"/>
        <v>7310.7670812175684</v>
      </c>
    </row>
    <row r="128" spans="1:19" x14ac:dyDescent="0.2">
      <c r="A128" s="182">
        <v>403</v>
      </c>
      <c r="B128" s="183" t="s">
        <v>131</v>
      </c>
      <c r="C128" s="184">
        <v>2528.6062428032119</v>
      </c>
      <c r="D128" s="184">
        <v>-255.12527377809337</v>
      </c>
      <c r="E128" s="184">
        <v>-85.041757926031124</v>
      </c>
      <c r="F128" s="184">
        <v>-31.92079385475547</v>
      </c>
      <c r="G128" s="184">
        <v>710.82692218188265</v>
      </c>
      <c r="H128" s="184">
        <v>55.774999999999999</v>
      </c>
      <c r="I128" s="185">
        <f t="shared" si="8"/>
        <v>3295.2081649850948</v>
      </c>
      <c r="J128" s="184"/>
      <c r="K128" s="184">
        <v>2478.4287667793465</v>
      </c>
      <c r="L128" s="184">
        <v>736.55915336288956</v>
      </c>
      <c r="M128" s="184">
        <f t="shared" si="9"/>
        <v>55.774999999999999</v>
      </c>
      <c r="N128" s="185">
        <f t="shared" si="11"/>
        <v>3270.762920142236</v>
      </c>
      <c r="O128" s="184"/>
      <c r="P128" s="184">
        <v>2572.7355128097238</v>
      </c>
      <c r="Q128" s="184">
        <v>765.8578182357287</v>
      </c>
      <c r="R128" s="184">
        <f t="shared" si="10"/>
        <v>55.774999999999999</v>
      </c>
      <c r="S128" s="185">
        <f t="shared" si="12"/>
        <v>3394.3683310454526</v>
      </c>
    </row>
    <row r="129" spans="1:19" x14ac:dyDescent="0.2">
      <c r="A129" s="182">
        <v>405</v>
      </c>
      <c r="B129" s="183" t="s">
        <v>132</v>
      </c>
      <c r="C129" s="184">
        <v>22836.324063656695</v>
      </c>
      <c r="D129" s="184">
        <v>-6572.6422482193202</v>
      </c>
      <c r="E129" s="184">
        <v>-2190.8807494064404</v>
      </c>
      <c r="F129" s="184">
        <v>-839.87900989426021</v>
      </c>
      <c r="G129" s="184">
        <v>12449.929227553961</v>
      </c>
      <c r="H129" s="184">
        <v>-5769.7830000000004</v>
      </c>
      <c r="I129" s="185">
        <f t="shared" si="8"/>
        <v>29516.470291210655</v>
      </c>
      <c r="J129" s="184"/>
      <c r="K129" s="184">
        <v>21813.844492628501</v>
      </c>
      <c r="L129" s="184">
        <v>12896.811853937998</v>
      </c>
      <c r="M129" s="184">
        <f t="shared" si="9"/>
        <v>-5769.7830000000004</v>
      </c>
      <c r="N129" s="185">
        <f t="shared" si="11"/>
        <v>28940.873346566495</v>
      </c>
      <c r="O129" s="184"/>
      <c r="P129" s="184">
        <v>22590.634097693586</v>
      </c>
      <c r="Q129" s="184">
        <v>13479.05551838071</v>
      </c>
      <c r="R129" s="184">
        <f t="shared" si="10"/>
        <v>-5769.7830000000004</v>
      </c>
      <c r="S129" s="185">
        <f t="shared" si="12"/>
        <v>30299.906616074299</v>
      </c>
    </row>
    <row r="130" spans="1:19" x14ac:dyDescent="0.2">
      <c r="A130" s="182">
        <v>407</v>
      </c>
      <c r="B130" s="183" t="s">
        <v>133</v>
      </c>
      <c r="C130" s="184">
        <v>2662.7149325183518</v>
      </c>
      <c r="D130" s="184">
        <v>-227.80334729547488</v>
      </c>
      <c r="E130" s="184">
        <v>-75.934449098491626</v>
      </c>
      <c r="F130" s="184">
        <v>-29.456448406744265</v>
      </c>
      <c r="G130" s="184">
        <v>674.55144927688832</v>
      </c>
      <c r="H130" s="184">
        <v>-614.69200000000001</v>
      </c>
      <c r="I130" s="185">
        <f t="shared" si="8"/>
        <v>2722.5743817952402</v>
      </c>
      <c r="J130" s="184"/>
      <c r="K130" s="184">
        <v>2600.3079432427116</v>
      </c>
      <c r="L130" s="184">
        <v>695.4298285044365</v>
      </c>
      <c r="M130" s="184">
        <f t="shared" si="9"/>
        <v>-614.69200000000001</v>
      </c>
      <c r="N130" s="185">
        <f t="shared" si="11"/>
        <v>2681.0457717471481</v>
      </c>
      <c r="O130" s="184"/>
      <c r="P130" s="184">
        <v>2742.349489415993</v>
      </c>
      <c r="Q130" s="184">
        <v>719.93574960230637</v>
      </c>
      <c r="R130" s="184">
        <f t="shared" si="10"/>
        <v>-614.69200000000001</v>
      </c>
      <c r="S130" s="185">
        <f t="shared" si="12"/>
        <v>2847.5932390182993</v>
      </c>
    </row>
    <row r="131" spans="1:19" x14ac:dyDescent="0.2">
      <c r="A131" s="182">
        <v>408</v>
      </c>
      <c r="B131" s="183" t="s">
        <v>134</v>
      </c>
      <c r="C131" s="184">
        <v>12121.756635886881</v>
      </c>
      <c r="D131" s="184">
        <v>-1275.5358989352264</v>
      </c>
      <c r="E131" s="184">
        <v>-425.17863297840881</v>
      </c>
      <c r="F131" s="184">
        <v>-161.61709654116677</v>
      </c>
      <c r="G131" s="184">
        <v>2721.8180015443763</v>
      </c>
      <c r="H131" s="184">
        <v>-3.4609999999999999</v>
      </c>
      <c r="I131" s="185">
        <f t="shared" si="8"/>
        <v>14840.113637431257</v>
      </c>
      <c r="J131" s="184"/>
      <c r="K131" s="184">
        <v>12208.826949241922</v>
      </c>
      <c r="L131" s="184">
        <v>2813.6462952199827</v>
      </c>
      <c r="M131" s="184">
        <f t="shared" si="9"/>
        <v>-3.4609999999999999</v>
      </c>
      <c r="N131" s="185">
        <f t="shared" si="11"/>
        <v>15019.012244461905</v>
      </c>
      <c r="O131" s="184"/>
      <c r="P131" s="184">
        <v>12563.63131426932</v>
      </c>
      <c r="Q131" s="184">
        <v>2929.788101463048</v>
      </c>
      <c r="R131" s="184">
        <f t="shared" si="10"/>
        <v>-3.4609999999999999</v>
      </c>
      <c r="S131" s="185">
        <f t="shared" si="12"/>
        <v>15489.958415732368</v>
      </c>
    </row>
    <row r="132" spans="1:19" x14ac:dyDescent="0.2">
      <c r="A132" s="182">
        <v>410</v>
      </c>
      <c r="B132" s="183" t="s">
        <v>135</v>
      </c>
      <c r="C132" s="184">
        <v>16180.66046419858</v>
      </c>
      <c r="D132" s="184">
        <v>-1698.5734096396111</v>
      </c>
      <c r="E132" s="184">
        <v>-566.191136546537</v>
      </c>
      <c r="F132" s="184">
        <v>-217.20949033315662</v>
      </c>
      <c r="G132" s="184">
        <v>2867.5619461564665</v>
      </c>
      <c r="H132" s="184">
        <v>-1471.414</v>
      </c>
      <c r="I132" s="185">
        <f t="shared" si="8"/>
        <v>17576.808410355046</v>
      </c>
      <c r="J132" s="184"/>
      <c r="K132" s="184">
        <v>16953.164535352906</v>
      </c>
      <c r="L132" s="184">
        <v>2961.0621134741123</v>
      </c>
      <c r="M132" s="184">
        <f t="shared" si="9"/>
        <v>-1471.414</v>
      </c>
      <c r="N132" s="185">
        <f t="shared" si="11"/>
        <v>18442.812648827017</v>
      </c>
      <c r="O132" s="184"/>
      <c r="P132" s="184">
        <v>17739.668795465946</v>
      </c>
      <c r="Q132" s="184">
        <v>3099.3765466439258</v>
      </c>
      <c r="R132" s="184">
        <f t="shared" si="10"/>
        <v>-1471.414</v>
      </c>
      <c r="S132" s="185">
        <f t="shared" si="12"/>
        <v>19367.631342109871</v>
      </c>
    </row>
    <row r="133" spans="1:19" x14ac:dyDescent="0.2">
      <c r="A133" s="182">
        <v>416</v>
      </c>
      <c r="B133" s="183" t="s">
        <v>136</v>
      </c>
      <c r="C133" s="184">
        <v>1873.8829863785477</v>
      </c>
      <c r="D133" s="184">
        <v>-261.09629082396367</v>
      </c>
      <c r="E133" s="184">
        <v>-87.032096941321214</v>
      </c>
      <c r="F133" s="184">
        <v>-33.575260517035289</v>
      </c>
      <c r="G133" s="184">
        <v>549.74965149730281</v>
      </c>
      <c r="H133" s="184">
        <v>-616.14200000000005</v>
      </c>
      <c r="I133" s="185">
        <f t="shared" si="8"/>
        <v>1807.4906378758503</v>
      </c>
      <c r="J133" s="184"/>
      <c r="K133" s="184">
        <v>1984.2373986085627</v>
      </c>
      <c r="L133" s="184">
        <v>568.39837784806969</v>
      </c>
      <c r="M133" s="184">
        <f t="shared" si="9"/>
        <v>-616.14200000000005</v>
      </c>
      <c r="N133" s="185">
        <f t="shared" si="11"/>
        <v>1936.4937764566323</v>
      </c>
      <c r="O133" s="184"/>
      <c r="P133" s="184">
        <v>2152.1931030099854</v>
      </c>
      <c r="Q133" s="184">
        <v>593.41516785604267</v>
      </c>
      <c r="R133" s="184">
        <f t="shared" si="10"/>
        <v>-616.14200000000005</v>
      </c>
      <c r="S133" s="185">
        <f t="shared" si="12"/>
        <v>2129.466270866028</v>
      </c>
    </row>
    <row r="134" spans="1:19" x14ac:dyDescent="0.2">
      <c r="A134" s="182">
        <v>418</v>
      </c>
      <c r="B134" s="183" t="s">
        <v>137</v>
      </c>
      <c r="C134" s="184">
        <v>20194.776398018159</v>
      </c>
      <c r="D134" s="184">
        <v>-2223.7514998104734</v>
      </c>
      <c r="E134" s="184">
        <v>-741.25049993682455</v>
      </c>
      <c r="F134" s="184">
        <v>-283.39972652128858</v>
      </c>
      <c r="G134" s="184">
        <v>3047.4466107922462</v>
      </c>
      <c r="H134" s="184">
        <v>-2491.9470000000001</v>
      </c>
      <c r="I134" s="185">
        <f t="shared" si="8"/>
        <v>20750.276008810404</v>
      </c>
      <c r="J134" s="184"/>
      <c r="K134" s="184">
        <v>20291.34074980082</v>
      </c>
      <c r="L134" s="184">
        <v>3112.0571009163573</v>
      </c>
      <c r="M134" s="184">
        <f t="shared" si="9"/>
        <v>-2491.9470000000001</v>
      </c>
      <c r="N134" s="185">
        <f t="shared" si="11"/>
        <v>20911.450850717178</v>
      </c>
      <c r="O134" s="184"/>
      <c r="P134" s="184">
        <v>19848.918267331672</v>
      </c>
      <c r="Q134" s="184">
        <v>3265.4804329955596</v>
      </c>
      <c r="R134" s="184">
        <f t="shared" si="10"/>
        <v>-2491.9470000000001</v>
      </c>
      <c r="S134" s="185">
        <f t="shared" si="12"/>
        <v>20622.45170032723</v>
      </c>
    </row>
    <row r="135" spans="1:19" x14ac:dyDescent="0.2">
      <c r="A135" s="182">
        <v>420</v>
      </c>
      <c r="B135" s="183" t="s">
        <v>138</v>
      </c>
      <c r="C135" s="184">
        <v>4564.8794180991308</v>
      </c>
      <c r="D135" s="184">
        <v>-830.24277924168905</v>
      </c>
      <c r="E135" s="184">
        <v>-276.74759308056298</v>
      </c>
      <c r="F135" s="184">
        <v>-105.11069669099436</v>
      </c>
      <c r="G135" s="184">
        <v>1796.0976727217915</v>
      </c>
      <c r="H135" s="184">
        <v>-1146.9929999999999</v>
      </c>
      <c r="I135" s="185">
        <f t="shared" si="8"/>
        <v>5213.9840908209226</v>
      </c>
      <c r="J135" s="184"/>
      <c r="K135" s="184">
        <v>4488.3144269437298</v>
      </c>
      <c r="L135" s="184">
        <v>1858.5540136799216</v>
      </c>
      <c r="M135" s="184">
        <f t="shared" si="9"/>
        <v>-1146.9929999999999</v>
      </c>
      <c r="N135" s="185">
        <f t="shared" si="11"/>
        <v>5199.8754406236512</v>
      </c>
      <c r="O135" s="184"/>
      <c r="P135" s="184">
        <v>4730.6900011690559</v>
      </c>
      <c r="Q135" s="184">
        <v>1936.8317557436214</v>
      </c>
      <c r="R135" s="184">
        <f t="shared" si="10"/>
        <v>-1146.9929999999999</v>
      </c>
      <c r="S135" s="185">
        <f t="shared" si="12"/>
        <v>5520.5287569126776</v>
      </c>
    </row>
    <row r="136" spans="1:19" x14ac:dyDescent="0.2">
      <c r="A136" s="182">
        <v>421</v>
      </c>
      <c r="B136" s="183" t="s">
        <v>139</v>
      </c>
      <c r="C136" s="184">
        <v>1394.4368866141322</v>
      </c>
      <c r="D136" s="184">
        <v>-62.876618892118756</v>
      </c>
      <c r="E136" s="184">
        <v>-20.958872964039585</v>
      </c>
      <c r="F136" s="184">
        <v>-7.9368121001675433</v>
      </c>
      <c r="G136" s="184">
        <v>178.36310096929358</v>
      </c>
      <c r="H136" s="184">
        <v>-186.25800000000001</v>
      </c>
      <c r="I136" s="185">
        <f t="shared" si="8"/>
        <v>1386.5419875834257</v>
      </c>
      <c r="J136" s="184"/>
      <c r="K136" s="184">
        <v>1336.2680216280803</v>
      </c>
      <c r="L136" s="184">
        <v>184.40395436219899</v>
      </c>
      <c r="M136" s="184">
        <f t="shared" si="9"/>
        <v>-186.25800000000001</v>
      </c>
      <c r="N136" s="185">
        <f t="shared" si="11"/>
        <v>1334.4139759902794</v>
      </c>
      <c r="O136" s="184"/>
      <c r="P136" s="184">
        <v>1360.8014599220598</v>
      </c>
      <c r="Q136" s="184">
        <v>191.11808818172841</v>
      </c>
      <c r="R136" s="184">
        <f t="shared" si="10"/>
        <v>-186.25800000000001</v>
      </c>
      <c r="S136" s="185">
        <f t="shared" si="12"/>
        <v>1365.6615481037882</v>
      </c>
    </row>
    <row r="137" spans="1:19" x14ac:dyDescent="0.2">
      <c r="A137" s="182">
        <v>422</v>
      </c>
      <c r="B137" s="183" t="s">
        <v>140</v>
      </c>
      <c r="C137" s="184">
        <v>6751.8767806103742</v>
      </c>
      <c r="D137" s="184">
        <v>-938.35437575403705</v>
      </c>
      <c r="E137" s="184">
        <v>-312.78479191801239</v>
      </c>
      <c r="F137" s="184">
        <v>-117.4439936279894</v>
      </c>
      <c r="G137" s="184">
        <v>2220.0993083172866</v>
      </c>
      <c r="H137" s="184">
        <v>-270.65199999999999</v>
      </c>
      <c r="I137" s="185">
        <f t="shared" ref="I137:I200" si="13">C137+G137+H137</f>
        <v>8701.3240889276603</v>
      </c>
      <c r="J137" s="184"/>
      <c r="K137" s="184">
        <v>6754.7308607450623</v>
      </c>
      <c r="L137" s="184">
        <v>2302.6543830891578</v>
      </c>
      <c r="M137" s="184">
        <f t="shared" ref="M137:M200" si="14">H137</f>
        <v>-270.65199999999999</v>
      </c>
      <c r="N137" s="185">
        <f t="shared" si="11"/>
        <v>8786.73324383422</v>
      </c>
      <c r="O137" s="184"/>
      <c r="P137" s="184">
        <v>7324.3684899786895</v>
      </c>
      <c r="Q137" s="184">
        <v>2399.2057596241357</v>
      </c>
      <c r="R137" s="184">
        <f t="shared" ref="R137:R200" si="15">M137</f>
        <v>-270.65199999999999</v>
      </c>
      <c r="S137" s="185">
        <f t="shared" si="12"/>
        <v>9452.9222496028251</v>
      </c>
    </row>
    <row r="138" spans="1:19" x14ac:dyDescent="0.2">
      <c r="A138" s="182">
        <v>423</v>
      </c>
      <c r="B138" s="183" t="s">
        <v>141</v>
      </c>
      <c r="C138" s="184">
        <v>16887.186185537765</v>
      </c>
      <c r="D138" s="184">
        <v>-1854.3626725636809</v>
      </c>
      <c r="E138" s="184">
        <v>-618.12089085456034</v>
      </c>
      <c r="F138" s="184">
        <v>-238.42831451931883</v>
      </c>
      <c r="G138" s="184">
        <v>2701.7191798387621</v>
      </c>
      <c r="H138" s="184">
        <v>-1799.7909999999999</v>
      </c>
      <c r="I138" s="185">
        <f t="shared" si="13"/>
        <v>17789.114365376525</v>
      </c>
      <c r="J138" s="184"/>
      <c r="K138" s="184">
        <v>16904.709256284405</v>
      </c>
      <c r="L138" s="184">
        <v>2760.4085243487625</v>
      </c>
      <c r="M138" s="184">
        <f t="shared" si="14"/>
        <v>-1799.7909999999999</v>
      </c>
      <c r="N138" s="185">
        <f t="shared" ref="N138:N201" si="16">K138+L138+M138</f>
        <v>17865.326780633168</v>
      </c>
      <c r="O138" s="184"/>
      <c r="P138" s="184">
        <v>16204.755716816177</v>
      </c>
      <c r="Q138" s="184">
        <v>2884.354522082494</v>
      </c>
      <c r="R138" s="184">
        <f t="shared" si="15"/>
        <v>-1799.7909999999999</v>
      </c>
      <c r="S138" s="185">
        <f t="shared" ref="S138:S201" si="17">P138+Q138+R138</f>
        <v>17289.319238898668</v>
      </c>
    </row>
    <row r="139" spans="1:19" x14ac:dyDescent="0.2">
      <c r="A139" s="182">
        <v>425</v>
      </c>
      <c r="B139" s="183" t="s">
        <v>142</v>
      </c>
      <c r="C139" s="184">
        <v>19658.380022520691</v>
      </c>
      <c r="D139" s="184">
        <v>-928.04080085662474</v>
      </c>
      <c r="E139" s="184">
        <v>-309.34693361887491</v>
      </c>
      <c r="F139" s="184">
        <v>-120.40583604437846</v>
      </c>
      <c r="G139" s="184">
        <v>1260.0938333146848</v>
      </c>
      <c r="H139" s="184">
        <v>886.471</v>
      </c>
      <c r="I139" s="185">
        <f t="shared" si="13"/>
        <v>21804.944855835376</v>
      </c>
      <c r="J139" s="184"/>
      <c r="K139" s="184">
        <v>20261.87045444009</v>
      </c>
      <c r="L139" s="184">
        <v>1296.5042587857208</v>
      </c>
      <c r="M139" s="184">
        <f t="shared" si="14"/>
        <v>886.471</v>
      </c>
      <c r="N139" s="185">
        <f t="shared" si="16"/>
        <v>22444.845713225812</v>
      </c>
      <c r="O139" s="184"/>
      <c r="P139" s="184">
        <v>20541.854521303285</v>
      </c>
      <c r="Q139" s="184">
        <v>1361.8257113418038</v>
      </c>
      <c r="R139" s="184">
        <f t="shared" si="15"/>
        <v>886.471</v>
      </c>
      <c r="S139" s="185">
        <f t="shared" si="17"/>
        <v>22790.15123264509</v>
      </c>
    </row>
    <row r="140" spans="1:19" x14ac:dyDescent="0.2">
      <c r="A140" s="182">
        <v>426</v>
      </c>
      <c r="B140" s="183" t="s">
        <v>143</v>
      </c>
      <c r="C140" s="184">
        <v>9060.303659799707</v>
      </c>
      <c r="D140" s="184">
        <v>-1082.2016045863663</v>
      </c>
      <c r="E140" s="184">
        <v>-360.73386819545544</v>
      </c>
      <c r="F140" s="184">
        <v>-136.61498145594513</v>
      </c>
      <c r="G140" s="184">
        <v>2240.3958888979855</v>
      </c>
      <c r="H140" s="184">
        <v>-2245.0990000000002</v>
      </c>
      <c r="I140" s="185">
        <f t="shared" si="13"/>
        <v>9055.6005486976919</v>
      </c>
      <c r="J140" s="184"/>
      <c r="K140" s="184">
        <v>9301.0529857752917</v>
      </c>
      <c r="L140" s="184">
        <v>2317.2794172066533</v>
      </c>
      <c r="M140" s="184">
        <f t="shared" si="14"/>
        <v>-2245.0990000000002</v>
      </c>
      <c r="N140" s="185">
        <f t="shared" si="16"/>
        <v>9373.2334029819449</v>
      </c>
      <c r="O140" s="184"/>
      <c r="P140" s="184">
        <v>9708.9423731401002</v>
      </c>
      <c r="Q140" s="184">
        <v>2415.5850138251808</v>
      </c>
      <c r="R140" s="184">
        <f t="shared" si="15"/>
        <v>-2245.0990000000002</v>
      </c>
      <c r="S140" s="185">
        <f t="shared" si="17"/>
        <v>9879.4283869652809</v>
      </c>
    </row>
    <row r="141" spans="1:19" x14ac:dyDescent="0.2">
      <c r="A141" s="182">
        <v>430</v>
      </c>
      <c r="B141" s="183" t="s">
        <v>144</v>
      </c>
      <c r="C141" s="184">
        <v>9554.5841984912167</v>
      </c>
      <c r="D141" s="184">
        <v>-1392.5135510611394</v>
      </c>
      <c r="E141" s="184">
        <v>-464.17118368704644</v>
      </c>
      <c r="F141" s="184">
        <v>-177.64112680170913</v>
      </c>
      <c r="G141" s="184">
        <v>3457.5786281047431</v>
      </c>
      <c r="H141" s="184">
        <v>-1818.557</v>
      </c>
      <c r="I141" s="185">
        <f t="shared" si="13"/>
        <v>11193.605826595958</v>
      </c>
      <c r="J141" s="184"/>
      <c r="K141" s="184">
        <v>9373.4003793611864</v>
      </c>
      <c r="L141" s="184">
        <v>3569.2497099086804</v>
      </c>
      <c r="M141" s="184">
        <f t="shared" si="14"/>
        <v>-1818.557</v>
      </c>
      <c r="N141" s="185">
        <f t="shared" si="16"/>
        <v>11124.093089269867</v>
      </c>
      <c r="O141" s="184"/>
      <c r="P141" s="184">
        <v>9921.160805601181</v>
      </c>
      <c r="Q141" s="184">
        <v>3707.6722830285248</v>
      </c>
      <c r="R141" s="184">
        <f t="shared" si="15"/>
        <v>-1818.557</v>
      </c>
      <c r="S141" s="185">
        <f t="shared" si="17"/>
        <v>11810.276088629706</v>
      </c>
    </row>
    <row r="142" spans="1:19" x14ac:dyDescent="0.2">
      <c r="A142" s="182">
        <v>433</v>
      </c>
      <c r="B142" s="183" t="s">
        <v>145</v>
      </c>
      <c r="C142" s="184">
        <v>4290.3556555421883</v>
      </c>
      <c r="D142" s="184">
        <v>-701.05168315831406</v>
      </c>
      <c r="E142" s="184">
        <v>-233.6838943861047</v>
      </c>
      <c r="F142" s="184">
        <v>-89.028817945756927</v>
      </c>
      <c r="G142" s="184">
        <v>1525.1869505765108</v>
      </c>
      <c r="H142" s="184">
        <v>-839.601</v>
      </c>
      <c r="I142" s="185">
        <f t="shared" si="13"/>
        <v>4975.9416061186994</v>
      </c>
      <c r="J142" s="184"/>
      <c r="K142" s="184">
        <v>4142.1490725048689</v>
      </c>
      <c r="L142" s="184">
        <v>1570.3616761075793</v>
      </c>
      <c r="M142" s="184">
        <f t="shared" si="14"/>
        <v>-839.601</v>
      </c>
      <c r="N142" s="185">
        <f t="shared" si="16"/>
        <v>4872.9097486124483</v>
      </c>
      <c r="O142" s="184"/>
      <c r="P142" s="184">
        <v>3948.7716193808915</v>
      </c>
      <c r="Q142" s="184">
        <v>1636.8225293168894</v>
      </c>
      <c r="R142" s="184">
        <f t="shared" si="15"/>
        <v>-839.601</v>
      </c>
      <c r="S142" s="185">
        <f t="shared" si="17"/>
        <v>4745.9931486977812</v>
      </c>
    </row>
    <row r="143" spans="1:19" x14ac:dyDescent="0.2">
      <c r="A143" s="182">
        <v>434</v>
      </c>
      <c r="B143" s="183" t="s">
        <v>146</v>
      </c>
      <c r="C143" s="184">
        <v>6462.2057670139329</v>
      </c>
      <c r="D143" s="184">
        <v>-1317.9663079430015</v>
      </c>
      <c r="E143" s="184">
        <v>-439.32210264766724</v>
      </c>
      <c r="F143" s="184">
        <v>-166.77718137596958</v>
      </c>
      <c r="G143" s="184">
        <v>2772.725671239798</v>
      </c>
      <c r="H143" s="184">
        <v>-1018.727</v>
      </c>
      <c r="I143" s="185">
        <f t="shared" si="13"/>
        <v>8216.2044382537297</v>
      </c>
      <c r="J143" s="184"/>
      <c r="K143" s="184">
        <v>6436.8881896549037</v>
      </c>
      <c r="L143" s="184">
        <v>2857.1027874633064</v>
      </c>
      <c r="M143" s="184">
        <f t="shared" si="14"/>
        <v>-1018.727</v>
      </c>
      <c r="N143" s="185">
        <f t="shared" si="16"/>
        <v>8275.2639771182094</v>
      </c>
      <c r="O143" s="184"/>
      <c r="P143" s="184">
        <v>6123.5164872221676</v>
      </c>
      <c r="Q143" s="184">
        <v>2971.6634193185901</v>
      </c>
      <c r="R143" s="184">
        <f t="shared" si="15"/>
        <v>-1018.727</v>
      </c>
      <c r="S143" s="185">
        <f t="shared" si="17"/>
        <v>8076.4529065407578</v>
      </c>
    </row>
    <row r="144" spans="1:19" x14ac:dyDescent="0.2">
      <c r="A144" s="182">
        <v>435</v>
      </c>
      <c r="B144" s="183" t="s">
        <v>147</v>
      </c>
      <c r="C144" s="184">
        <v>981.36023298966143</v>
      </c>
      <c r="D144" s="184">
        <v>-62.605209026397382</v>
      </c>
      <c r="E144" s="184">
        <v>-20.868403008799127</v>
      </c>
      <c r="F144" s="184">
        <v>-7.9368121001675433</v>
      </c>
      <c r="G144" s="184">
        <v>158.84026241174496</v>
      </c>
      <c r="H144" s="184">
        <v>-190.726</v>
      </c>
      <c r="I144" s="185">
        <f t="shared" si="13"/>
        <v>949.47449540140644</v>
      </c>
      <c r="J144" s="184"/>
      <c r="K144" s="184">
        <v>1012.229084549338</v>
      </c>
      <c r="L144" s="184">
        <v>163.14662347929794</v>
      </c>
      <c r="M144" s="184">
        <f t="shared" si="14"/>
        <v>-190.726</v>
      </c>
      <c r="N144" s="185">
        <f t="shared" si="16"/>
        <v>984.64970802863593</v>
      </c>
      <c r="O144" s="184"/>
      <c r="P144" s="184">
        <v>1013.6953125862457</v>
      </c>
      <c r="Q144" s="184">
        <v>168.53021763420449</v>
      </c>
      <c r="R144" s="184">
        <f t="shared" si="15"/>
        <v>-190.726</v>
      </c>
      <c r="S144" s="185">
        <f t="shared" si="17"/>
        <v>991.49953022045008</v>
      </c>
    </row>
    <row r="145" spans="1:19" x14ac:dyDescent="0.2">
      <c r="A145" s="182">
        <v>436</v>
      </c>
      <c r="B145" s="183" t="s">
        <v>148</v>
      </c>
      <c r="C145" s="184">
        <v>3764.8541960356843</v>
      </c>
      <c r="D145" s="184">
        <v>-179.85427101803177</v>
      </c>
      <c r="E145" s="184">
        <v>-59.951423672677258</v>
      </c>
      <c r="F145" s="184">
        <v>-23.417066604575957</v>
      </c>
      <c r="G145" s="184">
        <v>345.41992784342733</v>
      </c>
      <c r="H145" s="184">
        <v>-388.488</v>
      </c>
      <c r="I145" s="185">
        <f t="shared" si="13"/>
        <v>3721.7861238791115</v>
      </c>
      <c r="J145" s="184"/>
      <c r="K145" s="184">
        <v>3952.5021368253538</v>
      </c>
      <c r="L145" s="184">
        <v>357.01448589439036</v>
      </c>
      <c r="M145" s="184">
        <f t="shared" si="14"/>
        <v>-388.488</v>
      </c>
      <c r="N145" s="185">
        <f t="shared" si="16"/>
        <v>3921.0286227197444</v>
      </c>
      <c r="O145" s="184"/>
      <c r="P145" s="184">
        <v>4063.2567322134551</v>
      </c>
      <c r="Q145" s="184">
        <v>372.51355292892697</v>
      </c>
      <c r="R145" s="184">
        <f t="shared" si="15"/>
        <v>-388.488</v>
      </c>
      <c r="S145" s="185">
        <f t="shared" si="17"/>
        <v>4047.2822851423821</v>
      </c>
    </row>
    <row r="146" spans="1:19" x14ac:dyDescent="0.2">
      <c r="A146" s="182">
        <v>440</v>
      </c>
      <c r="B146" s="183" t="s">
        <v>149</v>
      </c>
      <c r="C146" s="184">
        <v>11246.12395295685</v>
      </c>
      <c r="D146" s="184">
        <v>-518.57378343830896</v>
      </c>
      <c r="E146" s="184">
        <v>-172.85792781276967</v>
      </c>
      <c r="F146" s="184">
        <v>-66.965405883046273</v>
      </c>
      <c r="G146" s="184">
        <v>820.89673994918439</v>
      </c>
      <c r="H146" s="184">
        <v>-1388.8679999999999</v>
      </c>
      <c r="I146" s="185">
        <f t="shared" si="13"/>
        <v>10678.152692906035</v>
      </c>
      <c r="J146" s="184"/>
      <c r="K146" s="184">
        <v>11816.573204019434</v>
      </c>
      <c r="L146" s="184">
        <v>849.15559254401012</v>
      </c>
      <c r="M146" s="184">
        <f t="shared" si="14"/>
        <v>-1388.8679999999999</v>
      </c>
      <c r="N146" s="185">
        <f t="shared" si="16"/>
        <v>11276.860796563444</v>
      </c>
      <c r="O146" s="184"/>
      <c r="P146" s="184">
        <v>12695.4974082143</v>
      </c>
      <c r="Q146" s="184">
        <v>888.25248298852239</v>
      </c>
      <c r="R146" s="184">
        <f t="shared" si="15"/>
        <v>-1388.8679999999999</v>
      </c>
      <c r="S146" s="185">
        <f t="shared" si="17"/>
        <v>12194.881891202822</v>
      </c>
    </row>
    <row r="147" spans="1:19" x14ac:dyDescent="0.2">
      <c r="A147" s="182">
        <v>441</v>
      </c>
      <c r="B147" s="183" t="s">
        <v>150</v>
      </c>
      <c r="C147" s="184">
        <v>779.35535498254285</v>
      </c>
      <c r="D147" s="184">
        <v>-399.9676721180677</v>
      </c>
      <c r="E147" s="184">
        <v>-133.32255737268923</v>
      </c>
      <c r="F147" s="184">
        <v>-50.293472593918821</v>
      </c>
      <c r="G147" s="184">
        <v>940.71435775433952</v>
      </c>
      <c r="H147" s="184">
        <v>-398.99200000000002</v>
      </c>
      <c r="I147" s="185">
        <f t="shared" si="13"/>
        <v>1321.0777127368824</v>
      </c>
      <c r="J147" s="184"/>
      <c r="K147" s="184">
        <v>720.84651371946723</v>
      </c>
      <c r="L147" s="184">
        <v>971.99697218398626</v>
      </c>
      <c r="M147" s="184">
        <f t="shared" si="14"/>
        <v>-398.99200000000002</v>
      </c>
      <c r="N147" s="185">
        <f t="shared" si="16"/>
        <v>1293.8514859034535</v>
      </c>
      <c r="O147" s="184"/>
      <c r="P147" s="184">
        <v>952.72782886587834</v>
      </c>
      <c r="Q147" s="184">
        <v>1011.7951435196703</v>
      </c>
      <c r="R147" s="184">
        <f t="shared" si="15"/>
        <v>-398.99200000000002</v>
      </c>
      <c r="S147" s="185">
        <f t="shared" si="17"/>
        <v>1565.5309723855487</v>
      </c>
    </row>
    <row r="148" spans="1:19" x14ac:dyDescent="0.2">
      <c r="A148" s="182">
        <v>444</v>
      </c>
      <c r="B148" s="183" t="s">
        <v>151</v>
      </c>
      <c r="C148" s="184">
        <v>23304.651159303623</v>
      </c>
      <c r="D148" s="184">
        <v>-4144.5191195206507</v>
      </c>
      <c r="E148" s="184">
        <v>-1381.5063731735504</v>
      </c>
      <c r="F148" s="184">
        <v>-522.15199255489995</v>
      </c>
      <c r="G148" s="184">
        <v>7622.7114391789328</v>
      </c>
      <c r="H148" s="184">
        <v>-994.20299999999997</v>
      </c>
      <c r="I148" s="185">
        <f t="shared" si="13"/>
        <v>29933.159598482554</v>
      </c>
      <c r="J148" s="184"/>
      <c r="K148" s="184">
        <v>22756.923993607226</v>
      </c>
      <c r="L148" s="184">
        <v>7804.6353030280288</v>
      </c>
      <c r="M148" s="184">
        <f t="shared" si="14"/>
        <v>-994.20299999999997</v>
      </c>
      <c r="N148" s="185">
        <f t="shared" si="16"/>
        <v>29567.356296635255</v>
      </c>
      <c r="O148" s="184"/>
      <c r="P148" s="184">
        <v>22496.609144899365</v>
      </c>
      <c r="Q148" s="184">
        <v>8128.2085012656535</v>
      </c>
      <c r="R148" s="184">
        <f t="shared" si="15"/>
        <v>-994.20299999999997</v>
      </c>
      <c r="S148" s="185">
        <f t="shared" si="17"/>
        <v>29630.614646165017</v>
      </c>
    </row>
    <row r="149" spans="1:19" x14ac:dyDescent="0.2">
      <c r="A149" s="182">
        <v>445</v>
      </c>
      <c r="B149" s="183" t="s">
        <v>152</v>
      </c>
      <c r="C149" s="184">
        <v>6693.2330391308869</v>
      </c>
      <c r="D149" s="184">
        <v>-1356.2350990097154</v>
      </c>
      <c r="E149" s="184">
        <v>-452.07836633657183</v>
      </c>
      <c r="F149" s="184">
        <v>-172.07610257404062</v>
      </c>
      <c r="G149" s="184">
        <v>2515.3979813908772</v>
      </c>
      <c r="H149" s="184">
        <v>-323.495</v>
      </c>
      <c r="I149" s="185">
        <f t="shared" si="13"/>
        <v>8885.1360205217625</v>
      </c>
      <c r="J149" s="184"/>
      <c r="K149" s="184">
        <v>7469.1986232464205</v>
      </c>
      <c r="L149" s="184">
        <v>2582.1468812540475</v>
      </c>
      <c r="M149" s="184">
        <f t="shared" si="14"/>
        <v>-323.495</v>
      </c>
      <c r="N149" s="185">
        <f t="shared" si="16"/>
        <v>9727.8505045004677</v>
      </c>
      <c r="O149" s="184"/>
      <c r="P149" s="184">
        <v>8058.7125394708619</v>
      </c>
      <c r="Q149" s="184">
        <v>2688.6004997294704</v>
      </c>
      <c r="R149" s="184">
        <f t="shared" si="15"/>
        <v>-323.495</v>
      </c>
      <c r="S149" s="185">
        <f t="shared" si="17"/>
        <v>10423.818039200332</v>
      </c>
    </row>
    <row r="150" spans="1:19" x14ac:dyDescent="0.2">
      <c r="A150" s="182">
        <v>475</v>
      </c>
      <c r="B150" s="183" t="s">
        <v>153</v>
      </c>
      <c r="C150" s="184">
        <v>4421.0773367241836</v>
      </c>
      <c r="D150" s="184">
        <v>-495.68488476247296</v>
      </c>
      <c r="E150" s="184">
        <v>-165.22829492082431</v>
      </c>
      <c r="F150" s="184">
        <v>-62.603630137035829</v>
      </c>
      <c r="G150" s="184">
        <v>1166.6317137110748</v>
      </c>
      <c r="H150" s="184">
        <v>-203.971</v>
      </c>
      <c r="I150" s="185">
        <f t="shared" si="13"/>
        <v>5383.7380504352586</v>
      </c>
      <c r="J150" s="184"/>
      <c r="K150" s="184">
        <v>4608.4875695758883</v>
      </c>
      <c r="L150" s="184">
        <v>1206.9562935285785</v>
      </c>
      <c r="M150" s="184">
        <f t="shared" si="14"/>
        <v>-203.971</v>
      </c>
      <c r="N150" s="185">
        <f t="shared" si="16"/>
        <v>5611.4728631044673</v>
      </c>
      <c r="O150" s="184"/>
      <c r="P150" s="184">
        <v>4430.036219987127</v>
      </c>
      <c r="Q150" s="184">
        <v>1255.0922438501152</v>
      </c>
      <c r="R150" s="184">
        <f t="shared" si="15"/>
        <v>-203.971</v>
      </c>
      <c r="S150" s="185">
        <f t="shared" si="17"/>
        <v>5481.1574638372422</v>
      </c>
    </row>
    <row r="151" spans="1:19" x14ac:dyDescent="0.2">
      <c r="A151" s="182">
        <v>480</v>
      </c>
      <c r="B151" s="183" t="s">
        <v>154</v>
      </c>
      <c r="C151" s="184">
        <v>1765.6868420428023</v>
      </c>
      <c r="D151" s="184">
        <v>-178.9495714656272</v>
      </c>
      <c r="E151" s="184">
        <v>-59.649857155209062</v>
      </c>
      <c r="F151" s="184">
        <v>-22.954278727015168</v>
      </c>
      <c r="G151" s="184">
        <v>454.7615648573618</v>
      </c>
      <c r="H151" s="184">
        <v>-471.12900000000002</v>
      </c>
      <c r="I151" s="185">
        <f t="shared" si="13"/>
        <v>1749.3194069001643</v>
      </c>
      <c r="J151" s="184"/>
      <c r="K151" s="184">
        <v>1901.8920994986913</v>
      </c>
      <c r="L151" s="184">
        <v>467.88762870835046</v>
      </c>
      <c r="M151" s="184">
        <f t="shared" si="14"/>
        <v>-471.12900000000002</v>
      </c>
      <c r="N151" s="185">
        <f t="shared" si="16"/>
        <v>1898.650728207042</v>
      </c>
      <c r="O151" s="184"/>
      <c r="P151" s="184">
        <v>1879.0285980272158</v>
      </c>
      <c r="Q151" s="184">
        <v>485.04994362952476</v>
      </c>
      <c r="R151" s="184">
        <f t="shared" si="15"/>
        <v>-471.12900000000002</v>
      </c>
      <c r="S151" s="185">
        <f t="shared" si="17"/>
        <v>1892.9495416567406</v>
      </c>
    </row>
    <row r="152" spans="1:19" x14ac:dyDescent="0.2">
      <c r="A152" s="182">
        <v>481</v>
      </c>
      <c r="B152" s="183" t="s">
        <v>155</v>
      </c>
      <c r="C152" s="184">
        <v>6061.3371025814531</v>
      </c>
      <c r="D152" s="184">
        <v>-872.31130842850234</v>
      </c>
      <c r="E152" s="184">
        <v>-290.77043614283406</v>
      </c>
      <c r="F152" s="184">
        <v>-109.80799364823638</v>
      </c>
      <c r="G152" s="184">
        <v>1321.5920093668653</v>
      </c>
      <c r="H152" s="184">
        <v>-2046.174</v>
      </c>
      <c r="I152" s="185">
        <f t="shared" si="13"/>
        <v>5336.7551119483187</v>
      </c>
      <c r="J152" s="184"/>
      <c r="K152" s="184">
        <v>5953.0349745180129</v>
      </c>
      <c r="L152" s="184">
        <v>1346.549356764493</v>
      </c>
      <c r="M152" s="184">
        <f t="shared" si="14"/>
        <v>-2046.174</v>
      </c>
      <c r="N152" s="185">
        <f t="shared" si="16"/>
        <v>5253.4103312825055</v>
      </c>
      <c r="O152" s="184"/>
      <c r="P152" s="184">
        <v>5777.1829463239201</v>
      </c>
      <c r="Q152" s="184">
        <v>1408.4544960106894</v>
      </c>
      <c r="R152" s="184">
        <f t="shared" si="15"/>
        <v>-2046.174</v>
      </c>
      <c r="S152" s="185">
        <f t="shared" si="17"/>
        <v>5139.4634423346097</v>
      </c>
    </row>
    <row r="153" spans="1:19" x14ac:dyDescent="0.2">
      <c r="A153" s="182">
        <v>483</v>
      </c>
      <c r="B153" s="183" t="s">
        <v>156</v>
      </c>
      <c r="C153" s="184">
        <v>1674.0341305556708</v>
      </c>
      <c r="D153" s="184">
        <v>-96.531442241569366</v>
      </c>
      <c r="E153" s="184">
        <v>-32.177147413856453</v>
      </c>
      <c r="F153" s="184">
        <v>-11.974636331885433</v>
      </c>
      <c r="G153" s="184">
        <v>254.52789838829963</v>
      </c>
      <c r="H153" s="184">
        <v>-208.749</v>
      </c>
      <c r="I153" s="185">
        <f t="shared" si="13"/>
        <v>1719.8130289439705</v>
      </c>
      <c r="J153" s="184"/>
      <c r="K153" s="184">
        <v>1810.984385261768</v>
      </c>
      <c r="L153" s="184">
        <v>264.32981244935479</v>
      </c>
      <c r="M153" s="184">
        <f t="shared" si="14"/>
        <v>-208.749</v>
      </c>
      <c r="N153" s="185">
        <f t="shared" si="16"/>
        <v>1866.5651977111227</v>
      </c>
      <c r="O153" s="184"/>
      <c r="P153" s="184">
        <v>1876.8643430007539</v>
      </c>
      <c r="Q153" s="184">
        <v>275.18612886634764</v>
      </c>
      <c r="R153" s="184">
        <f t="shared" si="15"/>
        <v>-208.749</v>
      </c>
      <c r="S153" s="185">
        <f t="shared" si="17"/>
        <v>1943.3014718671018</v>
      </c>
    </row>
    <row r="154" spans="1:19" x14ac:dyDescent="0.2">
      <c r="A154" s="182">
        <v>484</v>
      </c>
      <c r="B154" s="183" t="s">
        <v>157</v>
      </c>
      <c r="C154" s="184">
        <v>1119.2287335371852</v>
      </c>
      <c r="D154" s="184">
        <v>-268.42435719844082</v>
      </c>
      <c r="E154" s="184">
        <v>-89.474785732813601</v>
      </c>
      <c r="F154" s="184">
        <v>-34.720660513998247</v>
      </c>
      <c r="G154" s="184">
        <v>640.54629865761774</v>
      </c>
      <c r="H154" s="184">
        <v>149.828</v>
      </c>
      <c r="I154" s="185">
        <f t="shared" si="13"/>
        <v>1909.6030321948028</v>
      </c>
      <c r="J154" s="184"/>
      <c r="K154" s="184">
        <v>1169.8278909492547</v>
      </c>
      <c r="L154" s="184">
        <v>662.20069472820819</v>
      </c>
      <c r="M154" s="184">
        <f t="shared" si="14"/>
        <v>149.828</v>
      </c>
      <c r="N154" s="185">
        <f t="shared" si="16"/>
        <v>1981.8565856774628</v>
      </c>
      <c r="O154" s="184"/>
      <c r="P154" s="184">
        <v>1354.4353423249624</v>
      </c>
      <c r="Q154" s="184">
        <v>687.86346851960559</v>
      </c>
      <c r="R154" s="184">
        <f t="shared" si="15"/>
        <v>149.828</v>
      </c>
      <c r="S154" s="185">
        <f t="shared" si="17"/>
        <v>2192.1268108445679</v>
      </c>
    </row>
    <row r="155" spans="1:19" x14ac:dyDescent="0.2">
      <c r="A155" s="182">
        <v>489</v>
      </c>
      <c r="B155" s="183" t="s">
        <v>158</v>
      </c>
      <c r="C155" s="184">
        <v>1969.2599928401903</v>
      </c>
      <c r="D155" s="184">
        <v>-162.03168983566144</v>
      </c>
      <c r="E155" s="184">
        <v>-54.010563278553811</v>
      </c>
      <c r="F155" s="184">
        <v>-20.374236309613767</v>
      </c>
      <c r="G155" s="184">
        <v>451.97787759167909</v>
      </c>
      <c r="H155" s="184">
        <v>-425.642</v>
      </c>
      <c r="I155" s="185">
        <f t="shared" si="13"/>
        <v>1995.5958704318693</v>
      </c>
      <c r="J155" s="184"/>
      <c r="K155" s="184">
        <v>1950.8287053396232</v>
      </c>
      <c r="L155" s="184">
        <v>468.23922711382517</v>
      </c>
      <c r="M155" s="184">
        <f t="shared" si="14"/>
        <v>-425.642</v>
      </c>
      <c r="N155" s="185">
        <f t="shared" si="16"/>
        <v>1993.4259324534485</v>
      </c>
      <c r="O155" s="184"/>
      <c r="P155" s="184">
        <v>1977.461118188153</v>
      </c>
      <c r="Q155" s="184">
        <v>486.72933002541976</v>
      </c>
      <c r="R155" s="184">
        <f t="shared" si="15"/>
        <v>-425.642</v>
      </c>
      <c r="S155" s="185">
        <f t="shared" si="17"/>
        <v>2038.5484482135728</v>
      </c>
    </row>
    <row r="156" spans="1:19" x14ac:dyDescent="0.2">
      <c r="A156" s="182">
        <v>491</v>
      </c>
      <c r="B156" s="183" t="s">
        <v>159</v>
      </c>
      <c r="C156" s="184">
        <v>3968.0030603235159</v>
      </c>
      <c r="D156" s="184">
        <v>-4702.6282733990402</v>
      </c>
      <c r="E156" s="184">
        <v>-1567.5427577996802</v>
      </c>
      <c r="F156" s="184">
        <v>-594.45102872683435</v>
      </c>
      <c r="G156" s="184">
        <v>9576.5937824727025</v>
      </c>
      <c r="H156" s="184">
        <v>1272.8800000000001</v>
      </c>
      <c r="I156" s="185">
        <f t="shared" si="13"/>
        <v>14817.476842796219</v>
      </c>
      <c r="J156" s="184"/>
      <c r="K156" s="184">
        <v>4096.379257889088</v>
      </c>
      <c r="L156" s="184">
        <v>9929.2059490046922</v>
      </c>
      <c r="M156" s="184">
        <f t="shared" si="14"/>
        <v>1272.8800000000001</v>
      </c>
      <c r="N156" s="185">
        <f t="shared" si="16"/>
        <v>15298.465206893779</v>
      </c>
      <c r="O156" s="184"/>
      <c r="P156" s="184">
        <v>4567.8327828577158</v>
      </c>
      <c r="Q156" s="184">
        <v>10379.355241346477</v>
      </c>
      <c r="R156" s="184">
        <f t="shared" si="15"/>
        <v>1272.8800000000001</v>
      </c>
      <c r="S156" s="185">
        <f t="shared" si="17"/>
        <v>16220.068024204193</v>
      </c>
    </row>
    <row r="157" spans="1:19" x14ac:dyDescent="0.2">
      <c r="A157" s="182">
        <v>494</v>
      </c>
      <c r="B157" s="183" t="s">
        <v>160</v>
      </c>
      <c r="C157" s="184">
        <v>8604.4384058482719</v>
      </c>
      <c r="D157" s="184">
        <v>-803.55414244575366</v>
      </c>
      <c r="E157" s="184">
        <v>-267.85138081525122</v>
      </c>
      <c r="F157" s="184">
        <v>-101.96373912358099</v>
      </c>
      <c r="G157" s="184">
        <v>1455.9335718237696</v>
      </c>
      <c r="H157" s="184">
        <v>80.25</v>
      </c>
      <c r="I157" s="185">
        <f t="shared" si="13"/>
        <v>10140.621977672041</v>
      </c>
      <c r="J157" s="184"/>
      <c r="K157" s="184">
        <v>9518.5052187220663</v>
      </c>
      <c r="L157" s="184">
        <v>1509.8002783135057</v>
      </c>
      <c r="M157" s="184">
        <f t="shared" si="14"/>
        <v>80.25</v>
      </c>
      <c r="N157" s="185">
        <f t="shared" si="16"/>
        <v>11108.555497035572</v>
      </c>
      <c r="O157" s="184"/>
      <c r="P157" s="184">
        <v>9786.3424774035848</v>
      </c>
      <c r="Q157" s="184">
        <v>1579.7127051212281</v>
      </c>
      <c r="R157" s="184">
        <f t="shared" si="15"/>
        <v>80.25</v>
      </c>
      <c r="S157" s="185">
        <f t="shared" si="17"/>
        <v>11446.305182524813</v>
      </c>
    </row>
    <row r="158" spans="1:19" x14ac:dyDescent="0.2">
      <c r="A158" s="182">
        <v>495</v>
      </c>
      <c r="B158" s="183" t="s">
        <v>161</v>
      </c>
      <c r="C158" s="184">
        <v>1266.4512399624705</v>
      </c>
      <c r="D158" s="184">
        <v>-133.62412389015742</v>
      </c>
      <c r="E158" s="184">
        <v>-44.541374630052474</v>
      </c>
      <c r="F158" s="184">
        <v>-17.134721166688241</v>
      </c>
      <c r="G158" s="184">
        <v>353.56654247998802</v>
      </c>
      <c r="H158" s="184">
        <v>-370.31700000000001</v>
      </c>
      <c r="I158" s="185">
        <f t="shared" si="13"/>
        <v>1249.7007824424586</v>
      </c>
      <c r="J158" s="184"/>
      <c r="K158" s="184">
        <v>1242.4979413171513</v>
      </c>
      <c r="L158" s="184">
        <v>366.45801485872846</v>
      </c>
      <c r="M158" s="184">
        <f t="shared" si="14"/>
        <v>-370.31700000000001</v>
      </c>
      <c r="N158" s="185">
        <f t="shared" si="16"/>
        <v>1238.6389561758797</v>
      </c>
      <c r="O158" s="184"/>
      <c r="P158" s="184">
        <v>1293.9779824188672</v>
      </c>
      <c r="Q158" s="184">
        <v>381.54481007233852</v>
      </c>
      <c r="R158" s="184">
        <f t="shared" si="15"/>
        <v>-370.31700000000001</v>
      </c>
      <c r="S158" s="185">
        <f t="shared" si="17"/>
        <v>1305.2057924912058</v>
      </c>
    </row>
    <row r="159" spans="1:19" x14ac:dyDescent="0.2">
      <c r="A159" s="182">
        <v>498</v>
      </c>
      <c r="B159" s="183" t="s">
        <v>162</v>
      </c>
      <c r="C159" s="184">
        <v>3847.1413368787685</v>
      </c>
      <c r="D159" s="184">
        <v>-206.36196790348617</v>
      </c>
      <c r="E159" s="184">
        <v>-68.787322634495382</v>
      </c>
      <c r="F159" s="184">
        <v>-26.216933263818738</v>
      </c>
      <c r="G159" s="184">
        <v>471.39417282827509</v>
      </c>
      <c r="H159" s="184">
        <v>186.55600000000001</v>
      </c>
      <c r="I159" s="185">
        <f t="shared" si="13"/>
        <v>4505.0915097070429</v>
      </c>
      <c r="J159" s="184"/>
      <c r="K159" s="184">
        <v>3859.7557279455818</v>
      </c>
      <c r="L159" s="184">
        <v>487.73182895826648</v>
      </c>
      <c r="M159" s="184">
        <f t="shared" si="14"/>
        <v>186.55600000000001</v>
      </c>
      <c r="N159" s="185">
        <f t="shared" si="16"/>
        <v>4534.0435569038482</v>
      </c>
      <c r="O159" s="184"/>
      <c r="P159" s="184">
        <v>3891.9345393982771</v>
      </c>
      <c r="Q159" s="184">
        <v>506.68197413601564</v>
      </c>
      <c r="R159" s="184">
        <f t="shared" si="15"/>
        <v>186.55600000000001</v>
      </c>
      <c r="S159" s="185">
        <f t="shared" si="17"/>
        <v>4585.1725135342922</v>
      </c>
    </row>
    <row r="160" spans="1:19" x14ac:dyDescent="0.2">
      <c r="A160" s="182">
        <v>499</v>
      </c>
      <c r="B160" s="183" t="s">
        <v>163</v>
      </c>
      <c r="C160" s="184">
        <v>21328.811547958172</v>
      </c>
      <c r="D160" s="184">
        <v>-1778.8202599378978</v>
      </c>
      <c r="E160" s="184">
        <v>-592.94008664596595</v>
      </c>
      <c r="F160" s="184">
        <v>-225.81734485578733</v>
      </c>
      <c r="G160" s="184">
        <v>3040.3317236423541</v>
      </c>
      <c r="H160" s="184">
        <v>-1238.856</v>
      </c>
      <c r="I160" s="185">
        <f t="shared" si="13"/>
        <v>23130.287271600526</v>
      </c>
      <c r="J160" s="184"/>
      <c r="K160" s="184">
        <v>21967.217524076292</v>
      </c>
      <c r="L160" s="184">
        <v>3136.9946945076722</v>
      </c>
      <c r="M160" s="184">
        <f t="shared" si="14"/>
        <v>-1238.856</v>
      </c>
      <c r="N160" s="185">
        <f t="shared" si="16"/>
        <v>23865.356218583966</v>
      </c>
      <c r="O160" s="184"/>
      <c r="P160" s="184">
        <v>22383.388236445873</v>
      </c>
      <c r="Q160" s="184">
        <v>3273.7100750168934</v>
      </c>
      <c r="R160" s="184">
        <f t="shared" si="15"/>
        <v>-1238.856</v>
      </c>
      <c r="S160" s="185">
        <f t="shared" si="17"/>
        <v>24418.242311462767</v>
      </c>
    </row>
    <row r="161" spans="1:19" x14ac:dyDescent="0.2">
      <c r="A161" s="182">
        <v>500</v>
      </c>
      <c r="B161" s="183" t="s">
        <v>164</v>
      </c>
      <c r="C161" s="184">
        <v>12240.201236114241</v>
      </c>
      <c r="D161" s="184">
        <v>-948.66795065144936</v>
      </c>
      <c r="E161" s="184">
        <v>-316.22265021714981</v>
      </c>
      <c r="F161" s="184">
        <v>-122.06030270665829</v>
      </c>
      <c r="G161" s="184">
        <v>1135.105633672573</v>
      </c>
      <c r="H161" s="184">
        <v>-750.64</v>
      </c>
      <c r="I161" s="185">
        <f t="shared" si="13"/>
        <v>12624.666869786814</v>
      </c>
      <c r="J161" s="184"/>
      <c r="K161" s="184">
        <v>12287.475127572685</v>
      </c>
      <c r="L161" s="184">
        <v>1161.3976112351172</v>
      </c>
      <c r="M161" s="184">
        <f t="shared" si="14"/>
        <v>-750.64</v>
      </c>
      <c r="N161" s="185">
        <f t="shared" si="16"/>
        <v>12698.232738807803</v>
      </c>
      <c r="O161" s="184"/>
      <c r="P161" s="184">
        <v>12019.960067616619</v>
      </c>
      <c r="Q161" s="184">
        <v>1221.4591149300259</v>
      </c>
      <c r="R161" s="184">
        <f t="shared" si="15"/>
        <v>-750.64</v>
      </c>
      <c r="S161" s="185">
        <f t="shared" si="17"/>
        <v>12490.779182546645</v>
      </c>
    </row>
    <row r="162" spans="1:19" x14ac:dyDescent="0.2">
      <c r="A162" s="182">
        <v>503</v>
      </c>
      <c r="B162" s="183" t="s">
        <v>165</v>
      </c>
      <c r="C162" s="184">
        <v>3218.0925134407748</v>
      </c>
      <c r="D162" s="184">
        <v>-682.05299255781767</v>
      </c>
      <c r="E162" s="184">
        <v>-227.3509975192726</v>
      </c>
      <c r="F162" s="184">
        <v>-86.795866436526111</v>
      </c>
      <c r="G162" s="184">
        <v>1503.1627117583137</v>
      </c>
      <c r="H162" s="184">
        <v>-94.516999999999996</v>
      </c>
      <c r="I162" s="185">
        <f t="shared" si="13"/>
        <v>4626.7382251990884</v>
      </c>
      <c r="J162" s="184"/>
      <c r="K162" s="184">
        <v>3319.2818918752491</v>
      </c>
      <c r="L162" s="184">
        <v>1551.7653541432412</v>
      </c>
      <c r="M162" s="184">
        <f t="shared" si="14"/>
        <v>-94.516999999999996</v>
      </c>
      <c r="N162" s="185">
        <f t="shared" si="16"/>
        <v>4776.5302460184903</v>
      </c>
      <c r="O162" s="184"/>
      <c r="P162" s="184">
        <v>3560.4958171166422</v>
      </c>
      <c r="Q162" s="184">
        <v>1615.6479560528528</v>
      </c>
      <c r="R162" s="184">
        <f t="shared" si="15"/>
        <v>-94.516999999999996</v>
      </c>
      <c r="S162" s="185">
        <f t="shared" si="17"/>
        <v>5081.6267731694952</v>
      </c>
    </row>
    <row r="163" spans="1:19" x14ac:dyDescent="0.2">
      <c r="A163" s="182">
        <v>504</v>
      </c>
      <c r="B163" s="183" t="s">
        <v>166</v>
      </c>
      <c r="C163" s="184">
        <v>788.64521770864883</v>
      </c>
      <c r="D163" s="184">
        <v>-159.58900104416904</v>
      </c>
      <c r="E163" s="184">
        <v>-53.196333681389682</v>
      </c>
      <c r="F163" s="184">
        <v>-20.918012065747696</v>
      </c>
      <c r="G163" s="184">
        <v>410.34289476009656</v>
      </c>
      <c r="H163" s="184">
        <v>-482.54399999999998</v>
      </c>
      <c r="I163" s="185">
        <f t="shared" si="13"/>
        <v>716.4441124687454</v>
      </c>
      <c r="J163" s="184"/>
      <c r="K163" s="184">
        <v>846.19001892359574</v>
      </c>
      <c r="L163" s="184">
        <v>424.64448999849054</v>
      </c>
      <c r="M163" s="184">
        <f t="shared" si="14"/>
        <v>-482.54399999999998</v>
      </c>
      <c r="N163" s="185">
        <f t="shared" si="16"/>
        <v>788.29050892208636</v>
      </c>
      <c r="O163" s="184"/>
      <c r="P163" s="184">
        <v>897.19634286666326</v>
      </c>
      <c r="Q163" s="184">
        <v>441.47107088524524</v>
      </c>
      <c r="R163" s="184">
        <f t="shared" si="15"/>
        <v>-482.54399999999998</v>
      </c>
      <c r="S163" s="185">
        <f t="shared" si="17"/>
        <v>856.12341375190852</v>
      </c>
    </row>
    <row r="164" spans="1:19" x14ac:dyDescent="0.2">
      <c r="A164" s="182">
        <v>505</v>
      </c>
      <c r="B164" s="183" t="s">
        <v>167</v>
      </c>
      <c r="C164" s="184">
        <v>13792.188950899261</v>
      </c>
      <c r="D164" s="184">
        <v>-1891.9077039884712</v>
      </c>
      <c r="E164" s="184">
        <v>-630.63590132949048</v>
      </c>
      <c r="F164" s="184">
        <v>-241.23975087550065</v>
      </c>
      <c r="G164" s="184">
        <v>3353.2720088306482</v>
      </c>
      <c r="H164" s="184">
        <v>-2154.0239999999999</v>
      </c>
      <c r="I164" s="185">
        <f t="shared" si="13"/>
        <v>14991.43695972991</v>
      </c>
      <c r="J164" s="184"/>
      <c r="K164" s="184">
        <v>13611.639829257141</v>
      </c>
      <c r="L164" s="184">
        <v>3431.7902183786159</v>
      </c>
      <c r="M164" s="184">
        <f t="shared" si="14"/>
        <v>-2154.0239999999999</v>
      </c>
      <c r="N164" s="185">
        <f t="shared" si="16"/>
        <v>14889.406047635757</v>
      </c>
      <c r="O164" s="184"/>
      <c r="P164" s="184">
        <v>13356.826615266446</v>
      </c>
      <c r="Q164" s="184">
        <v>3580.8479009553403</v>
      </c>
      <c r="R164" s="184">
        <f t="shared" si="15"/>
        <v>-2154.0239999999999</v>
      </c>
      <c r="S164" s="185">
        <f t="shared" si="17"/>
        <v>14783.650516221785</v>
      </c>
    </row>
    <row r="165" spans="1:19" x14ac:dyDescent="0.2">
      <c r="A165" s="182">
        <v>507</v>
      </c>
      <c r="B165" s="183" t="s">
        <v>168</v>
      </c>
      <c r="C165" s="184">
        <v>668.6599828138153</v>
      </c>
      <c r="D165" s="184">
        <v>-503.37483095791191</v>
      </c>
      <c r="E165" s="184">
        <v>-167.79161031930397</v>
      </c>
      <c r="F165" s="184">
        <v>-63.043278620718581</v>
      </c>
      <c r="G165" s="184">
        <v>1180.7104173035998</v>
      </c>
      <c r="H165" s="184">
        <v>36.048000000000002</v>
      </c>
      <c r="I165" s="185">
        <f t="shared" si="13"/>
        <v>1885.4184001174151</v>
      </c>
      <c r="J165" s="184"/>
      <c r="K165" s="184">
        <v>467.76074125857281</v>
      </c>
      <c r="L165" s="184">
        <v>1222.2797881986935</v>
      </c>
      <c r="M165" s="184">
        <f t="shared" si="14"/>
        <v>36.048000000000002</v>
      </c>
      <c r="N165" s="185">
        <f t="shared" si="16"/>
        <v>1726.0885294572663</v>
      </c>
      <c r="O165" s="184"/>
      <c r="P165" s="184">
        <v>583.04769701650412</v>
      </c>
      <c r="Q165" s="184">
        <v>1271.9946326078909</v>
      </c>
      <c r="R165" s="184">
        <f t="shared" si="15"/>
        <v>36.048000000000002</v>
      </c>
      <c r="S165" s="185">
        <f t="shared" si="17"/>
        <v>1891.0903296243951</v>
      </c>
    </row>
    <row r="166" spans="1:19" x14ac:dyDescent="0.2">
      <c r="A166" s="182">
        <v>508</v>
      </c>
      <c r="B166" s="183" t="s">
        <v>169</v>
      </c>
      <c r="C166" s="184">
        <v>531.26526158418017</v>
      </c>
      <c r="D166" s="184">
        <v>-846.79878105069292</v>
      </c>
      <c r="E166" s="184">
        <v>-282.26626035023094</v>
      </c>
      <c r="F166" s="184">
        <v>-105.49249668998202</v>
      </c>
      <c r="G166" s="184">
        <v>1804.9083404446201</v>
      </c>
      <c r="H166" s="184">
        <v>-1010.213</v>
      </c>
      <c r="I166" s="185">
        <f t="shared" si="13"/>
        <v>1325.9606020288004</v>
      </c>
      <c r="J166" s="184"/>
      <c r="K166" s="184">
        <v>505.07361721592491</v>
      </c>
      <c r="L166" s="184">
        <v>1875.0290657230335</v>
      </c>
      <c r="M166" s="184">
        <f t="shared" si="14"/>
        <v>-1010.213</v>
      </c>
      <c r="N166" s="185">
        <f t="shared" si="16"/>
        <v>1369.8896829389585</v>
      </c>
      <c r="O166" s="184"/>
      <c r="P166" s="184">
        <v>1090.956419932809</v>
      </c>
      <c r="Q166" s="184">
        <v>1961.2409823994601</v>
      </c>
      <c r="R166" s="184">
        <f t="shared" si="15"/>
        <v>-1010.213</v>
      </c>
      <c r="S166" s="185">
        <f t="shared" si="17"/>
        <v>2041.9844023322692</v>
      </c>
    </row>
    <row r="167" spans="1:19" x14ac:dyDescent="0.2">
      <c r="A167" s="182">
        <v>529</v>
      </c>
      <c r="B167" s="183" t="s">
        <v>170</v>
      </c>
      <c r="C167" s="184">
        <v>8023.7915233477916</v>
      </c>
      <c r="D167" s="184">
        <v>-1795.8286115231042</v>
      </c>
      <c r="E167" s="184">
        <v>-598.60953717436803</v>
      </c>
      <c r="F167" s="184">
        <v>-227.35611454867697</v>
      </c>
      <c r="G167" s="184">
        <v>2489.3879753476604</v>
      </c>
      <c r="H167" s="184">
        <v>-1120.798</v>
      </c>
      <c r="I167" s="185">
        <f t="shared" si="13"/>
        <v>9392.3814986954512</v>
      </c>
      <c r="J167" s="184"/>
      <c r="K167" s="184">
        <v>7276.0311999701089</v>
      </c>
      <c r="L167" s="184">
        <v>2532.1339916018446</v>
      </c>
      <c r="M167" s="184">
        <f t="shared" si="14"/>
        <v>-1120.798</v>
      </c>
      <c r="N167" s="185">
        <f t="shared" si="16"/>
        <v>8687.3671915719533</v>
      </c>
      <c r="O167" s="184"/>
      <c r="P167" s="184">
        <v>6535.6173920813399</v>
      </c>
      <c r="Q167" s="184">
        <v>2651.0431019604566</v>
      </c>
      <c r="R167" s="184">
        <f t="shared" si="15"/>
        <v>-1120.798</v>
      </c>
      <c r="S167" s="185">
        <f t="shared" si="17"/>
        <v>8065.8624940417967</v>
      </c>
    </row>
    <row r="168" spans="1:19" x14ac:dyDescent="0.2">
      <c r="A168" s="182">
        <v>531</v>
      </c>
      <c r="B168" s="183" t="s">
        <v>171</v>
      </c>
      <c r="C168" s="184">
        <v>566.19583148688287</v>
      </c>
      <c r="D168" s="184">
        <v>-458.86361297960627</v>
      </c>
      <c r="E168" s="184">
        <v>-152.95453765986875</v>
      </c>
      <c r="F168" s="184">
        <v>-58.380690754293617</v>
      </c>
      <c r="G168" s="184">
        <v>952.45596870309748</v>
      </c>
      <c r="H168" s="184">
        <v>-199.89400000000001</v>
      </c>
      <c r="I168" s="185">
        <f t="shared" si="13"/>
        <v>1318.7578001899803</v>
      </c>
      <c r="J168" s="184"/>
      <c r="K168" s="184">
        <v>767.14042703767655</v>
      </c>
      <c r="L168" s="184">
        <v>986.66058894335117</v>
      </c>
      <c r="M168" s="184">
        <f t="shared" si="14"/>
        <v>-199.89400000000001</v>
      </c>
      <c r="N168" s="185">
        <f t="shared" si="16"/>
        <v>1553.9070159810278</v>
      </c>
      <c r="O168" s="184"/>
      <c r="P168" s="184">
        <v>997.54463082581685</v>
      </c>
      <c r="Q168" s="184">
        <v>1030.8843990899497</v>
      </c>
      <c r="R168" s="184">
        <f t="shared" si="15"/>
        <v>-199.89400000000001</v>
      </c>
      <c r="S168" s="185">
        <f t="shared" si="17"/>
        <v>1828.5350299157665</v>
      </c>
    </row>
    <row r="169" spans="1:19" x14ac:dyDescent="0.2">
      <c r="A169" s="182">
        <v>535</v>
      </c>
      <c r="B169" s="183" t="s">
        <v>172</v>
      </c>
      <c r="C169" s="184">
        <v>15078.499407724388</v>
      </c>
      <c r="D169" s="184">
        <v>-942.60646365033858</v>
      </c>
      <c r="E169" s="184">
        <v>-314.20215455011282</v>
      </c>
      <c r="F169" s="184">
        <v>-117.68695726370882</v>
      </c>
      <c r="G169" s="184">
        <v>2130.4480110591844</v>
      </c>
      <c r="H169" s="184">
        <v>-953.85400000000004</v>
      </c>
      <c r="I169" s="185">
        <f t="shared" si="13"/>
        <v>16255.093418783574</v>
      </c>
      <c r="J169" s="184"/>
      <c r="K169" s="184">
        <v>15450.782947787613</v>
      </c>
      <c r="L169" s="184">
        <v>2208.3046421212043</v>
      </c>
      <c r="M169" s="184">
        <f t="shared" si="14"/>
        <v>-953.85400000000004</v>
      </c>
      <c r="N169" s="185">
        <f t="shared" si="16"/>
        <v>16705.233589908818</v>
      </c>
      <c r="O169" s="184"/>
      <c r="P169" s="184">
        <v>15771.615575579241</v>
      </c>
      <c r="Q169" s="184">
        <v>2301.2532439812721</v>
      </c>
      <c r="R169" s="184">
        <f t="shared" si="15"/>
        <v>-953.85400000000004</v>
      </c>
      <c r="S169" s="185">
        <f t="shared" si="17"/>
        <v>17119.014819560514</v>
      </c>
    </row>
    <row r="170" spans="1:19" x14ac:dyDescent="0.2">
      <c r="A170" s="182">
        <v>536</v>
      </c>
      <c r="B170" s="183" t="s">
        <v>173</v>
      </c>
      <c r="C170" s="184">
        <v>20167.158063920317</v>
      </c>
      <c r="D170" s="184">
        <v>-3197.7510379292512</v>
      </c>
      <c r="E170" s="184">
        <v>-1065.9170126430838</v>
      </c>
      <c r="F170" s="184">
        <v>-408.09792013004335</v>
      </c>
      <c r="G170" s="184">
        <v>4665.3177807677075</v>
      </c>
      <c r="H170" s="184">
        <v>-2107.614</v>
      </c>
      <c r="I170" s="185">
        <f t="shared" si="13"/>
        <v>22724.861844688021</v>
      </c>
      <c r="J170" s="184"/>
      <c r="K170" s="184">
        <v>20143.65006662182</v>
      </c>
      <c r="L170" s="184">
        <v>4812.4179223976234</v>
      </c>
      <c r="M170" s="184">
        <f t="shared" si="14"/>
        <v>-2107.614</v>
      </c>
      <c r="N170" s="185">
        <f t="shared" si="16"/>
        <v>22848.453989019443</v>
      </c>
      <c r="O170" s="184"/>
      <c r="P170" s="184">
        <v>19122.975288569352</v>
      </c>
      <c r="Q170" s="184">
        <v>5055.2778858982092</v>
      </c>
      <c r="R170" s="184">
        <f t="shared" si="15"/>
        <v>-2107.614</v>
      </c>
      <c r="S170" s="185">
        <f t="shared" si="17"/>
        <v>22070.63917446756</v>
      </c>
    </row>
    <row r="171" spans="1:19" x14ac:dyDescent="0.2">
      <c r="A171" s="182">
        <v>538</v>
      </c>
      <c r="B171" s="183" t="s">
        <v>174</v>
      </c>
      <c r="C171" s="184">
        <v>3716.649077062174</v>
      </c>
      <c r="D171" s="184">
        <v>-420.14247213668995</v>
      </c>
      <c r="E171" s="184">
        <v>-140.04749071222997</v>
      </c>
      <c r="F171" s="184">
        <v>-53.579266524600428</v>
      </c>
      <c r="G171" s="184">
        <v>842.75809998712623</v>
      </c>
      <c r="H171" s="184">
        <v>741.79399999999998</v>
      </c>
      <c r="I171" s="185">
        <f t="shared" si="13"/>
        <v>5301.2011770493</v>
      </c>
      <c r="J171" s="184"/>
      <c r="K171" s="184">
        <v>3784.8044076978854</v>
      </c>
      <c r="L171" s="184">
        <v>866.34064396189115</v>
      </c>
      <c r="M171" s="184">
        <f t="shared" si="14"/>
        <v>741.79399999999998</v>
      </c>
      <c r="N171" s="185">
        <f t="shared" si="16"/>
        <v>5392.9390516597759</v>
      </c>
      <c r="O171" s="184"/>
      <c r="P171" s="184">
        <v>3933.5391453733273</v>
      </c>
      <c r="Q171" s="184">
        <v>902.57645057078628</v>
      </c>
      <c r="R171" s="184">
        <f t="shared" si="15"/>
        <v>741.79399999999998</v>
      </c>
      <c r="S171" s="185">
        <f t="shared" si="17"/>
        <v>5577.9095959441138</v>
      </c>
    </row>
    <row r="172" spans="1:19" x14ac:dyDescent="0.2">
      <c r="A172" s="182">
        <v>541</v>
      </c>
      <c r="B172" s="183" t="s">
        <v>175</v>
      </c>
      <c r="C172" s="184">
        <v>10361.864544767675</v>
      </c>
      <c r="D172" s="184">
        <v>-836.21379628755926</v>
      </c>
      <c r="E172" s="184">
        <v>-278.73793209585307</v>
      </c>
      <c r="F172" s="184">
        <v>-104.45122396547023</v>
      </c>
      <c r="G172" s="184">
        <v>2154.4009079847824</v>
      </c>
      <c r="H172" s="184">
        <v>-877.64200000000005</v>
      </c>
      <c r="I172" s="185">
        <f t="shared" si="13"/>
        <v>11638.623452752458</v>
      </c>
      <c r="J172" s="184"/>
      <c r="K172" s="184">
        <v>10489.66276825657</v>
      </c>
      <c r="L172" s="184">
        <v>2230.4997273129275</v>
      </c>
      <c r="M172" s="184">
        <f t="shared" si="14"/>
        <v>-877.64200000000005</v>
      </c>
      <c r="N172" s="185">
        <f t="shared" si="16"/>
        <v>11842.520495569497</v>
      </c>
      <c r="O172" s="184"/>
      <c r="P172" s="184">
        <v>10679.609378208357</v>
      </c>
      <c r="Q172" s="184">
        <v>2318.7139784548081</v>
      </c>
      <c r="R172" s="184">
        <f t="shared" si="15"/>
        <v>-877.64200000000005</v>
      </c>
      <c r="S172" s="185">
        <f t="shared" si="17"/>
        <v>12120.681356663164</v>
      </c>
    </row>
    <row r="173" spans="1:19" x14ac:dyDescent="0.2">
      <c r="A173" s="182">
        <v>543</v>
      </c>
      <c r="B173" s="183" t="s">
        <v>176</v>
      </c>
      <c r="C173" s="184">
        <v>34716.299673945112</v>
      </c>
      <c r="D173" s="184">
        <v>-4022.1132700803105</v>
      </c>
      <c r="E173" s="184">
        <v>-1340.7044233601034</v>
      </c>
      <c r="F173" s="184">
        <v>-518.25300468645037</v>
      </c>
      <c r="G173" s="184">
        <v>5624.2674300333929</v>
      </c>
      <c r="H173" s="184">
        <v>-7379.3239999999996</v>
      </c>
      <c r="I173" s="185">
        <f t="shared" si="13"/>
        <v>32961.243103978508</v>
      </c>
      <c r="J173" s="184"/>
      <c r="K173" s="184">
        <v>34612.815435637654</v>
      </c>
      <c r="L173" s="184">
        <v>5671.5548336027559</v>
      </c>
      <c r="M173" s="184">
        <f t="shared" si="14"/>
        <v>-7379.3239999999996</v>
      </c>
      <c r="N173" s="185">
        <f t="shared" si="16"/>
        <v>32905.046269240411</v>
      </c>
      <c r="O173" s="184"/>
      <c r="P173" s="184">
        <v>33893.72248871225</v>
      </c>
      <c r="Q173" s="184">
        <v>5937.8696375273848</v>
      </c>
      <c r="R173" s="184">
        <f t="shared" si="15"/>
        <v>-7379.3239999999996</v>
      </c>
      <c r="S173" s="185">
        <f t="shared" si="17"/>
        <v>32452.268126239636</v>
      </c>
    </row>
    <row r="174" spans="1:19" x14ac:dyDescent="0.2">
      <c r="A174" s="182">
        <v>545</v>
      </c>
      <c r="B174" s="183" t="s">
        <v>177</v>
      </c>
      <c r="C174" s="184">
        <v>14605.270380481074</v>
      </c>
      <c r="D174" s="184">
        <v>-867.06405102455574</v>
      </c>
      <c r="E174" s="184">
        <v>-289.0213503415186</v>
      </c>
      <c r="F174" s="184">
        <v>-111.08066031152853</v>
      </c>
      <c r="G174" s="184">
        <v>2303.3942207425112</v>
      </c>
      <c r="H174" s="184">
        <v>391.28300000000002</v>
      </c>
      <c r="I174" s="185">
        <f t="shared" si="13"/>
        <v>17299.947601223583</v>
      </c>
      <c r="J174" s="184"/>
      <c r="K174" s="184">
        <v>14848.690726980753</v>
      </c>
      <c r="L174" s="184">
        <v>2380.1110688820236</v>
      </c>
      <c r="M174" s="184">
        <f t="shared" si="14"/>
        <v>391.28300000000002</v>
      </c>
      <c r="N174" s="185">
        <f t="shared" si="16"/>
        <v>17620.084795862775</v>
      </c>
      <c r="O174" s="184"/>
      <c r="P174" s="184">
        <v>15352.942099607813</v>
      </c>
      <c r="Q174" s="184">
        <v>2474.7669449451228</v>
      </c>
      <c r="R174" s="184">
        <f t="shared" si="15"/>
        <v>391.28300000000002</v>
      </c>
      <c r="S174" s="185">
        <f t="shared" si="17"/>
        <v>18218.992044552935</v>
      </c>
    </row>
    <row r="175" spans="1:19" x14ac:dyDescent="0.2">
      <c r="A175" s="182">
        <v>560</v>
      </c>
      <c r="B175" s="183" t="s">
        <v>178</v>
      </c>
      <c r="C175" s="184">
        <v>11924.380939139053</v>
      </c>
      <c r="D175" s="184">
        <v>-1423.5447457086166</v>
      </c>
      <c r="E175" s="184">
        <v>-474.51491523620558</v>
      </c>
      <c r="F175" s="184">
        <v>-180.66081770279328</v>
      </c>
      <c r="G175" s="184">
        <v>2963.0916103952359</v>
      </c>
      <c r="H175" s="184">
        <v>-2120.2359999999999</v>
      </c>
      <c r="I175" s="185">
        <f t="shared" si="13"/>
        <v>12767.236549534289</v>
      </c>
      <c r="J175" s="184"/>
      <c r="K175" s="184">
        <v>11869.334139611916</v>
      </c>
      <c r="L175" s="184">
        <v>3054.4055438771361</v>
      </c>
      <c r="M175" s="184">
        <f t="shared" si="14"/>
        <v>-2120.2359999999999</v>
      </c>
      <c r="N175" s="185">
        <f t="shared" si="16"/>
        <v>12803.503683489052</v>
      </c>
      <c r="O175" s="184"/>
      <c r="P175" s="184">
        <v>12598.953674215787</v>
      </c>
      <c r="Q175" s="184">
        <v>3184.140372224525</v>
      </c>
      <c r="R175" s="184">
        <f t="shared" si="15"/>
        <v>-2120.2359999999999</v>
      </c>
      <c r="S175" s="185">
        <f t="shared" si="17"/>
        <v>13662.858046440313</v>
      </c>
    </row>
    <row r="176" spans="1:19" x14ac:dyDescent="0.2">
      <c r="A176" s="182">
        <v>561</v>
      </c>
      <c r="B176" s="183" t="s">
        <v>179</v>
      </c>
      <c r="C176" s="184">
        <v>1893.9610042500028</v>
      </c>
      <c r="D176" s="184">
        <v>-119.14893105168403</v>
      </c>
      <c r="E176" s="184">
        <v>-39.716310350561351</v>
      </c>
      <c r="F176" s="184">
        <v>-15.214151474810961</v>
      </c>
      <c r="G176" s="184">
        <v>357.12937141425039</v>
      </c>
      <c r="H176" s="184">
        <v>-312.08499999999998</v>
      </c>
      <c r="I176" s="185">
        <f t="shared" si="13"/>
        <v>1939.0053756642533</v>
      </c>
      <c r="J176" s="184"/>
      <c r="K176" s="184">
        <v>1688.2088256141769</v>
      </c>
      <c r="L176" s="184">
        <v>367.34066985529097</v>
      </c>
      <c r="M176" s="184">
        <f t="shared" si="14"/>
        <v>-312.08499999999998</v>
      </c>
      <c r="N176" s="185">
        <f t="shared" si="16"/>
        <v>1743.4644954694677</v>
      </c>
      <c r="O176" s="184"/>
      <c r="P176" s="184">
        <v>1753.0223655529878</v>
      </c>
      <c r="Q176" s="184">
        <v>379.81211891165418</v>
      </c>
      <c r="R176" s="184">
        <f t="shared" si="15"/>
        <v>-312.08499999999998</v>
      </c>
      <c r="S176" s="185">
        <f t="shared" si="17"/>
        <v>1820.7494844646421</v>
      </c>
    </row>
    <row r="177" spans="1:19" x14ac:dyDescent="0.2">
      <c r="A177" s="182">
        <v>562</v>
      </c>
      <c r="B177" s="183" t="s">
        <v>180</v>
      </c>
      <c r="C177" s="184">
        <v>4707.2749386296982</v>
      </c>
      <c r="D177" s="184">
        <v>-808.34905007349801</v>
      </c>
      <c r="E177" s="184">
        <v>-269.44968335783267</v>
      </c>
      <c r="F177" s="184">
        <v>-101.32740579193489</v>
      </c>
      <c r="G177" s="184">
        <v>1793.6004028493198</v>
      </c>
      <c r="H177" s="184">
        <v>-374.72300000000001</v>
      </c>
      <c r="I177" s="185">
        <f t="shared" si="13"/>
        <v>6126.1523414790181</v>
      </c>
      <c r="J177" s="184"/>
      <c r="K177" s="184">
        <v>4777.4346374509951</v>
      </c>
      <c r="L177" s="184">
        <v>1857.0117464902087</v>
      </c>
      <c r="M177" s="184">
        <f t="shared" si="14"/>
        <v>-374.72300000000001</v>
      </c>
      <c r="N177" s="185">
        <f t="shared" si="16"/>
        <v>6259.7233839412038</v>
      </c>
      <c r="O177" s="184"/>
      <c r="P177" s="184">
        <v>4918.3991817447886</v>
      </c>
      <c r="Q177" s="184">
        <v>1937.6271307580278</v>
      </c>
      <c r="R177" s="184">
        <f t="shared" si="15"/>
        <v>-374.72300000000001</v>
      </c>
      <c r="S177" s="185">
        <f t="shared" si="17"/>
        <v>6481.303312502816</v>
      </c>
    </row>
    <row r="178" spans="1:19" x14ac:dyDescent="0.2">
      <c r="A178" s="182">
        <v>563</v>
      </c>
      <c r="B178" s="183" t="s">
        <v>181</v>
      </c>
      <c r="C178" s="184">
        <v>4548.4875220247995</v>
      </c>
      <c r="D178" s="184">
        <v>-635.55143556422195</v>
      </c>
      <c r="E178" s="184">
        <v>-211.85047852140733</v>
      </c>
      <c r="F178" s="184">
        <v>-79.877187666992313</v>
      </c>
      <c r="G178" s="184">
        <v>1397.876066797174</v>
      </c>
      <c r="H178" s="184">
        <v>-324.14299999999997</v>
      </c>
      <c r="I178" s="185">
        <f t="shared" si="13"/>
        <v>5622.2205888219733</v>
      </c>
      <c r="J178" s="184"/>
      <c r="K178" s="184">
        <v>4627.7173354534434</v>
      </c>
      <c r="L178" s="184">
        <v>1450.3009442961977</v>
      </c>
      <c r="M178" s="184">
        <f t="shared" si="14"/>
        <v>-324.14299999999997</v>
      </c>
      <c r="N178" s="185">
        <f t="shared" si="16"/>
        <v>5753.8752797496409</v>
      </c>
      <c r="O178" s="184"/>
      <c r="P178" s="184">
        <v>5012.9683692810686</v>
      </c>
      <c r="Q178" s="184">
        <v>1512.0738637528236</v>
      </c>
      <c r="R178" s="184">
        <f t="shared" si="15"/>
        <v>-324.14299999999997</v>
      </c>
      <c r="S178" s="185">
        <f t="shared" si="17"/>
        <v>6200.8992330338924</v>
      </c>
    </row>
    <row r="179" spans="1:19" x14ac:dyDescent="0.2">
      <c r="A179" s="182">
        <v>564</v>
      </c>
      <c r="B179" s="183" t="s">
        <v>182</v>
      </c>
      <c r="C179" s="184">
        <v>105708.81440256901</v>
      </c>
      <c r="D179" s="184">
        <v>-19165.879077780683</v>
      </c>
      <c r="E179" s="184">
        <v>-6388.6263592602272</v>
      </c>
      <c r="F179" s="184">
        <v>-2466.601538914314</v>
      </c>
      <c r="G179" s="184">
        <v>31786.426083590508</v>
      </c>
      <c r="H179" s="184">
        <v>891.17</v>
      </c>
      <c r="I179" s="185">
        <f t="shared" si="13"/>
        <v>138386.41048615953</v>
      </c>
      <c r="J179" s="184"/>
      <c r="K179" s="184">
        <v>107357.12764408538</v>
      </c>
      <c r="L179" s="184">
        <v>32765.70393057918</v>
      </c>
      <c r="M179" s="184">
        <f t="shared" si="14"/>
        <v>891.17</v>
      </c>
      <c r="N179" s="185">
        <f t="shared" si="16"/>
        <v>141014.00157466458</v>
      </c>
      <c r="O179" s="184"/>
      <c r="P179" s="184">
        <v>101924.91481237623</v>
      </c>
      <c r="Q179" s="184">
        <v>34324.522039001407</v>
      </c>
      <c r="R179" s="184">
        <f t="shared" si="15"/>
        <v>891.17</v>
      </c>
      <c r="S179" s="185">
        <f t="shared" si="17"/>
        <v>137140.60685137764</v>
      </c>
    </row>
    <row r="180" spans="1:19" x14ac:dyDescent="0.2">
      <c r="A180" s="182">
        <v>576</v>
      </c>
      <c r="B180" s="183" t="s">
        <v>183</v>
      </c>
      <c r="C180" s="184">
        <v>1462.1010689783986</v>
      </c>
      <c r="D180" s="184">
        <v>-248.79237691126127</v>
      </c>
      <c r="E180" s="184">
        <v>-82.930792303753748</v>
      </c>
      <c r="F180" s="184">
        <v>-31.469575674133701</v>
      </c>
      <c r="G180" s="184">
        <v>658.36248887580291</v>
      </c>
      <c r="H180" s="184">
        <v>-237.14500000000001</v>
      </c>
      <c r="I180" s="185">
        <f t="shared" si="13"/>
        <v>1883.3185578542016</v>
      </c>
      <c r="J180" s="184"/>
      <c r="K180" s="184">
        <v>1384.0407569657605</v>
      </c>
      <c r="L180" s="184">
        <v>681.16943371544676</v>
      </c>
      <c r="M180" s="184">
        <f t="shared" si="14"/>
        <v>-237.14500000000001</v>
      </c>
      <c r="N180" s="185">
        <f t="shared" si="16"/>
        <v>1828.0651906812072</v>
      </c>
      <c r="O180" s="184"/>
      <c r="P180" s="184">
        <v>1414.1037777807462</v>
      </c>
      <c r="Q180" s="184">
        <v>707.95780638389851</v>
      </c>
      <c r="R180" s="184">
        <f t="shared" si="15"/>
        <v>-237.14500000000001</v>
      </c>
      <c r="S180" s="185">
        <f t="shared" si="17"/>
        <v>1884.916584164645</v>
      </c>
    </row>
    <row r="181" spans="1:19" x14ac:dyDescent="0.2">
      <c r="A181" s="182">
        <v>577</v>
      </c>
      <c r="B181" s="183" t="s">
        <v>184</v>
      </c>
      <c r="C181" s="184">
        <v>8392.6694407140112</v>
      </c>
      <c r="D181" s="184">
        <v>-1007.6543614682284</v>
      </c>
      <c r="E181" s="184">
        <v>-335.88478715607613</v>
      </c>
      <c r="F181" s="184">
        <v>-128.09968450882658</v>
      </c>
      <c r="G181" s="184">
        <v>1710.7129697360938</v>
      </c>
      <c r="H181" s="184">
        <v>79.917000000000002</v>
      </c>
      <c r="I181" s="185">
        <f t="shared" si="13"/>
        <v>10183.299410450105</v>
      </c>
      <c r="J181" s="184"/>
      <c r="K181" s="184">
        <v>8602.9594622760906</v>
      </c>
      <c r="L181" s="184">
        <v>1754.9589638698976</v>
      </c>
      <c r="M181" s="184">
        <f t="shared" si="14"/>
        <v>79.917000000000002</v>
      </c>
      <c r="N181" s="185">
        <f t="shared" si="16"/>
        <v>10437.835426145988</v>
      </c>
      <c r="O181" s="184"/>
      <c r="P181" s="184">
        <v>8800.400453563816</v>
      </c>
      <c r="Q181" s="184">
        <v>1832.128643068899</v>
      </c>
      <c r="R181" s="184">
        <f t="shared" si="15"/>
        <v>79.917000000000002</v>
      </c>
      <c r="S181" s="185">
        <f t="shared" si="17"/>
        <v>10712.446096632715</v>
      </c>
    </row>
    <row r="182" spans="1:19" x14ac:dyDescent="0.2">
      <c r="A182" s="182">
        <v>578</v>
      </c>
      <c r="B182" s="183" t="s">
        <v>185</v>
      </c>
      <c r="C182" s="184">
        <v>1802.9949353611728</v>
      </c>
      <c r="D182" s="184">
        <v>-280.45686124542181</v>
      </c>
      <c r="E182" s="184">
        <v>-93.485620415140602</v>
      </c>
      <c r="F182" s="184">
        <v>-35.796642329327085</v>
      </c>
      <c r="G182" s="184">
        <v>713.75266238483289</v>
      </c>
      <c r="H182" s="184">
        <v>104.09</v>
      </c>
      <c r="I182" s="185">
        <f t="shared" si="13"/>
        <v>2620.8375977460059</v>
      </c>
      <c r="J182" s="184"/>
      <c r="K182" s="184">
        <v>1908.4096645811726</v>
      </c>
      <c r="L182" s="184">
        <v>740.2557971135044</v>
      </c>
      <c r="M182" s="184">
        <f t="shared" si="14"/>
        <v>104.09</v>
      </c>
      <c r="N182" s="185">
        <f t="shared" si="16"/>
        <v>2752.7554616946773</v>
      </c>
      <c r="O182" s="184"/>
      <c r="P182" s="184">
        <v>2096.6670670422218</v>
      </c>
      <c r="Q182" s="184">
        <v>770.8007188074547</v>
      </c>
      <c r="R182" s="184">
        <f t="shared" si="15"/>
        <v>104.09</v>
      </c>
      <c r="S182" s="185">
        <f t="shared" si="17"/>
        <v>2971.5577858496767</v>
      </c>
    </row>
    <row r="183" spans="1:19" x14ac:dyDescent="0.2">
      <c r="A183" s="182">
        <v>580</v>
      </c>
      <c r="B183" s="183" t="s">
        <v>186</v>
      </c>
      <c r="C183" s="184">
        <v>1121.9433591747886</v>
      </c>
      <c r="D183" s="184">
        <v>-401.50566135715547</v>
      </c>
      <c r="E183" s="184">
        <v>-133.83522045238516</v>
      </c>
      <c r="F183" s="184">
        <v>-50.640563502089414</v>
      </c>
      <c r="G183" s="184">
        <v>1091.1413053113342</v>
      </c>
      <c r="H183" s="184">
        <v>-296.71199999999999</v>
      </c>
      <c r="I183" s="185">
        <f t="shared" si="13"/>
        <v>1916.3726644861231</v>
      </c>
      <c r="J183" s="184"/>
      <c r="K183" s="184">
        <v>1251.7330800034647</v>
      </c>
      <c r="L183" s="184">
        <v>1130.0899860290635</v>
      </c>
      <c r="M183" s="184">
        <f t="shared" si="14"/>
        <v>-296.71199999999999</v>
      </c>
      <c r="N183" s="185">
        <f t="shared" si="16"/>
        <v>2085.111066032528</v>
      </c>
      <c r="O183" s="184"/>
      <c r="P183" s="184">
        <v>1591.5908949694845</v>
      </c>
      <c r="Q183" s="184">
        <v>1174.23197557444</v>
      </c>
      <c r="R183" s="184">
        <f t="shared" si="15"/>
        <v>-296.71199999999999</v>
      </c>
      <c r="S183" s="185">
        <f t="shared" si="17"/>
        <v>2469.1108705439242</v>
      </c>
    </row>
    <row r="184" spans="1:19" x14ac:dyDescent="0.2">
      <c r="A184" s="182">
        <v>581</v>
      </c>
      <c r="B184" s="183" t="s">
        <v>187</v>
      </c>
      <c r="C184" s="184">
        <v>2900.7213658707215</v>
      </c>
      <c r="D184" s="184">
        <v>-564.53252070046187</v>
      </c>
      <c r="E184" s="184">
        <v>-188.17750690015396</v>
      </c>
      <c r="F184" s="184">
        <v>-70.748696782105725</v>
      </c>
      <c r="G184" s="184">
        <v>1325.9567179567257</v>
      </c>
      <c r="H184" s="184">
        <v>-280.39400000000001</v>
      </c>
      <c r="I184" s="185">
        <f t="shared" si="13"/>
        <v>3946.2840838274469</v>
      </c>
      <c r="J184" s="184"/>
      <c r="K184" s="184">
        <v>2905.3082059289427</v>
      </c>
      <c r="L184" s="184">
        <v>1374.7095621111318</v>
      </c>
      <c r="M184" s="184">
        <f t="shared" si="14"/>
        <v>-280.39400000000001</v>
      </c>
      <c r="N184" s="185">
        <f t="shared" si="16"/>
        <v>3999.6237680400745</v>
      </c>
      <c r="O184" s="184"/>
      <c r="P184" s="184">
        <v>3100.6062914428558</v>
      </c>
      <c r="Q184" s="184">
        <v>1433.7691782252648</v>
      </c>
      <c r="R184" s="184">
        <f t="shared" si="15"/>
        <v>-280.39400000000001</v>
      </c>
      <c r="S184" s="185">
        <f t="shared" si="17"/>
        <v>4253.9814696681206</v>
      </c>
    </row>
    <row r="185" spans="1:19" x14ac:dyDescent="0.2">
      <c r="A185" s="182">
        <v>583</v>
      </c>
      <c r="B185" s="183" t="s">
        <v>188</v>
      </c>
      <c r="C185" s="184">
        <v>655.27319240010399</v>
      </c>
      <c r="D185" s="184">
        <v>-85.675047612714337</v>
      </c>
      <c r="E185" s="184">
        <v>-28.558349204238112</v>
      </c>
      <c r="F185" s="184">
        <v>-10.644121183898163</v>
      </c>
      <c r="G185" s="184">
        <v>206.00746151785714</v>
      </c>
      <c r="H185" s="184">
        <v>-196.03700000000001</v>
      </c>
      <c r="I185" s="185">
        <f t="shared" si="13"/>
        <v>665.24365391796107</v>
      </c>
      <c r="J185" s="184"/>
      <c r="K185" s="184">
        <v>784.74484155484492</v>
      </c>
      <c r="L185" s="184">
        <v>213.72810508678788</v>
      </c>
      <c r="M185" s="184">
        <f t="shared" si="14"/>
        <v>-196.03700000000001</v>
      </c>
      <c r="N185" s="185">
        <f t="shared" si="16"/>
        <v>802.43594664163277</v>
      </c>
      <c r="O185" s="184"/>
      <c r="P185" s="184">
        <v>783.67369783217157</v>
      </c>
      <c r="Q185" s="184">
        <v>222.65473165896893</v>
      </c>
      <c r="R185" s="184">
        <f t="shared" si="15"/>
        <v>-196.03700000000001</v>
      </c>
      <c r="S185" s="185">
        <f t="shared" si="17"/>
        <v>810.29142949114043</v>
      </c>
    </row>
    <row r="186" spans="1:19" x14ac:dyDescent="0.2">
      <c r="A186" s="182">
        <v>584</v>
      </c>
      <c r="B186" s="183" t="s">
        <v>189</v>
      </c>
      <c r="C186" s="184">
        <v>4602.7070005516016</v>
      </c>
      <c r="D186" s="184">
        <v>-240.0167912529368</v>
      </c>
      <c r="E186" s="184">
        <v>-80.005597084312257</v>
      </c>
      <c r="F186" s="184">
        <v>-29.537436285317401</v>
      </c>
      <c r="G186" s="184">
        <v>575.16691548121366</v>
      </c>
      <c r="H186" s="184">
        <v>249.79</v>
      </c>
      <c r="I186" s="185">
        <f t="shared" si="13"/>
        <v>5427.663916032815</v>
      </c>
      <c r="J186" s="184"/>
      <c r="K186" s="184">
        <v>4793.6489651105521</v>
      </c>
      <c r="L186" s="184">
        <v>594.5697542313502</v>
      </c>
      <c r="M186" s="184">
        <f t="shared" si="14"/>
        <v>249.79</v>
      </c>
      <c r="N186" s="185">
        <f t="shared" si="16"/>
        <v>5638.0087193419022</v>
      </c>
      <c r="O186" s="184"/>
      <c r="P186" s="184">
        <v>4910.5800744755079</v>
      </c>
      <c r="Q186" s="184">
        <v>617.43156250611651</v>
      </c>
      <c r="R186" s="184">
        <f t="shared" si="15"/>
        <v>249.79</v>
      </c>
      <c r="S186" s="185">
        <f t="shared" si="17"/>
        <v>5777.8016369816241</v>
      </c>
    </row>
    <row r="187" spans="1:19" x14ac:dyDescent="0.2">
      <c r="A187" s="182">
        <v>588</v>
      </c>
      <c r="B187" s="183" t="s">
        <v>190</v>
      </c>
      <c r="C187" s="184">
        <v>-264.37873113676159</v>
      </c>
      <c r="D187" s="184">
        <v>-144.75192838473382</v>
      </c>
      <c r="E187" s="184">
        <v>-48.250642794911279</v>
      </c>
      <c r="F187" s="184">
        <v>-18.129715103443939</v>
      </c>
      <c r="G187" s="184">
        <v>406.00506495314414</v>
      </c>
      <c r="H187" s="184">
        <v>-346.71899999999999</v>
      </c>
      <c r="I187" s="185">
        <f t="shared" si="13"/>
        <v>-205.09266618361744</v>
      </c>
      <c r="J187" s="184"/>
      <c r="K187" s="184">
        <v>-303.01382534128857</v>
      </c>
      <c r="L187" s="184">
        <v>420.29099191143939</v>
      </c>
      <c r="M187" s="184">
        <f t="shared" si="14"/>
        <v>-346.71899999999999</v>
      </c>
      <c r="N187" s="185">
        <f t="shared" si="16"/>
        <v>-229.44183342984917</v>
      </c>
      <c r="O187" s="184"/>
      <c r="P187" s="184">
        <v>-204.76038858577959</v>
      </c>
      <c r="Q187" s="184">
        <v>436.76844642961248</v>
      </c>
      <c r="R187" s="184">
        <f t="shared" si="15"/>
        <v>-346.71899999999999</v>
      </c>
      <c r="S187" s="185">
        <f t="shared" si="17"/>
        <v>-114.71094215616711</v>
      </c>
    </row>
    <row r="188" spans="1:19" x14ac:dyDescent="0.2">
      <c r="A188" s="182">
        <v>592</v>
      </c>
      <c r="B188" s="183" t="s">
        <v>191</v>
      </c>
      <c r="C188" s="184">
        <v>3444.2743719231207</v>
      </c>
      <c r="D188" s="184">
        <v>-330.3058065829145</v>
      </c>
      <c r="E188" s="184">
        <v>-110.10193552763816</v>
      </c>
      <c r="F188" s="184">
        <v>-42.252533221300105</v>
      </c>
      <c r="G188" s="184">
        <v>733.0075567426195</v>
      </c>
      <c r="H188" s="184">
        <v>-37.445</v>
      </c>
      <c r="I188" s="185">
        <f t="shared" si="13"/>
        <v>4139.8369286657407</v>
      </c>
      <c r="J188" s="184"/>
      <c r="K188" s="184">
        <v>3476.2125643817103</v>
      </c>
      <c r="L188" s="184">
        <v>757.50946998711618</v>
      </c>
      <c r="M188" s="184">
        <f t="shared" si="14"/>
        <v>-37.445</v>
      </c>
      <c r="N188" s="185">
        <f t="shared" si="16"/>
        <v>4196.2770343688271</v>
      </c>
      <c r="O188" s="184"/>
      <c r="P188" s="184">
        <v>3442.6214882543982</v>
      </c>
      <c r="Q188" s="184">
        <v>790.56980521123592</v>
      </c>
      <c r="R188" s="184">
        <f t="shared" si="15"/>
        <v>-37.445</v>
      </c>
      <c r="S188" s="185">
        <f t="shared" si="17"/>
        <v>4195.7462934656342</v>
      </c>
    </row>
    <row r="189" spans="1:19" x14ac:dyDescent="0.2">
      <c r="A189" s="182">
        <v>593</v>
      </c>
      <c r="B189" s="183" t="s">
        <v>192</v>
      </c>
      <c r="C189" s="184">
        <v>3585.0300986116845</v>
      </c>
      <c r="D189" s="184">
        <v>-1544.9554256413123</v>
      </c>
      <c r="E189" s="184">
        <v>-514.98514188043748</v>
      </c>
      <c r="F189" s="184">
        <v>-191.14296312954517</v>
      </c>
      <c r="G189" s="184">
        <v>3561.3218567913955</v>
      </c>
      <c r="H189" s="184">
        <v>-2041.049</v>
      </c>
      <c r="I189" s="185">
        <f t="shared" si="13"/>
        <v>5105.30295540308</v>
      </c>
      <c r="J189" s="184"/>
      <c r="K189" s="184">
        <v>3827.1871651055817</v>
      </c>
      <c r="L189" s="184">
        <v>3693.0060122747177</v>
      </c>
      <c r="M189" s="184">
        <f t="shared" si="14"/>
        <v>-2041.049</v>
      </c>
      <c r="N189" s="185">
        <f t="shared" si="16"/>
        <v>5479.144177380299</v>
      </c>
      <c r="O189" s="184"/>
      <c r="P189" s="184">
        <v>4716.3199707315243</v>
      </c>
      <c r="Q189" s="184">
        <v>3851.9488588127942</v>
      </c>
      <c r="R189" s="184">
        <f t="shared" si="15"/>
        <v>-2041.049</v>
      </c>
      <c r="S189" s="185">
        <f t="shared" si="17"/>
        <v>6527.2198295443186</v>
      </c>
    </row>
    <row r="190" spans="1:19" x14ac:dyDescent="0.2">
      <c r="A190" s="182">
        <v>595</v>
      </c>
      <c r="B190" s="183" t="s">
        <v>193</v>
      </c>
      <c r="C190" s="184">
        <v>4986.7521053058063</v>
      </c>
      <c r="D190" s="184">
        <v>-374.54561469549878</v>
      </c>
      <c r="E190" s="184">
        <v>-124.84853823183292</v>
      </c>
      <c r="F190" s="184">
        <v>-47.262211995895647</v>
      </c>
      <c r="G190" s="184">
        <v>1028.4484370160767</v>
      </c>
      <c r="H190" s="184">
        <v>34.220999999999997</v>
      </c>
      <c r="I190" s="185">
        <f t="shared" si="13"/>
        <v>6049.421542321883</v>
      </c>
      <c r="J190" s="184"/>
      <c r="K190" s="184">
        <v>4938.2122196267528</v>
      </c>
      <c r="L190" s="184">
        <v>1067.0902944335812</v>
      </c>
      <c r="M190" s="184">
        <f t="shared" si="14"/>
        <v>34.220999999999997</v>
      </c>
      <c r="N190" s="185">
        <f t="shared" si="16"/>
        <v>6039.5235140603336</v>
      </c>
      <c r="O190" s="184"/>
      <c r="P190" s="184">
        <v>4964.0507456133391</v>
      </c>
      <c r="Q190" s="184">
        <v>1110.1720958141173</v>
      </c>
      <c r="R190" s="184">
        <f t="shared" si="15"/>
        <v>34.220999999999997</v>
      </c>
      <c r="S190" s="185">
        <f t="shared" si="17"/>
        <v>6108.4438414274555</v>
      </c>
    </row>
    <row r="191" spans="1:19" x14ac:dyDescent="0.2">
      <c r="A191" s="182">
        <v>598</v>
      </c>
      <c r="B191" s="183" t="s">
        <v>194</v>
      </c>
      <c r="C191" s="184">
        <v>1843.9625084704728</v>
      </c>
      <c r="D191" s="184">
        <v>-1737.6564303034891</v>
      </c>
      <c r="E191" s="184">
        <v>-579.21881010116294</v>
      </c>
      <c r="F191" s="184">
        <v>-218.01936911888802</v>
      </c>
      <c r="G191" s="184">
        <v>3306.3561532924732</v>
      </c>
      <c r="H191" s="184">
        <v>2602.3710000000001</v>
      </c>
      <c r="I191" s="185">
        <f t="shared" si="13"/>
        <v>7752.6896617629463</v>
      </c>
      <c r="J191" s="184"/>
      <c r="K191" s="184">
        <v>1913.4291724846694</v>
      </c>
      <c r="L191" s="184">
        <v>3424.9593606414701</v>
      </c>
      <c r="M191" s="184">
        <f t="shared" si="14"/>
        <v>2602.3710000000001</v>
      </c>
      <c r="N191" s="185">
        <f t="shared" si="16"/>
        <v>7940.7595331261391</v>
      </c>
      <c r="O191" s="184"/>
      <c r="P191" s="184">
        <v>2342.1741672883909</v>
      </c>
      <c r="Q191" s="184">
        <v>3576.8941820202058</v>
      </c>
      <c r="R191" s="184">
        <f t="shared" si="15"/>
        <v>2602.3710000000001</v>
      </c>
      <c r="S191" s="185">
        <f t="shared" si="17"/>
        <v>8521.4393493085954</v>
      </c>
    </row>
    <row r="192" spans="1:19" x14ac:dyDescent="0.2">
      <c r="A192" s="182">
        <v>599</v>
      </c>
      <c r="B192" s="183" t="s">
        <v>195</v>
      </c>
      <c r="C192" s="184">
        <v>15014.823926059913</v>
      </c>
      <c r="D192" s="184">
        <v>-1013.8063184245796</v>
      </c>
      <c r="E192" s="184">
        <v>-337.93543947485983</v>
      </c>
      <c r="F192" s="184">
        <v>-130.17066026091112</v>
      </c>
      <c r="G192" s="184">
        <v>2174.7181004049708</v>
      </c>
      <c r="H192" s="184">
        <v>-904.19799999999998</v>
      </c>
      <c r="I192" s="185">
        <f t="shared" si="13"/>
        <v>16285.344026464885</v>
      </c>
      <c r="J192" s="184"/>
      <c r="K192" s="184">
        <v>15447.624389521287</v>
      </c>
      <c r="L192" s="184">
        <v>2251.1767912425621</v>
      </c>
      <c r="M192" s="184">
        <f t="shared" si="14"/>
        <v>-904.19799999999998</v>
      </c>
      <c r="N192" s="185">
        <f t="shared" si="16"/>
        <v>16794.603180763846</v>
      </c>
      <c r="O192" s="184"/>
      <c r="P192" s="184">
        <v>16196.141069466685</v>
      </c>
      <c r="Q192" s="184">
        <v>2344.42612491624</v>
      </c>
      <c r="R192" s="184">
        <f t="shared" si="15"/>
        <v>-904.19799999999998</v>
      </c>
      <c r="S192" s="185">
        <f t="shared" si="17"/>
        <v>17636.369194382925</v>
      </c>
    </row>
    <row r="193" spans="1:19" x14ac:dyDescent="0.2">
      <c r="A193" s="182">
        <v>601</v>
      </c>
      <c r="B193" s="183" t="s">
        <v>196</v>
      </c>
      <c r="C193" s="184">
        <v>4356.1105766194833</v>
      </c>
      <c r="D193" s="184">
        <v>-342.51925054037639</v>
      </c>
      <c r="E193" s="184">
        <v>-114.17308351345879</v>
      </c>
      <c r="F193" s="184">
        <v>-43.305375642750896</v>
      </c>
      <c r="G193" s="184">
        <v>906.79058356959695</v>
      </c>
      <c r="H193" s="184">
        <v>314.70499999999998</v>
      </c>
      <c r="I193" s="185">
        <f t="shared" si="13"/>
        <v>5577.6061601890797</v>
      </c>
      <c r="J193" s="184"/>
      <c r="K193" s="184">
        <v>4223.5015844854033</v>
      </c>
      <c r="L193" s="184">
        <v>939.54117930286804</v>
      </c>
      <c r="M193" s="184">
        <f t="shared" si="14"/>
        <v>314.70499999999998</v>
      </c>
      <c r="N193" s="185">
        <f t="shared" si="16"/>
        <v>5477.7477637882712</v>
      </c>
      <c r="O193" s="184"/>
      <c r="P193" s="184">
        <v>4191.6734323577875</v>
      </c>
      <c r="Q193" s="184">
        <v>976.99110603404051</v>
      </c>
      <c r="R193" s="184">
        <f t="shared" si="15"/>
        <v>314.70499999999998</v>
      </c>
      <c r="S193" s="185">
        <f t="shared" si="17"/>
        <v>5483.3695383918275</v>
      </c>
    </row>
    <row r="194" spans="1:19" x14ac:dyDescent="0.2">
      <c r="A194" s="182">
        <v>604</v>
      </c>
      <c r="B194" s="183" t="s">
        <v>197</v>
      </c>
      <c r="C194" s="184">
        <v>16197.115770030403</v>
      </c>
      <c r="D194" s="184">
        <v>-1846.0394366815585</v>
      </c>
      <c r="E194" s="184">
        <v>-615.34647889385292</v>
      </c>
      <c r="F194" s="184">
        <v>-235.08467210394213</v>
      </c>
      <c r="G194" s="184">
        <v>2300.6204278817836</v>
      </c>
      <c r="H194" s="184">
        <v>-2085.2559999999999</v>
      </c>
      <c r="I194" s="185">
        <f t="shared" si="13"/>
        <v>16412.480197912184</v>
      </c>
      <c r="J194" s="184"/>
      <c r="K194" s="184">
        <v>16055.338109162609</v>
      </c>
      <c r="L194" s="184">
        <v>2333.552622048453</v>
      </c>
      <c r="M194" s="184">
        <f t="shared" si="14"/>
        <v>-2085.2559999999999</v>
      </c>
      <c r="N194" s="185">
        <f t="shared" si="16"/>
        <v>16303.634731211061</v>
      </c>
      <c r="O194" s="184"/>
      <c r="P194" s="184">
        <v>15447.740605358453</v>
      </c>
      <c r="Q194" s="184">
        <v>2454.8853712088926</v>
      </c>
      <c r="R194" s="184">
        <f t="shared" si="15"/>
        <v>-2085.2559999999999</v>
      </c>
      <c r="S194" s="185">
        <f t="shared" si="17"/>
        <v>15817.369976567346</v>
      </c>
    </row>
    <row r="195" spans="1:19" x14ac:dyDescent="0.2">
      <c r="A195" s="182">
        <v>607</v>
      </c>
      <c r="B195" s="183" t="s">
        <v>198</v>
      </c>
      <c r="C195" s="184">
        <v>2914.2022136633313</v>
      </c>
      <c r="D195" s="184">
        <v>-369.47929720203308</v>
      </c>
      <c r="E195" s="184">
        <v>-123.15976573401103</v>
      </c>
      <c r="F195" s="184">
        <v>-46.371345331591122</v>
      </c>
      <c r="G195" s="184">
        <v>991.96320938220435</v>
      </c>
      <c r="H195" s="184">
        <v>-644.66899999999998</v>
      </c>
      <c r="I195" s="185">
        <f t="shared" si="13"/>
        <v>3261.4964230455357</v>
      </c>
      <c r="J195" s="184"/>
      <c r="K195" s="184">
        <v>3126.5779329299903</v>
      </c>
      <c r="L195" s="184">
        <v>1024.6027757288466</v>
      </c>
      <c r="M195" s="184">
        <f t="shared" si="14"/>
        <v>-644.66899999999998</v>
      </c>
      <c r="N195" s="185">
        <f t="shared" si="16"/>
        <v>3506.5117086588371</v>
      </c>
      <c r="O195" s="184"/>
      <c r="P195" s="184">
        <v>3271.8278324110629</v>
      </c>
      <c r="Q195" s="184">
        <v>1063.041928610035</v>
      </c>
      <c r="R195" s="184">
        <f t="shared" si="15"/>
        <v>-644.66899999999998</v>
      </c>
      <c r="S195" s="185">
        <f t="shared" si="17"/>
        <v>3690.2007610210985</v>
      </c>
    </row>
    <row r="196" spans="1:19" x14ac:dyDescent="0.2">
      <c r="A196" s="182">
        <v>608</v>
      </c>
      <c r="B196" s="183" t="s">
        <v>199</v>
      </c>
      <c r="C196" s="184">
        <v>1275.9809687161169</v>
      </c>
      <c r="D196" s="184">
        <v>-179.13051137610813</v>
      </c>
      <c r="E196" s="184">
        <v>-59.710170458702713</v>
      </c>
      <c r="F196" s="184">
        <v>-22.861721151503012</v>
      </c>
      <c r="G196" s="184">
        <v>443.64397505830669</v>
      </c>
      <c r="H196" s="184">
        <v>431.65800000000002</v>
      </c>
      <c r="I196" s="185">
        <f t="shared" si="13"/>
        <v>2151.2829437744235</v>
      </c>
      <c r="J196" s="184"/>
      <c r="K196" s="184">
        <v>1342.1751831739662</v>
      </c>
      <c r="L196" s="184">
        <v>459.53423817869259</v>
      </c>
      <c r="M196" s="184">
        <f t="shared" si="14"/>
        <v>431.65800000000002</v>
      </c>
      <c r="N196" s="185">
        <f t="shared" si="16"/>
        <v>2233.3674213526588</v>
      </c>
      <c r="O196" s="184"/>
      <c r="P196" s="184">
        <v>1468.9469089571364</v>
      </c>
      <c r="Q196" s="184">
        <v>478.30784994454024</v>
      </c>
      <c r="R196" s="184">
        <f t="shared" si="15"/>
        <v>431.65800000000002</v>
      </c>
      <c r="S196" s="185">
        <f t="shared" si="17"/>
        <v>2378.9127589016766</v>
      </c>
    </row>
    <row r="197" spans="1:19" x14ac:dyDescent="0.2">
      <c r="A197" s="182">
        <v>609</v>
      </c>
      <c r="B197" s="183" t="s">
        <v>200</v>
      </c>
      <c r="C197" s="184">
        <v>15053.420014312747</v>
      </c>
      <c r="D197" s="184">
        <v>-7527.5526257823612</v>
      </c>
      <c r="E197" s="184">
        <v>-2509.1842085941207</v>
      </c>
      <c r="F197" s="184">
        <v>-955.87679140487205</v>
      </c>
      <c r="G197" s="184">
        <v>14598.677724630281</v>
      </c>
      <c r="H197" s="184">
        <v>-5595.2160000000003</v>
      </c>
      <c r="I197" s="185">
        <f t="shared" si="13"/>
        <v>24056.881738943026</v>
      </c>
      <c r="J197" s="184"/>
      <c r="K197" s="184">
        <v>16829.678621820938</v>
      </c>
      <c r="L197" s="184">
        <v>15117.598925891154</v>
      </c>
      <c r="M197" s="184">
        <f t="shared" si="14"/>
        <v>-5595.2160000000003</v>
      </c>
      <c r="N197" s="185">
        <f t="shared" si="16"/>
        <v>26352.061547712092</v>
      </c>
      <c r="O197" s="184"/>
      <c r="P197" s="184">
        <v>18818.694586485333</v>
      </c>
      <c r="Q197" s="184">
        <v>15799.785368888812</v>
      </c>
      <c r="R197" s="184">
        <f t="shared" si="15"/>
        <v>-5595.2160000000003</v>
      </c>
      <c r="S197" s="185">
        <f t="shared" si="17"/>
        <v>29023.263955374146</v>
      </c>
    </row>
    <row r="198" spans="1:19" x14ac:dyDescent="0.2">
      <c r="A198" s="182">
        <v>611</v>
      </c>
      <c r="B198" s="183" t="s">
        <v>201</v>
      </c>
      <c r="C198" s="184">
        <v>4243.3151290600954</v>
      </c>
      <c r="D198" s="184">
        <v>-453.34494570993832</v>
      </c>
      <c r="E198" s="184">
        <v>-151.11498190331275</v>
      </c>
      <c r="F198" s="184">
        <v>-58.554236208378917</v>
      </c>
      <c r="G198" s="184">
        <v>792.38100136213154</v>
      </c>
      <c r="H198" s="184">
        <v>-1304.768</v>
      </c>
      <c r="I198" s="185">
        <f t="shared" si="13"/>
        <v>3730.9281304222268</v>
      </c>
      <c r="J198" s="184"/>
      <c r="K198" s="184">
        <v>4217.6870486171083</v>
      </c>
      <c r="L198" s="184">
        <v>806.07056520563572</v>
      </c>
      <c r="M198" s="184">
        <f t="shared" si="14"/>
        <v>-1304.768</v>
      </c>
      <c r="N198" s="185">
        <f t="shared" si="16"/>
        <v>3718.9896138227441</v>
      </c>
      <c r="O198" s="184"/>
      <c r="P198" s="184">
        <v>4156.4110443312693</v>
      </c>
      <c r="Q198" s="184">
        <v>840.44122965441352</v>
      </c>
      <c r="R198" s="184">
        <f t="shared" si="15"/>
        <v>-1304.768</v>
      </c>
      <c r="S198" s="185">
        <f t="shared" si="17"/>
        <v>3692.0842739856826</v>
      </c>
    </row>
    <row r="199" spans="1:19" x14ac:dyDescent="0.2">
      <c r="A199" s="182">
        <v>614</v>
      </c>
      <c r="B199" s="183" t="s">
        <v>202</v>
      </c>
      <c r="C199" s="184">
        <v>3111.992349528758</v>
      </c>
      <c r="D199" s="184">
        <v>-271.31939576613547</v>
      </c>
      <c r="E199" s="184">
        <v>-90.439798588711824</v>
      </c>
      <c r="F199" s="184">
        <v>-33.679387789486469</v>
      </c>
      <c r="G199" s="184">
        <v>818.17396514510347</v>
      </c>
      <c r="H199" s="184">
        <v>156.58799999999999</v>
      </c>
      <c r="I199" s="185">
        <f t="shared" si="13"/>
        <v>4086.7543146738617</v>
      </c>
      <c r="J199" s="184"/>
      <c r="K199" s="184">
        <v>3194.4246815017855</v>
      </c>
      <c r="L199" s="184">
        <v>847.0602416889642</v>
      </c>
      <c r="M199" s="184">
        <f t="shared" si="14"/>
        <v>156.58799999999999</v>
      </c>
      <c r="N199" s="185">
        <f t="shared" si="16"/>
        <v>4198.0729231907499</v>
      </c>
      <c r="O199" s="184"/>
      <c r="P199" s="184">
        <v>3400.1196813784131</v>
      </c>
      <c r="Q199" s="184">
        <v>879.83286850718105</v>
      </c>
      <c r="R199" s="184">
        <f t="shared" si="15"/>
        <v>156.58799999999999</v>
      </c>
      <c r="S199" s="185">
        <f t="shared" si="17"/>
        <v>4436.5405498855944</v>
      </c>
    </row>
    <row r="200" spans="1:19" x14ac:dyDescent="0.2">
      <c r="A200" s="182">
        <v>615</v>
      </c>
      <c r="B200" s="183" t="s">
        <v>203</v>
      </c>
      <c r="C200" s="184">
        <v>14984.668761046816</v>
      </c>
      <c r="D200" s="184">
        <v>-687.8430696932071</v>
      </c>
      <c r="E200" s="184">
        <v>-229.28102323106901</v>
      </c>
      <c r="F200" s="184">
        <v>-86.703308861013952</v>
      </c>
      <c r="G200" s="184">
        <v>1669.0636878101416</v>
      </c>
      <c r="H200" s="184">
        <v>-86.084999999999994</v>
      </c>
      <c r="I200" s="185">
        <f t="shared" si="13"/>
        <v>16567.647448856958</v>
      </c>
      <c r="J200" s="184"/>
      <c r="K200" s="184">
        <v>15058.86357965344</v>
      </c>
      <c r="L200" s="184">
        <v>1729.7213426328055</v>
      </c>
      <c r="M200" s="184">
        <f t="shared" si="14"/>
        <v>-86.084999999999994</v>
      </c>
      <c r="N200" s="185">
        <f t="shared" si="16"/>
        <v>16702.499922286246</v>
      </c>
      <c r="O200" s="184"/>
      <c r="P200" s="184">
        <v>15463.430735737942</v>
      </c>
      <c r="Q200" s="184">
        <v>1799.8921567014486</v>
      </c>
      <c r="R200" s="184">
        <f t="shared" si="15"/>
        <v>-86.084999999999994</v>
      </c>
      <c r="S200" s="185">
        <f t="shared" si="17"/>
        <v>17177.237892439392</v>
      </c>
    </row>
    <row r="201" spans="1:19" x14ac:dyDescent="0.2">
      <c r="A201" s="182">
        <v>616</v>
      </c>
      <c r="B201" s="183" t="s">
        <v>204</v>
      </c>
      <c r="C201" s="184">
        <v>909.3756340421254</v>
      </c>
      <c r="D201" s="184">
        <v>-163.47920911950877</v>
      </c>
      <c r="E201" s="184">
        <v>-54.493069706502922</v>
      </c>
      <c r="F201" s="184">
        <v>-20.351096915735727</v>
      </c>
      <c r="G201" s="184">
        <v>407.42742153715574</v>
      </c>
      <c r="H201" s="184">
        <v>-511.29300000000001</v>
      </c>
      <c r="I201" s="185">
        <f t="shared" ref="I201:I264" si="18">C201+G201+H201</f>
        <v>805.51005557928113</v>
      </c>
      <c r="J201" s="184"/>
      <c r="K201" s="184">
        <v>970.20612667588409</v>
      </c>
      <c r="L201" s="184">
        <v>417.95726798667187</v>
      </c>
      <c r="M201" s="184">
        <f t="shared" ref="M201:M264" si="19">H201</f>
        <v>-511.29300000000001</v>
      </c>
      <c r="N201" s="185">
        <f t="shared" si="16"/>
        <v>876.8703946625559</v>
      </c>
      <c r="O201" s="184"/>
      <c r="P201" s="184">
        <v>1108.9516750959713</v>
      </c>
      <c r="Q201" s="184">
        <v>433.70450745252117</v>
      </c>
      <c r="R201" s="184">
        <f t="shared" ref="R201:R264" si="20">M201</f>
        <v>-511.29300000000001</v>
      </c>
      <c r="S201" s="185">
        <f t="shared" si="17"/>
        <v>1031.3631825484922</v>
      </c>
    </row>
    <row r="202" spans="1:19" x14ac:dyDescent="0.2">
      <c r="A202" s="182">
        <v>619</v>
      </c>
      <c r="B202" s="183" t="s">
        <v>205</v>
      </c>
      <c r="C202" s="184">
        <v>3233.7134985570588</v>
      </c>
      <c r="D202" s="184">
        <v>-242.00713026822686</v>
      </c>
      <c r="E202" s="184">
        <v>-80.669043422742291</v>
      </c>
      <c r="F202" s="184">
        <v>-30.220048404719567</v>
      </c>
      <c r="G202" s="184">
        <v>728.6831318563535</v>
      </c>
      <c r="H202" s="184">
        <v>-275.084</v>
      </c>
      <c r="I202" s="185">
        <f t="shared" si="18"/>
        <v>3687.3126304134125</v>
      </c>
      <c r="J202" s="184"/>
      <c r="K202" s="184">
        <v>3235.6731705620514</v>
      </c>
      <c r="L202" s="184">
        <v>754.0241058784261</v>
      </c>
      <c r="M202" s="184">
        <f t="shared" si="19"/>
        <v>-275.084</v>
      </c>
      <c r="N202" s="185">
        <f t="shared" ref="N202:N265" si="21">K202+L202+M202</f>
        <v>3714.6132764404774</v>
      </c>
      <c r="O202" s="184"/>
      <c r="P202" s="184">
        <v>3353.4161936702262</v>
      </c>
      <c r="Q202" s="184">
        <v>782.6773134047578</v>
      </c>
      <c r="R202" s="184">
        <f t="shared" si="20"/>
        <v>-275.084</v>
      </c>
      <c r="S202" s="185">
        <f t="shared" ref="S202:S265" si="22">P202+Q202+R202</f>
        <v>3861.009507074984</v>
      </c>
    </row>
    <row r="203" spans="1:19" x14ac:dyDescent="0.2">
      <c r="A203" s="182">
        <v>620</v>
      </c>
      <c r="B203" s="183" t="s">
        <v>206</v>
      </c>
      <c r="C203" s="184">
        <v>3727.2769947026104</v>
      </c>
      <c r="D203" s="184">
        <v>-215.31849347229155</v>
      </c>
      <c r="E203" s="184">
        <v>-71.772831157430531</v>
      </c>
      <c r="F203" s="184">
        <v>-26.98053326179404</v>
      </c>
      <c r="G203" s="184">
        <v>632.86263392544254</v>
      </c>
      <c r="H203" s="184">
        <v>106.429</v>
      </c>
      <c r="I203" s="185">
        <f t="shared" si="18"/>
        <v>4466.5686286280534</v>
      </c>
      <c r="J203" s="184"/>
      <c r="K203" s="184">
        <v>3730.4098350460285</v>
      </c>
      <c r="L203" s="184">
        <v>655.4101816878067</v>
      </c>
      <c r="M203" s="184">
        <f t="shared" si="19"/>
        <v>106.429</v>
      </c>
      <c r="N203" s="185">
        <f t="shared" si="21"/>
        <v>4492.2490167338356</v>
      </c>
      <c r="O203" s="184"/>
      <c r="P203" s="184">
        <v>3832.3329482104982</v>
      </c>
      <c r="Q203" s="184">
        <v>680.53859261270247</v>
      </c>
      <c r="R203" s="184">
        <f t="shared" si="20"/>
        <v>106.429</v>
      </c>
      <c r="S203" s="185">
        <f t="shared" si="22"/>
        <v>4619.3005408232011</v>
      </c>
    </row>
    <row r="204" spans="1:19" x14ac:dyDescent="0.2">
      <c r="A204" s="182">
        <v>623</v>
      </c>
      <c r="B204" s="183" t="s">
        <v>207</v>
      </c>
      <c r="C204" s="184">
        <v>1437.5975710923053</v>
      </c>
      <c r="D204" s="184">
        <v>-190.62019569164636</v>
      </c>
      <c r="E204" s="184">
        <v>-63.540065230548791</v>
      </c>
      <c r="F204" s="184">
        <v>-23.960842360709886</v>
      </c>
      <c r="G204" s="184">
        <v>500.33702752596082</v>
      </c>
      <c r="H204" s="184">
        <v>-417.565</v>
      </c>
      <c r="I204" s="185">
        <f t="shared" si="18"/>
        <v>1520.3695986182661</v>
      </c>
      <c r="J204" s="184"/>
      <c r="K204" s="184">
        <v>1404.3459699898747</v>
      </c>
      <c r="L204" s="184">
        <v>514.10734678992299</v>
      </c>
      <c r="M204" s="184">
        <f t="shared" si="19"/>
        <v>-417.565</v>
      </c>
      <c r="N204" s="185">
        <f t="shared" si="21"/>
        <v>1500.8883167797976</v>
      </c>
      <c r="O204" s="184"/>
      <c r="P204" s="184">
        <v>1323.5121965920589</v>
      </c>
      <c r="Q204" s="184">
        <v>531.60437114640047</v>
      </c>
      <c r="R204" s="184">
        <f t="shared" si="20"/>
        <v>-417.565</v>
      </c>
      <c r="S204" s="185">
        <f t="shared" si="22"/>
        <v>1437.5515677384592</v>
      </c>
    </row>
    <row r="205" spans="1:19" x14ac:dyDescent="0.2">
      <c r="A205" s="182">
        <v>624</v>
      </c>
      <c r="B205" s="183" t="s">
        <v>208</v>
      </c>
      <c r="C205" s="184">
        <v>4364.2639772586135</v>
      </c>
      <c r="D205" s="184">
        <v>-462.9347609654269</v>
      </c>
      <c r="E205" s="184">
        <v>-154.31158698847565</v>
      </c>
      <c r="F205" s="184">
        <v>-58.184005906330285</v>
      </c>
      <c r="G205" s="184">
        <v>780.24736430338305</v>
      </c>
      <c r="H205" s="184">
        <v>-879.71900000000005</v>
      </c>
      <c r="I205" s="185">
        <f t="shared" si="18"/>
        <v>4264.7923415619962</v>
      </c>
      <c r="J205" s="184"/>
      <c r="K205" s="184">
        <v>4435.3980328683947</v>
      </c>
      <c r="L205" s="184">
        <v>803.74101138376011</v>
      </c>
      <c r="M205" s="184">
        <f t="shared" si="19"/>
        <v>-879.71900000000005</v>
      </c>
      <c r="N205" s="185">
        <f t="shared" si="21"/>
        <v>4359.4200442521551</v>
      </c>
      <c r="O205" s="184"/>
      <c r="P205" s="184">
        <v>4600.6242798085423</v>
      </c>
      <c r="Q205" s="184">
        <v>840.40554842709378</v>
      </c>
      <c r="R205" s="184">
        <f t="shared" si="20"/>
        <v>-879.71900000000005</v>
      </c>
      <c r="S205" s="185">
        <f t="shared" si="22"/>
        <v>4561.3108282356361</v>
      </c>
    </row>
    <row r="206" spans="1:19" x14ac:dyDescent="0.2">
      <c r="A206" s="182">
        <v>625</v>
      </c>
      <c r="B206" s="183" t="s">
        <v>209</v>
      </c>
      <c r="C206" s="184">
        <v>3237.9771759673686</v>
      </c>
      <c r="D206" s="184">
        <v>-270.59563612421181</v>
      </c>
      <c r="E206" s="184">
        <v>-90.198545374737279</v>
      </c>
      <c r="F206" s="184">
        <v>-34.084327182352162</v>
      </c>
      <c r="G206" s="184">
        <v>601.91086357870552</v>
      </c>
      <c r="H206" s="184">
        <v>491.10899999999998</v>
      </c>
      <c r="I206" s="185">
        <f t="shared" si="18"/>
        <v>4330.9970395460741</v>
      </c>
      <c r="J206" s="184"/>
      <c r="K206" s="184">
        <v>3162.5947799441992</v>
      </c>
      <c r="L206" s="184">
        <v>624.00994860246919</v>
      </c>
      <c r="M206" s="184">
        <f t="shared" si="19"/>
        <v>491.10899999999998</v>
      </c>
      <c r="N206" s="185">
        <f t="shared" si="21"/>
        <v>4277.7137285466688</v>
      </c>
      <c r="O206" s="184"/>
      <c r="P206" s="184">
        <v>3070.0123685486556</v>
      </c>
      <c r="Q206" s="184">
        <v>650.04913200935675</v>
      </c>
      <c r="R206" s="184">
        <f t="shared" si="20"/>
        <v>491.10899999999998</v>
      </c>
      <c r="S206" s="185">
        <f t="shared" si="22"/>
        <v>4211.1705005580125</v>
      </c>
    </row>
    <row r="207" spans="1:19" x14ac:dyDescent="0.2">
      <c r="A207" s="182">
        <v>626</v>
      </c>
      <c r="B207" s="183" t="s">
        <v>210</v>
      </c>
      <c r="C207" s="184">
        <v>3267.9827324779985</v>
      </c>
      <c r="D207" s="184">
        <v>-437.4222335876176</v>
      </c>
      <c r="E207" s="184">
        <v>-145.80741119587253</v>
      </c>
      <c r="F207" s="184">
        <v>-55.280011974636324</v>
      </c>
      <c r="G207" s="184">
        <v>1026.6139688100707</v>
      </c>
      <c r="H207" s="184">
        <v>-223.161</v>
      </c>
      <c r="I207" s="185">
        <f t="shared" si="18"/>
        <v>4071.4357012880691</v>
      </c>
      <c r="J207" s="184"/>
      <c r="K207" s="184">
        <v>3541.7392805435384</v>
      </c>
      <c r="L207" s="184">
        <v>1065.0829865694188</v>
      </c>
      <c r="M207" s="184">
        <f t="shared" si="19"/>
        <v>-223.161</v>
      </c>
      <c r="N207" s="185">
        <f t="shared" si="21"/>
        <v>4383.6612671129569</v>
      </c>
      <c r="O207" s="184"/>
      <c r="P207" s="184">
        <v>3843.8999966134306</v>
      </c>
      <c r="Q207" s="184">
        <v>1110.5186425397308</v>
      </c>
      <c r="R207" s="184">
        <f t="shared" si="20"/>
        <v>-223.161</v>
      </c>
      <c r="S207" s="185">
        <f t="shared" si="22"/>
        <v>4731.2576391531611</v>
      </c>
    </row>
    <row r="208" spans="1:19" x14ac:dyDescent="0.2">
      <c r="A208" s="182">
        <v>630</v>
      </c>
      <c r="B208" s="183" t="s">
        <v>211</v>
      </c>
      <c r="C208" s="184">
        <v>2476.6019167221498</v>
      </c>
      <c r="D208" s="184">
        <v>-147.91837681814988</v>
      </c>
      <c r="E208" s="184">
        <v>-49.30612560604996</v>
      </c>
      <c r="F208" s="184">
        <v>-18.511515102431588</v>
      </c>
      <c r="G208" s="184">
        <v>315.5147979836172</v>
      </c>
      <c r="H208" s="184">
        <v>-207.37</v>
      </c>
      <c r="I208" s="185">
        <f t="shared" si="18"/>
        <v>2584.7467147057669</v>
      </c>
      <c r="J208" s="184"/>
      <c r="K208" s="184">
        <v>2682.7233228930036</v>
      </c>
      <c r="L208" s="184">
        <v>326.65587657239047</v>
      </c>
      <c r="M208" s="184">
        <f t="shared" si="19"/>
        <v>-207.37</v>
      </c>
      <c r="N208" s="185">
        <f t="shared" si="21"/>
        <v>2802.009199465394</v>
      </c>
      <c r="O208" s="184"/>
      <c r="P208" s="184">
        <v>2897.1651950783294</v>
      </c>
      <c r="Q208" s="184">
        <v>340.1233837271709</v>
      </c>
      <c r="R208" s="184">
        <f t="shared" si="20"/>
        <v>-207.37</v>
      </c>
      <c r="S208" s="185">
        <f t="shared" si="22"/>
        <v>3029.9185788055001</v>
      </c>
    </row>
    <row r="209" spans="1:19" x14ac:dyDescent="0.2">
      <c r="A209" s="182">
        <v>631</v>
      </c>
      <c r="B209" s="183" t="s">
        <v>212</v>
      </c>
      <c r="C209" s="184">
        <v>1394.5705796601292</v>
      </c>
      <c r="D209" s="184">
        <v>-177.5925221370203</v>
      </c>
      <c r="E209" s="184">
        <v>-59.197507379006773</v>
      </c>
      <c r="F209" s="184">
        <v>-22.283236304552027</v>
      </c>
      <c r="G209" s="184">
        <v>361.72097487611751</v>
      </c>
      <c r="H209" s="184">
        <v>-543.62</v>
      </c>
      <c r="I209" s="185">
        <f t="shared" si="18"/>
        <v>1212.6715545362467</v>
      </c>
      <c r="J209" s="184"/>
      <c r="K209" s="184">
        <v>1387.2346141407793</v>
      </c>
      <c r="L209" s="184">
        <v>374.08695207098219</v>
      </c>
      <c r="M209" s="184">
        <f t="shared" si="19"/>
        <v>-543.62</v>
      </c>
      <c r="N209" s="185">
        <f t="shared" si="21"/>
        <v>1217.7015662117615</v>
      </c>
      <c r="O209" s="184"/>
      <c r="P209" s="184">
        <v>1475.4348272320628</v>
      </c>
      <c r="Q209" s="184">
        <v>390.06281453206662</v>
      </c>
      <c r="R209" s="184">
        <f t="shared" si="20"/>
        <v>-543.62</v>
      </c>
      <c r="S209" s="185">
        <f t="shared" si="22"/>
        <v>1321.8776417641293</v>
      </c>
    </row>
    <row r="210" spans="1:19" x14ac:dyDescent="0.2">
      <c r="A210" s="182">
        <v>635</v>
      </c>
      <c r="B210" s="183" t="s">
        <v>213</v>
      </c>
      <c r="C210" s="184">
        <v>3327.2073088055499</v>
      </c>
      <c r="D210" s="184">
        <v>-574.21280591119103</v>
      </c>
      <c r="E210" s="184">
        <v>-191.40426863706369</v>
      </c>
      <c r="F210" s="184">
        <v>-72.287466474995355</v>
      </c>
      <c r="G210" s="184">
        <v>1338.7710359623375</v>
      </c>
      <c r="H210" s="184">
        <v>-599.30700000000002</v>
      </c>
      <c r="I210" s="185">
        <f t="shared" si="18"/>
        <v>4066.6713447678876</v>
      </c>
      <c r="J210" s="184"/>
      <c r="K210" s="184">
        <v>3231.3006450098037</v>
      </c>
      <c r="L210" s="184">
        <v>1384.4463705895603</v>
      </c>
      <c r="M210" s="184">
        <f t="shared" si="19"/>
        <v>-599.30700000000002</v>
      </c>
      <c r="N210" s="185">
        <f t="shared" si="21"/>
        <v>4016.4400155993644</v>
      </c>
      <c r="O210" s="184"/>
      <c r="P210" s="184">
        <v>3321.1170514067417</v>
      </c>
      <c r="Q210" s="184">
        <v>1442.3730037050914</v>
      </c>
      <c r="R210" s="184">
        <f t="shared" si="20"/>
        <v>-599.30700000000002</v>
      </c>
      <c r="S210" s="185">
        <f t="shared" si="22"/>
        <v>4164.1830551118337</v>
      </c>
    </row>
    <row r="211" spans="1:19" x14ac:dyDescent="0.2">
      <c r="A211" s="182">
        <v>636</v>
      </c>
      <c r="B211" s="183" t="s">
        <v>214</v>
      </c>
      <c r="C211" s="184">
        <v>8049.2366702394065</v>
      </c>
      <c r="D211" s="184">
        <v>-737.69201503069974</v>
      </c>
      <c r="E211" s="184">
        <v>-245.89733834356662</v>
      </c>
      <c r="F211" s="184">
        <v>-93.043502783596765</v>
      </c>
      <c r="G211" s="184">
        <v>1856.9853944033405</v>
      </c>
      <c r="H211" s="184">
        <v>-682.19799999999998</v>
      </c>
      <c r="I211" s="185">
        <f t="shared" si="18"/>
        <v>9224.0240646427465</v>
      </c>
      <c r="J211" s="184"/>
      <c r="K211" s="184">
        <v>7840.5126788274601</v>
      </c>
      <c r="L211" s="184">
        <v>1913.3631045042655</v>
      </c>
      <c r="M211" s="184">
        <f t="shared" si="19"/>
        <v>-682.19799999999998</v>
      </c>
      <c r="N211" s="185">
        <f t="shared" si="21"/>
        <v>9071.6777833317246</v>
      </c>
      <c r="O211" s="184"/>
      <c r="P211" s="184">
        <v>8024.9386151684348</v>
      </c>
      <c r="Q211" s="184">
        <v>1985.210102315328</v>
      </c>
      <c r="R211" s="184">
        <f t="shared" si="20"/>
        <v>-682.19799999999998</v>
      </c>
      <c r="S211" s="185">
        <f t="shared" si="22"/>
        <v>9327.9507174837618</v>
      </c>
    </row>
    <row r="212" spans="1:19" x14ac:dyDescent="0.2">
      <c r="A212" s="182">
        <v>638</v>
      </c>
      <c r="B212" s="183" t="s">
        <v>215</v>
      </c>
      <c r="C212" s="184">
        <v>43446.988036809009</v>
      </c>
      <c r="D212" s="184">
        <v>-4634.9567468791774</v>
      </c>
      <c r="E212" s="184">
        <v>-1544.985582293059</v>
      </c>
      <c r="F212" s="184">
        <v>-592.26435600535967</v>
      </c>
      <c r="G212" s="184">
        <v>7893.0535550813238</v>
      </c>
      <c r="H212" s="184">
        <v>-1028.1859999999999</v>
      </c>
      <c r="I212" s="185">
        <f t="shared" si="18"/>
        <v>50311.855591890329</v>
      </c>
      <c r="J212" s="184"/>
      <c r="K212" s="184">
        <v>43444.552559894677</v>
      </c>
      <c r="L212" s="184">
        <v>8032.632894184555</v>
      </c>
      <c r="M212" s="184">
        <f t="shared" si="19"/>
        <v>-1028.1859999999999</v>
      </c>
      <c r="N212" s="185">
        <f t="shared" si="21"/>
        <v>50448.999454079232</v>
      </c>
      <c r="O212" s="184"/>
      <c r="P212" s="184">
        <v>42480.626202882413</v>
      </c>
      <c r="Q212" s="184">
        <v>8366.0818450900515</v>
      </c>
      <c r="R212" s="184">
        <f t="shared" si="20"/>
        <v>-1028.1859999999999</v>
      </c>
      <c r="S212" s="185">
        <f t="shared" si="22"/>
        <v>49818.522047972467</v>
      </c>
    </row>
    <row r="213" spans="1:19" x14ac:dyDescent="0.2">
      <c r="A213" s="182">
        <v>678</v>
      </c>
      <c r="B213" s="183" t="s">
        <v>216</v>
      </c>
      <c r="C213" s="184">
        <v>16086.124855140617</v>
      </c>
      <c r="D213" s="184">
        <v>-2177.883232503561</v>
      </c>
      <c r="E213" s="184">
        <v>-725.96107750118699</v>
      </c>
      <c r="F213" s="184">
        <v>-275.70587805684045</v>
      </c>
      <c r="G213" s="184">
        <v>3739.147673352229</v>
      </c>
      <c r="H213" s="184">
        <v>-695.86</v>
      </c>
      <c r="I213" s="185">
        <f t="shared" si="18"/>
        <v>19129.412528492845</v>
      </c>
      <c r="J213" s="184"/>
      <c r="K213" s="184">
        <v>15836.670273309392</v>
      </c>
      <c r="L213" s="184">
        <v>3878.0231191023749</v>
      </c>
      <c r="M213" s="184">
        <f t="shared" si="19"/>
        <v>-695.86</v>
      </c>
      <c r="N213" s="185">
        <f t="shared" si="21"/>
        <v>19018.833392411765</v>
      </c>
      <c r="O213" s="184"/>
      <c r="P213" s="184">
        <v>16444.792828046542</v>
      </c>
      <c r="Q213" s="184">
        <v>4052.4947109703312</v>
      </c>
      <c r="R213" s="184">
        <f t="shared" si="20"/>
        <v>-695.86</v>
      </c>
      <c r="S213" s="185">
        <f t="shared" si="22"/>
        <v>19801.427539016873</v>
      </c>
    </row>
    <row r="214" spans="1:19" x14ac:dyDescent="0.2">
      <c r="A214" s="182">
        <v>680</v>
      </c>
      <c r="B214" s="183" t="s">
        <v>217</v>
      </c>
      <c r="C214" s="184">
        <v>11075.302706632066</v>
      </c>
      <c r="D214" s="184">
        <v>-2256.5016236075194</v>
      </c>
      <c r="E214" s="184">
        <v>-752.16720786917313</v>
      </c>
      <c r="F214" s="184">
        <v>-283.51542349067876</v>
      </c>
      <c r="G214" s="184">
        <v>3706.5568337066402</v>
      </c>
      <c r="H214" s="184">
        <v>-393.06900000000002</v>
      </c>
      <c r="I214" s="185">
        <f t="shared" si="18"/>
        <v>14388.790540338707</v>
      </c>
      <c r="J214" s="184"/>
      <c r="K214" s="184">
        <v>10679.564433231129</v>
      </c>
      <c r="L214" s="184">
        <v>3817.2315960991882</v>
      </c>
      <c r="M214" s="184">
        <f t="shared" si="19"/>
        <v>-393.06900000000002</v>
      </c>
      <c r="N214" s="185">
        <f t="shared" si="21"/>
        <v>14103.727029330319</v>
      </c>
      <c r="O214" s="184"/>
      <c r="P214" s="184">
        <v>10771.31388561249</v>
      </c>
      <c r="Q214" s="184">
        <v>3996.7882888657296</v>
      </c>
      <c r="R214" s="184">
        <f t="shared" si="20"/>
        <v>-393.06900000000002</v>
      </c>
      <c r="S214" s="185">
        <f t="shared" si="22"/>
        <v>14375.03317447822</v>
      </c>
    </row>
    <row r="215" spans="1:19" x14ac:dyDescent="0.2">
      <c r="A215" s="182">
        <v>681</v>
      </c>
      <c r="B215" s="183" t="s">
        <v>218</v>
      </c>
      <c r="C215" s="184">
        <v>2124.2226152883563</v>
      </c>
      <c r="D215" s="184">
        <v>-299.27461193543718</v>
      </c>
      <c r="E215" s="184">
        <v>-99.758203978479074</v>
      </c>
      <c r="F215" s="184">
        <v>-36.57181202424141</v>
      </c>
      <c r="G215" s="184">
        <v>849.58622277926736</v>
      </c>
      <c r="H215" s="184">
        <v>-62.301000000000002</v>
      </c>
      <c r="I215" s="185">
        <f t="shared" si="18"/>
        <v>2911.5078380676237</v>
      </c>
      <c r="J215" s="184"/>
      <c r="K215" s="184">
        <v>2079.3455509191472</v>
      </c>
      <c r="L215" s="184">
        <v>879.7572912806645</v>
      </c>
      <c r="M215" s="184">
        <f t="shared" si="19"/>
        <v>-62.301000000000002</v>
      </c>
      <c r="N215" s="185">
        <f t="shared" si="21"/>
        <v>2896.8018421998117</v>
      </c>
      <c r="O215" s="184"/>
      <c r="P215" s="184">
        <v>2348.1433437063051</v>
      </c>
      <c r="Q215" s="184">
        <v>914.70604488766708</v>
      </c>
      <c r="R215" s="184">
        <f t="shared" si="20"/>
        <v>-62.301000000000002</v>
      </c>
      <c r="S215" s="185">
        <f t="shared" si="22"/>
        <v>3200.5483885939725</v>
      </c>
    </row>
    <row r="216" spans="1:19" x14ac:dyDescent="0.2">
      <c r="A216" s="182">
        <v>683</v>
      </c>
      <c r="B216" s="183" t="s">
        <v>219</v>
      </c>
      <c r="C216" s="184">
        <v>7918.9827484991447</v>
      </c>
      <c r="D216" s="184">
        <v>-327.32029805997939</v>
      </c>
      <c r="E216" s="184">
        <v>-109.10676601999313</v>
      </c>
      <c r="F216" s="184">
        <v>-40.655915043715375</v>
      </c>
      <c r="G216" s="184">
        <v>802.46394439131006</v>
      </c>
      <c r="H216" s="184">
        <v>73.587999999999994</v>
      </c>
      <c r="I216" s="185">
        <f t="shared" si="18"/>
        <v>8795.0346928904546</v>
      </c>
      <c r="J216" s="184"/>
      <c r="K216" s="184">
        <v>8078.7917483523761</v>
      </c>
      <c r="L216" s="184">
        <v>828.6179577950852</v>
      </c>
      <c r="M216" s="184">
        <f t="shared" si="19"/>
        <v>73.587999999999994</v>
      </c>
      <c r="N216" s="185">
        <f t="shared" si="21"/>
        <v>8980.9977061474601</v>
      </c>
      <c r="O216" s="184"/>
      <c r="P216" s="184">
        <v>8138.0772504998349</v>
      </c>
      <c r="Q216" s="184">
        <v>859.02999461927129</v>
      </c>
      <c r="R216" s="184">
        <f t="shared" si="20"/>
        <v>73.587999999999994</v>
      </c>
      <c r="S216" s="185">
        <f t="shared" si="22"/>
        <v>9070.6952451191064</v>
      </c>
    </row>
    <row r="217" spans="1:19" x14ac:dyDescent="0.2">
      <c r="A217" s="182">
        <v>684</v>
      </c>
      <c r="B217" s="183" t="s">
        <v>220</v>
      </c>
      <c r="C217" s="184">
        <v>8341.3314425063527</v>
      </c>
      <c r="D217" s="184">
        <v>-3498.2017592828142</v>
      </c>
      <c r="E217" s="184">
        <v>-1166.0672530942716</v>
      </c>
      <c r="F217" s="184">
        <v>-446.99524123902773</v>
      </c>
      <c r="G217" s="184">
        <v>7484.6850785454208</v>
      </c>
      <c r="H217" s="184">
        <v>-1883.5160000000001</v>
      </c>
      <c r="I217" s="185">
        <f t="shared" si="18"/>
        <v>13942.500521051774</v>
      </c>
      <c r="J217" s="184"/>
      <c r="K217" s="184">
        <v>8419.2911871455162</v>
      </c>
      <c r="L217" s="184">
        <v>7711.7272276794083</v>
      </c>
      <c r="M217" s="184">
        <f t="shared" si="19"/>
        <v>-1883.5160000000001</v>
      </c>
      <c r="N217" s="185">
        <f t="shared" si="21"/>
        <v>14247.502414824925</v>
      </c>
      <c r="O217" s="184"/>
      <c r="P217" s="184">
        <v>8030.8487293937951</v>
      </c>
      <c r="Q217" s="184">
        <v>8012.2365589847122</v>
      </c>
      <c r="R217" s="184">
        <f t="shared" si="20"/>
        <v>-1883.5160000000001</v>
      </c>
      <c r="S217" s="185">
        <f t="shared" si="22"/>
        <v>14159.569288378509</v>
      </c>
    </row>
    <row r="218" spans="1:19" x14ac:dyDescent="0.2">
      <c r="A218" s="182">
        <v>686</v>
      </c>
      <c r="B218" s="183" t="s">
        <v>221</v>
      </c>
      <c r="C218" s="184">
        <v>1460.7809934705174</v>
      </c>
      <c r="D218" s="184">
        <v>-268.15294733271941</v>
      </c>
      <c r="E218" s="184">
        <v>-89.384315777573136</v>
      </c>
      <c r="F218" s="184">
        <v>-33.702527183364509</v>
      </c>
      <c r="G218" s="184">
        <v>715.15069722161218</v>
      </c>
      <c r="H218" s="184">
        <v>488.33699999999999</v>
      </c>
      <c r="I218" s="185">
        <f t="shared" si="18"/>
        <v>2664.2686906921294</v>
      </c>
      <c r="J218" s="184"/>
      <c r="K218" s="184">
        <v>1431.8843553855982</v>
      </c>
      <c r="L218" s="184">
        <v>742.01474311001266</v>
      </c>
      <c r="M218" s="184">
        <f t="shared" si="19"/>
        <v>488.33699999999999</v>
      </c>
      <c r="N218" s="185">
        <f t="shared" si="21"/>
        <v>2662.2360984956108</v>
      </c>
      <c r="O218" s="184"/>
      <c r="P218" s="184">
        <v>1557.0002134792992</v>
      </c>
      <c r="Q218" s="184">
        <v>773.19274320660418</v>
      </c>
      <c r="R218" s="184">
        <f t="shared" si="20"/>
        <v>488.33699999999999</v>
      </c>
      <c r="S218" s="185">
        <f t="shared" si="22"/>
        <v>2818.5299566859035</v>
      </c>
    </row>
    <row r="219" spans="1:19" x14ac:dyDescent="0.2">
      <c r="A219" s="182">
        <v>687</v>
      </c>
      <c r="B219" s="183" t="s">
        <v>222</v>
      </c>
      <c r="C219" s="184">
        <v>1503.0925697940856</v>
      </c>
      <c r="D219" s="184">
        <v>-133.62412389015742</v>
      </c>
      <c r="E219" s="184">
        <v>-44.541374630052474</v>
      </c>
      <c r="F219" s="184">
        <v>-16.949606015663921</v>
      </c>
      <c r="G219" s="184">
        <v>402.15582870242895</v>
      </c>
      <c r="H219" s="184">
        <v>152.761</v>
      </c>
      <c r="I219" s="185">
        <f t="shared" si="18"/>
        <v>2058.0093984965147</v>
      </c>
      <c r="J219" s="184"/>
      <c r="K219" s="184">
        <v>1526.6237774821584</v>
      </c>
      <c r="L219" s="184">
        <v>417.40614599465658</v>
      </c>
      <c r="M219" s="184">
        <f t="shared" si="19"/>
        <v>152.761</v>
      </c>
      <c r="N219" s="185">
        <f t="shared" si="21"/>
        <v>2096.7909234768149</v>
      </c>
      <c r="O219" s="184"/>
      <c r="P219" s="184">
        <v>1608.1412393186233</v>
      </c>
      <c r="Q219" s="184">
        <v>434.37266875148021</v>
      </c>
      <c r="R219" s="184">
        <f t="shared" si="20"/>
        <v>152.761</v>
      </c>
      <c r="S219" s="185">
        <f t="shared" si="22"/>
        <v>2195.2749080701037</v>
      </c>
    </row>
    <row r="220" spans="1:19" x14ac:dyDescent="0.2">
      <c r="A220" s="182">
        <v>689</v>
      </c>
      <c r="B220" s="183" t="s">
        <v>223</v>
      </c>
      <c r="C220" s="184">
        <v>1976.3306031521661</v>
      </c>
      <c r="D220" s="184">
        <v>-279.82357155873859</v>
      </c>
      <c r="E220" s="184">
        <v>-93.274523852912864</v>
      </c>
      <c r="F220" s="184">
        <v>-33.829793849693729</v>
      </c>
      <c r="G220" s="184">
        <v>627.97330451981247</v>
      </c>
      <c r="H220" s="184">
        <v>-258.45</v>
      </c>
      <c r="I220" s="185">
        <f t="shared" si="18"/>
        <v>2345.853907671979</v>
      </c>
      <c r="J220" s="184"/>
      <c r="K220" s="184">
        <v>1889.8693752209954</v>
      </c>
      <c r="L220" s="184">
        <v>649.8523781929606</v>
      </c>
      <c r="M220" s="184">
        <f t="shared" si="19"/>
        <v>-258.45</v>
      </c>
      <c r="N220" s="185">
        <f t="shared" si="21"/>
        <v>2281.271753413956</v>
      </c>
      <c r="O220" s="184"/>
      <c r="P220" s="184">
        <v>1829.9754260859554</v>
      </c>
      <c r="Q220" s="184">
        <v>675.71468724593456</v>
      </c>
      <c r="R220" s="184">
        <f t="shared" si="20"/>
        <v>-258.45</v>
      </c>
      <c r="S220" s="185">
        <f t="shared" si="22"/>
        <v>2247.2401133318899</v>
      </c>
    </row>
    <row r="221" spans="1:19" x14ac:dyDescent="0.2">
      <c r="A221" s="182">
        <v>691</v>
      </c>
      <c r="B221" s="183" t="s">
        <v>224</v>
      </c>
      <c r="C221" s="184">
        <v>4205.4698763688575</v>
      </c>
      <c r="D221" s="184">
        <v>-238.47880201384899</v>
      </c>
      <c r="E221" s="184">
        <v>-79.49293400461633</v>
      </c>
      <c r="F221" s="184">
        <v>-30.185339313902507</v>
      </c>
      <c r="G221" s="184">
        <v>676.15965126845185</v>
      </c>
      <c r="H221" s="184">
        <v>-38.918999999999997</v>
      </c>
      <c r="I221" s="185">
        <f t="shared" si="18"/>
        <v>4842.7105276373095</v>
      </c>
      <c r="J221" s="184"/>
      <c r="K221" s="184">
        <v>4403.0905342299284</v>
      </c>
      <c r="L221" s="184">
        <v>699.04931985570602</v>
      </c>
      <c r="M221" s="184">
        <f t="shared" si="19"/>
        <v>-38.918999999999997</v>
      </c>
      <c r="N221" s="185">
        <f t="shared" si="21"/>
        <v>5063.2208540856345</v>
      </c>
      <c r="O221" s="184"/>
      <c r="P221" s="184">
        <v>4489.8172027180717</v>
      </c>
      <c r="Q221" s="184">
        <v>724.95795267548158</v>
      </c>
      <c r="R221" s="184">
        <f t="shared" si="20"/>
        <v>-38.918999999999997</v>
      </c>
      <c r="S221" s="185">
        <f t="shared" si="22"/>
        <v>5175.8561553935533</v>
      </c>
    </row>
    <row r="222" spans="1:19" x14ac:dyDescent="0.2">
      <c r="A222" s="182">
        <v>694</v>
      </c>
      <c r="B222" s="183" t="s">
        <v>225</v>
      </c>
      <c r="C222" s="184">
        <v>4928.5836479615746</v>
      </c>
      <c r="D222" s="184">
        <v>-2564.7327611117626</v>
      </c>
      <c r="E222" s="184">
        <v>-854.91092037058752</v>
      </c>
      <c r="F222" s="184">
        <v>-328.45212640183144</v>
      </c>
      <c r="G222" s="184">
        <v>4617.8436325792836</v>
      </c>
      <c r="H222" s="184">
        <v>-92.625</v>
      </c>
      <c r="I222" s="185">
        <f t="shared" si="18"/>
        <v>9453.8022805408582</v>
      </c>
      <c r="J222" s="184"/>
      <c r="K222" s="184">
        <v>4250.640404777555</v>
      </c>
      <c r="L222" s="184">
        <v>4736.0750338902599</v>
      </c>
      <c r="M222" s="184">
        <f t="shared" si="19"/>
        <v>-92.625</v>
      </c>
      <c r="N222" s="185">
        <f t="shared" si="21"/>
        <v>8894.0904386678158</v>
      </c>
      <c r="O222" s="184"/>
      <c r="P222" s="184">
        <v>3823.6334625887516</v>
      </c>
      <c r="Q222" s="184">
        <v>4940.4237795987692</v>
      </c>
      <c r="R222" s="184">
        <f t="shared" si="20"/>
        <v>-92.625</v>
      </c>
      <c r="S222" s="185">
        <f t="shared" si="22"/>
        <v>8671.4322421875204</v>
      </c>
    </row>
    <row r="223" spans="1:19" x14ac:dyDescent="0.2">
      <c r="A223" s="182">
        <v>697</v>
      </c>
      <c r="B223" s="183" t="s">
        <v>226</v>
      </c>
      <c r="C223" s="184">
        <v>840.92710105492472</v>
      </c>
      <c r="D223" s="184">
        <v>-106.21172745229845</v>
      </c>
      <c r="E223" s="184">
        <v>-35.403909150766154</v>
      </c>
      <c r="F223" s="184">
        <v>-13.744799963555453</v>
      </c>
      <c r="G223" s="184">
        <v>310.39128344174151</v>
      </c>
      <c r="H223" s="184">
        <v>-192.95099999999999</v>
      </c>
      <c r="I223" s="185">
        <f t="shared" si="18"/>
        <v>958.36738449666609</v>
      </c>
      <c r="J223" s="184"/>
      <c r="K223" s="184">
        <v>884.34845889161807</v>
      </c>
      <c r="L223" s="184">
        <v>321.20291708950299</v>
      </c>
      <c r="M223" s="184">
        <f t="shared" si="19"/>
        <v>-192.95099999999999</v>
      </c>
      <c r="N223" s="185">
        <f t="shared" si="21"/>
        <v>1012.600375981121</v>
      </c>
      <c r="O223" s="184"/>
      <c r="P223" s="184">
        <v>927.33147419550335</v>
      </c>
      <c r="Q223" s="184">
        <v>333.51802314756054</v>
      </c>
      <c r="R223" s="184">
        <f t="shared" si="20"/>
        <v>-192.95099999999999</v>
      </c>
      <c r="S223" s="185">
        <f t="shared" si="22"/>
        <v>1067.8984973430638</v>
      </c>
    </row>
    <row r="224" spans="1:19" x14ac:dyDescent="0.2">
      <c r="A224" s="182">
        <v>698</v>
      </c>
      <c r="B224" s="183" t="s">
        <v>227</v>
      </c>
      <c r="C224" s="184">
        <v>14456.100846544266</v>
      </c>
      <c r="D224" s="184">
        <v>-5838.4785614429984</v>
      </c>
      <c r="E224" s="184">
        <v>-1946.1595204809994</v>
      </c>
      <c r="F224" s="184">
        <v>-747.83050104741903</v>
      </c>
      <c r="G224" s="184">
        <v>10467.153715436601</v>
      </c>
      <c r="H224" s="184">
        <v>-4863.5720000000001</v>
      </c>
      <c r="I224" s="185">
        <f t="shared" si="18"/>
        <v>20059.682561980866</v>
      </c>
      <c r="J224" s="184"/>
      <c r="K224" s="184">
        <v>17631.507792268996</v>
      </c>
      <c r="L224" s="184">
        <v>10853.907605691342</v>
      </c>
      <c r="M224" s="184">
        <f t="shared" si="19"/>
        <v>-4863.5720000000001</v>
      </c>
      <c r="N224" s="185">
        <f t="shared" si="21"/>
        <v>23621.843397960336</v>
      </c>
      <c r="O224" s="184"/>
      <c r="P224" s="184">
        <v>18276.889697218936</v>
      </c>
      <c r="Q224" s="184">
        <v>11370.137254700217</v>
      </c>
      <c r="R224" s="184">
        <f t="shared" si="20"/>
        <v>-4863.5720000000001</v>
      </c>
      <c r="S224" s="185">
        <f t="shared" si="22"/>
        <v>24783.454951919153</v>
      </c>
    </row>
    <row r="225" spans="1:19" x14ac:dyDescent="0.2">
      <c r="A225" s="182">
        <v>700</v>
      </c>
      <c r="B225" s="183" t="s">
        <v>228</v>
      </c>
      <c r="C225" s="184">
        <v>2187.6897661848516</v>
      </c>
      <c r="D225" s="184">
        <v>-438.05552327430075</v>
      </c>
      <c r="E225" s="184">
        <v>-146.01850775810024</v>
      </c>
      <c r="F225" s="184">
        <v>-54.435424098087893</v>
      </c>
      <c r="G225" s="184">
        <v>858.04481966493188</v>
      </c>
      <c r="H225" s="184">
        <v>-1100.22</v>
      </c>
      <c r="I225" s="185">
        <f t="shared" si="18"/>
        <v>1945.5145858497833</v>
      </c>
      <c r="J225" s="184"/>
      <c r="K225" s="184">
        <v>2025.0702928742478</v>
      </c>
      <c r="L225" s="184">
        <v>886.19964714042032</v>
      </c>
      <c r="M225" s="184">
        <f t="shared" si="19"/>
        <v>-1100.22</v>
      </c>
      <c r="N225" s="185">
        <f t="shared" si="21"/>
        <v>1811.049940014668</v>
      </c>
      <c r="O225" s="184"/>
      <c r="P225" s="184">
        <v>2038.3038979973808</v>
      </c>
      <c r="Q225" s="184">
        <v>922.28424630008442</v>
      </c>
      <c r="R225" s="184">
        <f t="shared" si="20"/>
        <v>-1100.22</v>
      </c>
      <c r="S225" s="185">
        <f t="shared" si="22"/>
        <v>1860.3681442974651</v>
      </c>
    </row>
    <row r="226" spans="1:19" x14ac:dyDescent="0.2">
      <c r="A226" s="182">
        <v>702</v>
      </c>
      <c r="B226" s="183" t="s">
        <v>229</v>
      </c>
      <c r="C226" s="184">
        <v>2411.0373585313855</v>
      </c>
      <c r="D226" s="184">
        <v>-372.19339585924683</v>
      </c>
      <c r="E226" s="184">
        <v>-124.06446528641561</v>
      </c>
      <c r="F226" s="184">
        <v>-45.920127150969357</v>
      </c>
      <c r="G226" s="184">
        <v>965.55435565669961</v>
      </c>
      <c r="H226" s="184">
        <v>-826.399</v>
      </c>
      <c r="I226" s="185">
        <f t="shared" si="18"/>
        <v>2550.1927141880851</v>
      </c>
      <c r="J226" s="184"/>
      <c r="K226" s="184">
        <v>2355.6820407901091</v>
      </c>
      <c r="L226" s="184">
        <v>1000.268711111081</v>
      </c>
      <c r="M226" s="184">
        <f t="shared" si="19"/>
        <v>-826.399</v>
      </c>
      <c r="N226" s="185">
        <f t="shared" si="21"/>
        <v>2529.5517519011901</v>
      </c>
      <c r="O226" s="184"/>
      <c r="P226" s="184">
        <v>2352.0881705378856</v>
      </c>
      <c r="Q226" s="184">
        <v>1042.1751869543696</v>
      </c>
      <c r="R226" s="184">
        <f t="shared" si="20"/>
        <v>-826.399</v>
      </c>
      <c r="S226" s="185">
        <f t="shared" si="22"/>
        <v>2567.8643574922553</v>
      </c>
    </row>
    <row r="227" spans="1:19" x14ac:dyDescent="0.2">
      <c r="A227" s="182">
        <v>704</v>
      </c>
      <c r="B227" s="183" t="s">
        <v>230</v>
      </c>
      <c r="C227" s="184">
        <v>6188.7827644674799</v>
      </c>
      <c r="D227" s="184">
        <v>-581.54087228566812</v>
      </c>
      <c r="E227" s="184">
        <v>-193.84695742855604</v>
      </c>
      <c r="F227" s="184">
        <v>-75.411284648530682</v>
      </c>
      <c r="G227" s="184">
        <v>915.83980341125084</v>
      </c>
      <c r="H227" s="184">
        <v>-976.98500000000001</v>
      </c>
      <c r="I227" s="185">
        <f t="shared" si="18"/>
        <v>6127.6375678787308</v>
      </c>
      <c r="J227" s="184"/>
      <c r="K227" s="184">
        <v>6480.1598967104255</v>
      </c>
      <c r="L227" s="184">
        <v>937.18951284697903</v>
      </c>
      <c r="M227" s="184">
        <f t="shared" si="19"/>
        <v>-976.98500000000001</v>
      </c>
      <c r="N227" s="185">
        <f t="shared" si="21"/>
        <v>6440.3644095574045</v>
      </c>
      <c r="O227" s="184"/>
      <c r="P227" s="184">
        <v>6800.0811186584951</v>
      </c>
      <c r="Q227" s="184">
        <v>977.70241280262428</v>
      </c>
      <c r="R227" s="184">
        <f t="shared" si="20"/>
        <v>-976.98500000000001</v>
      </c>
      <c r="S227" s="185">
        <f t="shared" si="22"/>
        <v>6800.7985314611196</v>
      </c>
    </row>
    <row r="228" spans="1:19" x14ac:dyDescent="0.2">
      <c r="A228" s="182">
        <v>707</v>
      </c>
      <c r="B228" s="183" t="s">
        <v>231</v>
      </c>
      <c r="C228" s="184">
        <v>1397.4906205655038</v>
      </c>
      <c r="D228" s="184">
        <v>-177.32111227129894</v>
      </c>
      <c r="E228" s="184">
        <v>-59.107037423766315</v>
      </c>
      <c r="F228" s="184">
        <v>-22.46835145557634</v>
      </c>
      <c r="G228" s="184">
        <v>553.80382739903246</v>
      </c>
      <c r="H228" s="184">
        <v>-564.34100000000001</v>
      </c>
      <c r="I228" s="185">
        <f t="shared" si="18"/>
        <v>1386.9534479645363</v>
      </c>
      <c r="J228" s="184"/>
      <c r="K228" s="184">
        <v>1346.9646895556161</v>
      </c>
      <c r="L228" s="184">
        <v>572.98938371836277</v>
      </c>
      <c r="M228" s="184">
        <f t="shared" si="19"/>
        <v>-564.34100000000001</v>
      </c>
      <c r="N228" s="185">
        <f t="shared" si="21"/>
        <v>1355.6130732739789</v>
      </c>
      <c r="O228" s="184"/>
      <c r="P228" s="184">
        <v>1434.9353417132579</v>
      </c>
      <c r="Q228" s="184">
        <v>594.78007492195411</v>
      </c>
      <c r="R228" s="184">
        <f t="shared" si="20"/>
        <v>-564.34100000000001</v>
      </c>
      <c r="S228" s="185">
        <f t="shared" si="22"/>
        <v>1465.3744166352121</v>
      </c>
    </row>
    <row r="229" spans="1:19" x14ac:dyDescent="0.2">
      <c r="A229" s="182">
        <v>710</v>
      </c>
      <c r="B229" s="183" t="s">
        <v>232</v>
      </c>
      <c r="C229" s="184">
        <v>15188.480655532574</v>
      </c>
      <c r="D229" s="184">
        <v>-2470.3725977959639</v>
      </c>
      <c r="E229" s="184">
        <v>-823.45753259865467</v>
      </c>
      <c r="F229" s="184">
        <v>-312.57850220149641</v>
      </c>
      <c r="G229" s="184">
        <v>5213.6359459155083</v>
      </c>
      <c r="H229" s="184">
        <v>-784.16300000000001</v>
      </c>
      <c r="I229" s="185">
        <f t="shared" si="18"/>
        <v>19617.953601448084</v>
      </c>
      <c r="J229" s="184"/>
      <c r="K229" s="184">
        <v>15460.968880844277</v>
      </c>
      <c r="L229" s="184">
        <v>5389.9101518326288</v>
      </c>
      <c r="M229" s="184">
        <f t="shared" si="19"/>
        <v>-784.16300000000001</v>
      </c>
      <c r="N229" s="185">
        <f t="shared" si="21"/>
        <v>20066.716032676904</v>
      </c>
      <c r="O229" s="184"/>
      <c r="P229" s="184">
        <v>16148.282672561219</v>
      </c>
      <c r="Q229" s="184">
        <v>5623.9731108603073</v>
      </c>
      <c r="R229" s="184">
        <f t="shared" si="20"/>
        <v>-784.16300000000001</v>
      </c>
      <c r="S229" s="185">
        <f t="shared" si="22"/>
        <v>20988.092783421525</v>
      </c>
    </row>
    <row r="230" spans="1:19" x14ac:dyDescent="0.2">
      <c r="A230" s="182">
        <v>729</v>
      </c>
      <c r="B230" s="183" t="s">
        <v>233</v>
      </c>
      <c r="C230" s="184">
        <v>7043.2520405450914</v>
      </c>
      <c r="D230" s="184">
        <v>-811.96784828311638</v>
      </c>
      <c r="E230" s="184">
        <v>-270.65594942770542</v>
      </c>
      <c r="F230" s="184">
        <v>-102.19513306236139</v>
      </c>
      <c r="G230" s="184">
        <v>2027.7167793398012</v>
      </c>
      <c r="H230" s="184">
        <v>234.73699999999999</v>
      </c>
      <c r="I230" s="185">
        <f t="shared" si="18"/>
        <v>9305.7058198848918</v>
      </c>
      <c r="J230" s="184"/>
      <c r="K230" s="184">
        <v>6876.1515890650689</v>
      </c>
      <c r="L230" s="184">
        <v>2105.0527890309327</v>
      </c>
      <c r="M230" s="184">
        <f t="shared" si="19"/>
        <v>234.73699999999999</v>
      </c>
      <c r="N230" s="185">
        <f t="shared" si="21"/>
        <v>9215.9413780960003</v>
      </c>
      <c r="O230" s="184"/>
      <c r="P230" s="184">
        <v>7112.6368261546231</v>
      </c>
      <c r="Q230" s="184">
        <v>2194.1250006698306</v>
      </c>
      <c r="R230" s="184">
        <f t="shared" si="20"/>
        <v>234.73699999999999</v>
      </c>
      <c r="S230" s="185">
        <f t="shared" si="22"/>
        <v>9541.4988268244524</v>
      </c>
    </row>
    <row r="231" spans="1:19" x14ac:dyDescent="0.2">
      <c r="A231" s="182">
        <v>732</v>
      </c>
      <c r="B231" s="183" t="s">
        <v>234</v>
      </c>
      <c r="C231" s="184">
        <v>4244.568155599547</v>
      </c>
      <c r="D231" s="184">
        <v>-301.80777068217003</v>
      </c>
      <c r="E231" s="184">
        <v>-100.60259022739001</v>
      </c>
      <c r="F231" s="184">
        <v>-37.346981719155728</v>
      </c>
      <c r="G231" s="184">
        <v>799.69191914881139</v>
      </c>
      <c r="H231" s="184">
        <v>86.963999999999999</v>
      </c>
      <c r="I231" s="185">
        <f t="shared" si="18"/>
        <v>5131.2240747483584</v>
      </c>
      <c r="J231" s="184"/>
      <c r="K231" s="184">
        <v>4252.1809860997691</v>
      </c>
      <c r="L231" s="184">
        <v>827.03177810485192</v>
      </c>
      <c r="M231" s="184">
        <f t="shared" si="19"/>
        <v>86.963999999999999</v>
      </c>
      <c r="N231" s="185">
        <f t="shared" si="21"/>
        <v>5166.1767642046207</v>
      </c>
      <c r="O231" s="184"/>
      <c r="P231" s="184">
        <v>4289.3768869296537</v>
      </c>
      <c r="Q231" s="184">
        <v>857.52354277491099</v>
      </c>
      <c r="R231" s="184">
        <f t="shared" si="20"/>
        <v>86.963999999999999</v>
      </c>
      <c r="S231" s="185">
        <f t="shared" si="22"/>
        <v>5233.8644297045648</v>
      </c>
    </row>
    <row r="232" spans="1:19" x14ac:dyDescent="0.2">
      <c r="A232" s="182">
        <v>734</v>
      </c>
      <c r="B232" s="183" t="s">
        <v>235</v>
      </c>
      <c r="C232" s="184">
        <v>21999.572855634651</v>
      </c>
      <c r="D232" s="184">
        <v>-4607.9062302622806</v>
      </c>
      <c r="E232" s="184">
        <v>-1535.9687434207601</v>
      </c>
      <c r="F232" s="184">
        <v>-581.37727118574207</v>
      </c>
      <c r="G232" s="184">
        <v>9826.4625422479057</v>
      </c>
      <c r="H232" s="184">
        <v>-2425.7080000000001</v>
      </c>
      <c r="I232" s="185">
        <f t="shared" si="18"/>
        <v>29400.32739788256</v>
      </c>
      <c r="J232" s="184"/>
      <c r="K232" s="184">
        <v>21235.007698571382</v>
      </c>
      <c r="L232" s="184">
        <v>10148.292611357005</v>
      </c>
      <c r="M232" s="184">
        <f t="shared" si="19"/>
        <v>-2425.7080000000001</v>
      </c>
      <c r="N232" s="185">
        <f t="shared" si="21"/>
        <v>28957.59230992839</v>
      </c>
      <c r="O232" s="184"/>
      <c r="P232" s="184">
        <v>21360.509756251358</v>
      </c>
      <c r="Q232" s="184">
        <v>10577.589098059101</v>
      </c>
      <c r="R232" s="184">
        <f t="shared" si="20"/>
        <v>-2425.7080000000001</v>
      </c>
      <c r="S232" s="185">
        <f t="shared" si="22"/>
        <v>29512.390854310463</v>
      </c>
    </row>
    <row r="233" spans="1:19" x14ac:dyDescent="0.2">
      <c r="A233" s="182">
        <v>738</v>
      </c>
      <c r="B233" s="183" t="s">
        <v>236</v>
      </c>
      <c r="C233" s="184">
        <v>1569.0229190098821</v>
      </c>
      <c r="D233" s="184">
        <v>-263.90085943641787</v>
      </c>
      <c r="E233" s="184">
        <v>-87.96695314547263</v>
      </c>
      <c r="F233" s="184">
        <v>-33.667818092547449</v>
      </c>
      <c r="G233" s="184">
        <v>609.19979783805252</v>
      </c>
      <c r="H233" s="184">
        <v>-698.37599999999998</v>
      </c>
      <c r="I233" s="185">
        <f t="shared" si="18"/>
        <v>1479.8467168479349</v>
      </c>
      <c r="J233" s="184"/>
      <c r="K233" s="184">
        <v>1462.0303254411435</v>
      </c>
      <c r="L233" s="184">
        <v>628.35318936603505</v>
      </c>
      <c r="M233" s="184">
        <f t="shared" si="19"/>
        <v>-698.37599999999998</v>
      </c>
      <c r="N233" s="185">
        <f t="shared" si="21"/>
        <v>1392.0075148071785</v>
      </c>
      <c r="O233" s="184"/>
      <c r="P233" s="184">
        <v>1521.0132894893363</v>
      </c>
      <c r="Q233" s="184">
        <v>654.26966104765563</v>
      </c>
      <c r="R233" s="184">
        <f t="shared" si="20"/>
        <v>-698.37599999999998</v>
      </c>
      <c r="S233" s="185">
        <f t="shared" si="22"/>
        <v>1476.9069505369919</v>
      </c>
    </row>
    <row r="234" spans="1:19" x14ac:dyDescent="0.2">
      <c r="A234" s="182">
        <v>739</v>
      </c>
      <c r="B234" s="183" t="s">
        <v>237</v>
      </c>
      <c r="C234" s="184">
        <v>3233.8226376625903</v>
      </c>
      <c r="D234" s="184">
        <v>-294.57017426293339</v>
      </c>
      <c r="E234" s="184">
        <v>-98.190058087644459</v>
      </c>
      <c r="F234" s="184">
        <v>-36.54867263036337</v>
      </c>
      <c r="G234" s="184">
        <v>752.63294280313914</v>
      </c>
      <c r="H234" s="184">
        <v>440.30099999999999</v>
      </c>
      <c r="I234" s="185">
        <f t="shared" si="18"/>
        <v>4426.7565804657297</v>
      </c>
      <c r="J234" s="184"/>
      <c r="K234" s="184">
        <v>3079.3018633733654</v>
      </c>
      <c r="L234" s="184">
        <v>779.14930290888412</v>
      </c>
      <c r="M234" s="184">
        <f t="shared" si="19"/>
        <v>440.30099999999999</v>
      </c>
      <c r="N234" s="185">
        <f t="shared" si="21"/>
        <v>4298.7521662822501</v>
      </c>
      <c r="O234" s="184"/>
      <c r="P234" s="184">
        <v>3140.2634650043528</v>
      </c>
      <c r="Q234" s="184">
        <v>809.76145661512146</v>
      </c>
      <c r="R234" s="184">
        <f t="shared" si="20"/>
        <v>440.30099999999999</v>
      </c>
      <c r="S234" s="185">
        <f t="shared" si="22"/>
        <v>4390.3259216194747</v>
      </c>
    </row>
    <row r="235" spans="1:19" x14ac:dyDescent="0.2">
      <c r="A235" s="182">
        <v>740</v>
      </c>
      <c r="B235" s="183" t="s">
        <v>238</v>
      </c>
      <c r="C235" s="184">
        <v>7563.7298955620654</v>
      </c>
      <c r="D235" s="184">
        <v>-2902.7285138901157</v>
      </c>
      <c r="E235" s="184">
        <v>-967.57617129670518</v>
      </c>
      <c r="F235" s="184">
        <v>-360.08367783311144</v>
      </c>
      <c r="G235" s="184">
        <v>6615.8078513134042</v>
      </c>
      <c r="H235" s="184">
        <v>-1391.607</v>
      </c>
      <c r="I235" s="185">
        <f t="shared" si="18"/>
        <v>12787.930746875471</v>
      </c>
      <c r="J235" s="184"/>
      <c r="K235" s="184">
        <v>7522.6430174939524</v>
      </c>
      <c r="L235" s="184">
        <v>6858.0041173866075</v>
      </c>
      <c r="M235" s="184">
        <f t="shared" si="19"/>
        <v>-1391.607</v>
      </c>
      <c r="N235" s="185">
        <f t="shared" si="21"/>
        <v>12989.040134880561</v>
      </c>
      <c r="O235" s="184"/>
      <c r="P235" s="184">
        <v>8643.2455560119979</v>
      </c>
      <c r="Q235" s="184">
        <v>7154.0904729247432</v>
      </c>
      <c r="R235" s="184">
        <f t="shared" si="20"/>
        <v>-1391.607</v>
      </c>
      <c r="S235" s="185">
        <f t="shared" si="22"/>
        <v>14405.729028936741</v>
      </c>
    </row>
    <row r="236" spans="1:19" x14ac:dyDescent="0.2">
      <c r="A236" s="182">
        <v>742</v>
      </c>
      <c r="B236" s="183" t="s">
        <v>239</v>
      </c>
      <c r="C236" s="184">
        <v>1363.9616809617803</v>
      </c>
      <c r="D236" s="184">
        <v>-89.384315777573136</v>
      </c>
      <c r="E236" s="184">
        <v>-29.794771925857713</v>
      </c>
      <c r="F236" s="184">
        <v>-11.396151484934446</v>
      </c>
      <c r="G236" s="184">
        <v>238.48591131057026</v>
      </c>
      <c r="H236" s="184">
        <v>327.125</v>
      </c>
      <c r="I236" s="185">
        <f t="shared" si="18"/>
        <v>1929.5725922723504</v>
      </c>
      <c r="J236" s="184"/>
      <c r="K236" s="184">
        <v>1417.18796040237</v>
      </c>
      <c r="L236" s="184">
        <v>247.43769392287717</v>
      </c>
      <c r="M236" s="184">
        <f t="shared" si="19"/>
        <v>327.125</v>
      </c>
      <c r="N236" s="185">
        <f t="shared" si="21"/>
        <v>1991.7506543252471</v>
      </c>
      <c r="O236" s="184"/>
      <c r="P236" s="184">
        <v>1465.8178769543026</v>
      </c>
      <c r="Q236" s="184">
        <v>257.52520978046221</v>
      </c>
      <c r="R236" s="184">
        <f t="shared" si="20"/>
        <v>327.125</v>
      </c>
      <c r="S236" s="185">
        <f t="shared" si="22"/>
        <v>2050.4680867347647</v>
      </c>
    </row>
    <row r="237" spans="1:19" x14ac:dyDescent="0.2">
      <c r="A237" s="182">
        <v>743</v>
      </c>
      <c r="B237" s="183" t="s">
        <v>240</v>
      </c>
      <c r="C237" s="184">
        <v>22620.776672712134</v>
      </c>
      <c r="D237" s="184">
        <v>-5909.7688861724801</v>
      </c>
      <c r="E237" s="184">
        <v>-1969.9229620574934</v>
      </c>
      <c r="F237" s="184">
        <v>-759.67787071297528</v>
      </c>
      <c r="G237" s="184">
        <v>10690.902042266329</v>
      </c>
      <c r="H237" s="184">
        <v>-2659.77</v>
      </c>
      <c r="I237" s="185">
        <f t="shared" si="18"/>
        <v>30651.908714978465</v>
      </c>
      <c r="J237" s="184"/>
      <c r="K237" s="184">
        <v>23490.910437065781</v>
      </c>
      <c r="L237" s="184">
        <v>11060.438656725955</v>
      </c>
      <c r="M237" s="184">
        <f t="shared" si="19"/>
        <v>-2659.77</v>
      </c>
      <c r="N237" s="185">
        <f t="shared" si="21"/>
        <v>31891.579093791737</v>
      </c>
      <c r="O237" s="184"/>
      <c r="P237" s="184">
        <v>23974.309218235961</v>
      </c>
      <c r="Q237" s="184">
        <v>11565.884764879835</v>
      </c>
      <c r="R237" s="184">
        <f t="shared" si="20"/>
        <v>-2659.77</v>
      </c>
      <c r="S237" s="185">
        <f t="shared" si="22"/>
        <v>32880.423983115797</v>
      </c>
    </row>
    <row r="238" spans="1:19" x14ac:dyDescent="0.2">
      <c r="A238" s="182">
        <v>746</v>
      </c>
      <c r="B238" s="183" t="s">
        <v>241</v>
      </c>
      <c r="C238" s="184">
        <v>6536.6357936139166</v>
      </c>
      <c r="D238" s="184">
        <v>-428.37523806357166</v>
      </c>
      <c r="E238" s="184">
        <v>-142.79174602119056</v>
      </c>
      <c r="F238" s="184">
        <v>-53.694963493990628</v>
      </c>
      <c r="G238" s="184">
        <v>981.80880419421408</v>
      </c>
      <c r="H238" s="184">
        <v>259.971</v>
      </c>
      <c r="I238" s="185">
        <f t="shared" si="18"/>
        <v>7778.4155978081308</v>
      </c>
      <c r="J238" s="184"/>
      <c r="K238" s="184">
        <v>6462.1365251388515</v>
      </c>
      <c r="L238" s="184">
        <v>1016.6962924977057</v>
      </c>
      <c r="M238" s="184">
        <f t="shared" si="19"/>
        <v>259.971</v>
      </c>
      <c r="N238" s="185">
        <f t="shared" si="21"/>
        <v>7738.8038176365571</v>
      </c>
      <c r="O238" s="184"/>
      <c r="P238" s="184">
        <v>6632.2494826782076</v>
      </c>
      <c r="Q238" s="184">
        <v>1058.2046205443589</v>
      </c>
      <c r="R238" s="184">
        <f t="shared" si="20"/>
        <v>259.971</v>
      </c>
      <c r="S238" s="185">
        <f t="shared" si="22"/>
        <v>7950.4251032225657</v>
      </c>
    </row>
    <row r="239" spans="1:19" x14ac:dyDescent="0.2">
      <c r="A239" s="182">
        <v>747</v>
      </c>
      <c r="B239" s="183" t="s">
        <v>242</v>
      </c>
      <c r="C239" s="184">
        <v>1685.9710762819834</v>
      </c>
      <c r="D239" s="184">
        <v>-118.3347014545199</v>
      </c>
      <c r="E239" s="184">
        <v>-39.44490048483997</v>
      </c>
      <c r="F239" s="184">
        <v>-15.191012080932921</v>
      </c>
      <c r="G239" s="184">
        <v>355.88280083976264</v>
      </c>
      <c r="H239" s="184">
        <v>-195.85</v>
      </c>
      <c r="I239" s="185">
        <f t="shared" si="18"/>
        <v>1846.0038771217462</v>
      </c>
      <c r="J239" s="184"/>
      <c r="K239" s="184">
        <v>1808.4850042928263</v>
      </c>
      <c r="L239" s="184">
        <v>369.02529214037077</v>
      </c>
      <c r="M239" s="184">
        <f t="shared" si="19"/>
        <v>-195.85</v>
      </c>
      <c r="N239" s="185">
        <f t="shared" si="21"/>
        <v>1981.6602964331973</v>
      </c>
      <c r="O239" s="184"/>
      <c r="P239" s="184">
        <v>1857.6014660528585</v>
      </c>
      <c r="Q239" s="184">
        <v>383.60720848417225</v>
      </c>
      <c r="R239" s="184">
        <f t="shared" si="20"/>
        <v>-195.85</v>
      </c>
      <c r="S239" s="185">
        <f t="shared" si="22"/>
        <v>2045.3586745370308</v>
      </c>
    </row>
    <row r="240" spans="1:19" x14ac:dyDescent="0.2">
      <c r="A240" s="182">
        <v>748</v>
      </c>
      <c r="B240" s="183" t="s">
        <v>243</v>
      </c>
      <c r="C240" s="184">
        <v>5095.6834358815922</v>
      </c>
      <c r="D240" s="184">
        <v>-443.03137081252595</v>
      </c>
      <c r="E240" s="184">
        <v>-147.67712360417531</v>
      </c>
      <c r="F240" s="184">
        <v>-54.886642278709658</v>
      </c>
      <c r="G240" s="184">
        <v>1082.7780300830188</v>
      </c>
      <c r="H240" s="184">
        <v>102.39</v>
      </c>
      <c r="I240" s="185">
        <f t="shared" si="18"/>
        <v>6280.8514659646116</v>
      </c>
      <c r="J240" s="184"/>
      <c r="K240" s="184">
        <v>5310.2825171038176</v>
      </c>
      <c r="L240" s="184">
        <v>1119.2119791124007</v>
      </c>
      <c r="M240" s="184">
        <f t="shared" si="19"/>
        <v>102.39</v>
      </c>
      <c r="N240" s="185">
        <f t="shared" si="21"/>
        <v>6531.8844962162184</v>
      </c>
      <c r="O240" s="184"/>
      <c r="P240" s="184">
        <v>5515.4221635718759</v>
      </c>
      <c r="Q240" s="184">
        <v>1163.416388249165</v>
      </c>
      <c r="R240" s="184">
        <f t="shared" si="20"/>
        <v>102.39</v>
      </c>
      <c r="S240" s="185">
        <f t="shared" si="22"/>
        <v>6781.228551821041</v>
      </c>
    </row>
    <row r="241" spans="1:19" x14ac:dyDescent="0.2">
      <c r="A241" s="182">
        <v>749</v>
      </c>
      <c r="B241" s="183" t="s">
        <v>244</v>
      </c>
      <c r="C241" s="184">
        <v>8731.1012896732536</v>
      </c>
      <c r="D241" s="184">
        <v>-1920.858089665418</v>
      </c>
      <c r="E241" s="184">
        <v>-640.28602988847263</v>
      </c>
      <c r="F241" s="184">
        <v>-242.31573269082949</v>
      </c>
      <c r="G241" s="184">
        <v>3285.1290364162305</v>
      </c>
      <c r="H241" s="184">
        <v>-2056.4270000000001</v>
      </c>
      <c r="I241" s="185">
        <f t="shared" si="18"/>
        <v>9959.8033260894845</v>
      </c>
      <c r="J241" s="184"/>
      <c r="K241" s="184">
        <v>8901.7847069114905</v>
      </c>
      <c r="L241" s="184">
        <v>3393.4495908691756</v>
      </c>
      <c r="M241" s="184">
        <f t="shared" si="19"/>
        <v>-2056.4270000000001</v>
      </c>
      <c r="N241" s="185">
        <f t="shared" si="21"/>
        <v>10238.807297780666</v>
      </c>
      <c r="O241" s="184"/>
      <c r="P241" s="184">
        <v>8983.0586560521679</v>
      </c>
      <c r="Q241" s="184">
        <v>3551.7704995619561</v>
      </c>
      <c r="R241" s="184">
        <f t="shared" si="20"/>
        <v>-2056.4270000000001</v>
      </c>
      <c r="S241" s="185">
        <f t="shared" si="22"/>
        <v>10478.402155614123</v>
      </c>
    </row>
    <row r="242" spans="1:19" x14ac:dyDescent="0.2">
      <c r="A242" s="182">
        <v>751</v>
      </c>
      <c r="B242" s="183" t="s">
        <v>245</v>
      </c>
      <c r="C242" s="184">
        <v>2497.8265144144043</v>
      </c>
      <c r="D242" s="184">
        <v>-260.28206122679956</v>
      </c>
      <c r="E242" s="184">
        <v>-86.760687075599833</v>
      </c>
      <c r="F242" s="184">
        <v>-32.487709004767439</v>
      </c>
      <c r="G242" s="184">
        <v>549.23897151890912</v>
      </c>
      <c r="H242" s="184">
        <v>260.36200000000002</v>
      </c>
      <c r="I242" s="185">
        <f t="shared" si="18"/>
        <v>3307.4274859333136</v>
      </c>
      <c r="J242" s="184"/>
      <c r="K242" s="184">
        <v>2788.157026097334</v>
      </c>
      <c r="L242" s="184">
        <v>568.83310850163514</v>
      </c>
      <c r="M242" s="184">
        <f t="shared" si="19"/>
        <v>260.36200000000002</v>
      </c>
      <c r="N242" s="185">
        <f t="shared" si="21"/>
        <v>3617.3521345989693</v>
      </c>
      <c r="O242" s="184"/>
      <c r="P242" s="184">
        <v>2938.1570622376594</v>
      </c>
      <c r="Q242" s="184">
        <v>592.98634006276507</v>
      </c>
      <c r="R242" s="184">
        <f t="shared" si="20"/>
        <v>260.36200000000002</v>
      </c>
      <c r="S242" s="185">
        <f t="shared" si="22"/>
        <v>3791.5054023004245</v>
      </c>
    </row>
    <row r="243" spans="1:19" x14ac:dyDescent="0.2">
      <c r="A243" s="182">
        <v>753</v>
      </c>
      <c r="B243" s="183" t="s">
        <v>246</v>
      </c>
      <c r="C243" s="184">
        <v>21592.143707700587</v>
      </c>
      <c r="D243" s="184">
        <v>-2019.2894009670372</v>
      </c>
      <c r="E243" s="184">
        <v>-673.09646698901236</v>
      </c>
      <c r="F243" s="184">
        <v>-264.54112051068643</v>
      </c>
      <c r="G243" s="184">
        <v>2686.210016420951</v>
      </c>
      <c r="H243" s="184">
        <v>-2128.9850000000001</v>
      </c>
      <c r="I243" s="185">
        <f t="shared" si="18"/>
        <v>22149.368724121538</v>
      </c>
      <c r="J243" s="184"/>
      <c r="K243" s="184">
        <v>21830.462593853823</v>
      </c>
      <c r="L243" s="184">
        <v>2692.734348214442</v>
      </c>
      <c r="M243" s="184">
        <f t="shared" si="19"/>
        <v>-2128.9850000000001</v>
      </c>
      <c r="N243" s="185">
        <f t="shared" si="21"/>
        <v>22394.211942068265</v>
      </c>
      <c r="O243" s="184"/>
      <c r="P243" s="184">
        <v>21686.818802935803</v>
      </c>
      <c r="Q243" s="184">
        <v>2823.2019102647232</v>
      </c>
      <c r="R243" s="184">
        <f t="shared" si="20"/>
        <v>-2128.9850000000001</v>
      </c>
      <c r="S243" s="185">
        <f t="shared" si="22"/>
        <v>22381.035713200527</v>
      </c>
    </row>
    <row r="244" spans="1:19" x14ac:dyDescent="0.2">
      <c r="A244" s="182">
        <v>755</v>
      </c>
      <c r="B244" s="183" t="s">
        <v>247</v>
      </c>
      <c r="C244" s="184">
        <v>5057.2151715751361</v>
      </c>
      <c r="D244" s="184">
        <v>-562.45171172993139</v>
      </c>
      <c r="E244" s="184">
        <v>-187.48390390997716</v>
      </c>
      <c r="F244" s="184">
        <v>-71.523866477020036</v>
      </c>
      <c r="G244" s="184">
        <v>950.94479531441107</v>
      </c>
      <c r="H244" s="184">
        <v>-1604.0930000000001</v>
      </c>
      <c r="I244" s="185">
        <f t="shared" si="18"/>
        <v>4404.0669668895471</v>
      </c>
      <c r="J244" s="184"/>
      <c r="K244" s="184">
        <v>4739.1902141400469</v>
      </c>
      <c r="L244" s="184">
        <v>964.12795434852262</v>
      </c>
      <c r="M244" s="184">
        <f t="shared" si="19"/>
        <v>-1604.0930000000001</v>
      </c>
      <c r="N244" s="185">
        <f t="shared" si="21"/>
        <v>4099.2251684885696</v>
      </c>
      <c r="O244" s="184"/>
      <c r="P244" s="184">
        <v>4459.9457833246806</v>
      </c>
      <c r="Q244" s="184">
        <v>1006.4280679966265</v>
      </c>
      <c r="R244" s="184">
        <f t="shared" si="20"/>
        <v>-1604.0930000000001</v>
      </c>
      <c r="S244" s="185">
        <f t="shared" si="22"/>
        <v>3862.2808513213076</v>
      </c>
    </row>
    <row r="245" spans="1:19" x14ac:dyDescent="0.2">
      <c r="A245" s="182">
        <v>758</v>
      </c>
      <c r="B245" s="183" t="s">
        <v>248</v>
      </c>
      <c r="C245" s="184">
        <v>4752.2732422430645</v>
      </c>
      <c r="D245" s="184">
        <v>-735.8826159258906</v>
      </c>
      <c r="E245" s="184">
        <v>-245.29420530863021</v>
      </c>
      <c r="F245" s="184">
        <v>-92.187345210109314</v>
      </c>
      <c r="G245" s="184">
        <v>1615.2692234322753</v>
      </c>
      <c r="H245" s="184">
        <v>-970.89400000000001</v>
      </c>
      <c r="I245" s="185">
        <f t="shared" si="18"/>
        <v>5396.64846567534</v>
      </c>
      <c r="J245" s="184"/>
      <c r="K245" s="184">
        <v>4937.6344539323636</v>
      </c>
      <c r="L245" s="184">
        <v>1670.2292583699764</v>
      </c>
      <c r="M245" s="184">
        <f t="shared" si="19"/>
        <v>-970.89400000000001</v>
      </c>
      <c r="N245" s="185">
        <f t="shared" si="21"/>
        <v>5636.9697123023398</v>
      </c>
      <c r="O245" s="184"/>
      <c r="P245" s="184">
        <v>5161.7383083742625</v>
      </c>
      <c r="Q245" s="184">
        <v>1736.9244444141113</v>
      </c>
      <c r="R245" s="184">
        <f t="shared" si="20"/>
        <v>-970.89400000000001</v>
      </c>
      <c r="S245" s="185">
        <f t="shared" si="22"/>
        <v>5927.7687527883736</v>
      </c>
    </row>
    <row r="246" spans="1:19" x14ac:dyDescent="0.2">
      <c r="A246" s="182">
        <v>759</v>
      </c>
      <c r="B246" s="183" t="s">
        <v>249</v>
      </c>
      <c r="C246" s="184">
        <v>1749.5673488191035</v>
      </c>
      <c r="D246" s="184">
        <v>-175.69265307697069</v>
      </c>
      <c r="E246" s="184">
        <v>-58.56421769232356</v>
      </c>
      <c r="F246" s="184">
        <v>-21.866727214747311</v>
      </c>
      <c r="G246" s="184">
        <v>518.35617626533701</v>
      </c>
      <c r="H246" s="184">
        <v>-534.18799999999999</v>
      </c>
      <c r="I246" s="185">
        <f t="shared" si="18"/>
        <v>1733.7355250844403</v>
      </c>
      <c r="J246" s="184"/>
      <c r="K246" s="184">
        <v>2012.3753034820236</v>
      </c>
      <c r="L246" s="184">
        <v>536.34865710728855</v>
      </c>
      <c r="M246" s="184">
        <f t="shared" si="19"/>
        <v>-534.18799999999999</v>
      </c>
      <c r="N246" s="185">
        <f t="shared" si="21"/>
        <v>2014.5359605893118</v>
      </c>
      <c r="O246" s="184"/>
      <c r="P246" s="184">
        <v>2174.8544587849246</v>
      </c>
      <c r="Q246" s="184">
        <v>556.92580751448918</v>
      </c>
      <c r="R246" s="184">
        <f t="shared" si="20"/>
        <v>-534.18799999999999</v>
      </c>
      <c r="S246" s="185">
        <f t="shared" si="22"/>
        <v>2197.5922662994135</v>
      </c>
    </row>
    <row r="247" spans="1:19" x14ac:dyDescent="0.2">
      <c r="A247" s="182">
        <v>761</v>
      </c>
      <c r="B247" s="183" t="s">
        <v>250</v>
      </c>
      <c r="C247" s="184">
        <v>6385.7808131812853</v>
      </c>
      <c r="D247" s="184">
        <v>-762.29984285610465</v>
      </c>
      <c r="E247" s="184">
        <v>-254.09994761870152</v>
      </c>
      <c r="F247" s="184">
        <v>-96.815223985717211</v>
      </c>
      <c r="G247" s="184">
        <v>1930.6900082171644</v>
      </c>
      <c r="H247" s="184">
        <v>239.673</v>
      </c>
      <c r="I247" s="185">
        <f t="shared" si="18"/>
        <v>8556.1438213984511</v>
      </c>
      <c r="J247" s="184"/>
      <c r="K247" s="184">
        <v>6183.1862060057292</v>
      </c>
      <c r="L247" s="184">
        <v>1992.5905413990965</v>
      </c>
      <c r="M247" s="184">
        <f t="shared" si="19"/>
        <v>239.673</v>
      </c>
      <c r="N247" s="185">
        <f t="shared" si="21"/>
        <v>8415.4497474048258</v>
      </c>
      <c r="O247" s="184"/>
      <c r="P247" s="184">
        <v>6541.9407068072105</v>
      </c>
      <c r="Q247" s="184">
        <v>2067.5885035312613</v>
      </c>
      <c r="R247" s="184">
        <f t="shared" si="20"/>
        <v>239.673</v>
      </c>
      <c r="S247" s="185">
        <f t="shared" si="22"/>
        <v>8849.2022103384716</v>
      </c>
    </row>
    <row r="248" spans="1:19" x14ac:dyDescent="0.2">
      <c r="A248" s="182">
        <v>762</v>
      </c>
      <c r="B248" s="183" t="s">
        <v>251</v>
      </c>
      <c r="C248" s="184">
        <v>4609.5864466953481</v>
      </c>
      <c r="D248" s="184">
        <v>-332.20567564296414</v>
      </c>
      <c r="E248" s="184">
        <v>-110.73522521432139</v>
      </c>
      <c r="F248" s="184">
        <v>-41.870733222312445</v>
      </c>
      <c r="G248" s="184">
        <v>942.8518831929008</v>
      </c>
      <c r="H248" s="184">
        <v>-90.67</v>
      </c>
      <c r="I248" s="185">
        <f t="shared" si="18"/>
        <v>5461.7683298882484</v>
      </c>
      <c r="J248" s="184"/>
      <c r="K248" s="184">
        <v>4594.2027306731052</v>
      </c>
      <c r="L248" s="184">
        <v>975.67348224136163</v>
      </c>
      <c r="M248" s="184">
        <f t="shared" si="19"/>
        <v>-90.67</v>
      </c>
      <c r="N248" s="185">
        <f t="shared" si="21"/>
        <v>5479.206212914467</v>
      </c>
      <c r="O248" s="184"/>
      <c r="P248" s="184">
        <v>4788.8660376508824</v>
      </c>
      <c r="Q248" s="184">
        <v>1012.4286385309076</v>
      </c>
      <c r="R248" s="184">
        <f t="shared" si="20"/>
        <v>-90.67</v>
      </c>
      <c r="S248" s="185">
        <f t="shared" si="22"/>
        <v>5710.6246761817902</v>
      </c>
    </row>
    <row r="249" spans="1:19" x14ac:dyDescent="0.2">
      <c r="A249" s="182">
        <v>765</v>
      </c>
      <c r="B249" s="183" t="s">
        <v>252</v>
      </c>
      <c r="C249" s="184">
        <v>5214.286667826208</v>
      </c>
      <c r="D249" s="184">
        <v>-936.72591655970882</v>
      </c>
      <c r="E249" s="184">
        <v>-312.24197218656957</v>
      </c>
      <c r="F249" s="184">
        <v>-117.40928453717235</v>
      </c>
      <c r="G249" s="184">
        <v>1994.2665260012125</v>
      </c>
      <c r="H249" s="184">
        <v>589.41600000000005</v>
      </c>
      <c r="I249" s="185">
        <f t="shared" si="18"/>
        <v>7797.9691938274209</v>
      </c>
      <c r="J249" s="184"/>
      <c r="K249" s="184">
        <v>4980.9529054133745</v>
      </c>
      <c r="L249" s="184">
        <v>2057.0520707795463</v>
      </c>
      <c r="M249" s="184">
        <f t="shared" si="19"/>
        <v>589.41600000000005</v>
      </c>
      <c r="N249" s="185">
        <f t="shared" si="21"/>
        <v>7627.4209761929205</v>
      </c>
      <c r="O249" s="184"/>
      <c r="P249" s="184">
        <v>4956.7706820825433</v>
      </c>
      <c r="Q249" s="184">
        <v>2136.5028799340926</v>
      </c>
      <c r="R249" s="184">
        <f t="shared" si="20"/>
        <v>589.41600000000005</v>
      </c>
      <c r="S249" s="185">
        <f t="shared" si="22"/>
        <v>7682.689562016636</v>
      </c>
    </row>
    <row r="250" spans="1:19" x14ac:dyDescent="0.2">
      <c r="A250" s="182">
        <v>768</v>
      </c>
      <c r="B250" s="183" t="s">
        <v>253</v>
      </c>
      <c r="C250" s="184">
        <v>2510.9420215519926</v>
      </c>
      <c r="D250" s="184">
        <v>-214.86614369608927</v>
      </c>
      <c r="E250" s="184">
        <v>-71.622047898696437</v>
      </c>
      <c r="F250" s="184">
        <v>-27.04995144342816</v>
      </c>
      <c r="G250" s="184">
        <v>601.35550254110467</v>
      </c>
      <c r="H250" s="184">
        <v>303.65899999999999</v>
      </c>
      <c r="I250" s="185">
        <f t="shared" si="18"/>
        <v>3415.9565240930974</v>
      </c>
      <c r="J250" s="184"/>
      <c r="K250" s="184">
        <v>2539.1624127299056</v>
      </c>
      <c r="L250" s="184">
        <v>621.68638622576259</v>
      </c>
      <c r="M250" s="184">
        <f t="shared" si="19"/>
        <v>303.65899999999999</v>
      </c>
      <c r="N250" s="185">
        <f t="shared" si="21"/>
        <v>3464.507798955668</v>
      </c>
      <c r="O250" s="184"/>
      <c r="P250" s="184">
        <v>2727.3098931466179</v>
      </c>
      <c r="Q250" s="184">
        <v>645.86200314802454</v>
      </c>
      <c r="R250" s="184">
        <f t="shared" si="20"/>
        <v>303.65899999999999</v>
      </c>
      <c r="S250" s="185">
        <f t="shared" si="22"/>
        <v>3676.8308962946426</v>
      </c>
    </row>
    <row r="251" spans="1:19" x14ac:dyDescent="0.2">
      <c r="A251" s="182">
        <v>777</v>
      </c>
      <c r="B251" s="183" t="s">
        <v>254</v>
      </c>
      <c r="C251" s="184">
        <v>7904.1369801168121</v>
      </c>
      <c r="D251" s="184">
        <v>-666.49216025645876</v>
      </c>
      <c r="E251" s="184">
        <v>-222.16405341881958</v>
      </c>
      <c r="F251" s="184">
        <v>-82.862169477259386</v>
      </c>
      <c r="G251" s="184">
        <v>1666.751011234848</v>
      </c>
      <c r="H251" s="184">
        <v>82.591999999999999</v>
      </c>
      <c r="I251" s="185">
        <f t="shared" si="18"/>
        <v>9653.4799913516599</v>
      </c>
      <c r="J251" s="184"/>
      <c r="K251" s="184">
        <v>8288.4129709463268</v>
      </c>
      <c r="L251" s="184">
        <v>1729.20810789201</v>
      </c>
      <c r="M251" s="184">
        <f t="shared" si="19"/>
        <v>82.591999999999999</v>
      </c>
      <c r="N251" s="185">
        <f t="shared" si="21"/>
        <v>10100.213078838337</v>
      </c>
      <c r="O251" s="184"/>
      <c r="P251" s="184">
        <v>8583.2271393106203</v>
      </c>
      <c r="Q251" s="184">
        <v>1800.5501255909312</v>
      </c>
      <c r="R251" s="184">
        <f t="shared" si="20"/>
        <v>82.591999999999999</v>
      </c>
      <c r="S251" s="185">
        <f t="shared" si="22"/>
        <v>10466.369264901552</v>
      </c>
    </row>
    <row r="252" spans="1:19" x14ac:dyDescent="0.2">
      <c r="A252" s="182">
        <v>778</v>
      </c>
      <c r="B252" s="183" t="s">
        <v>255</v>
      </c>
      <c r="C252" s="184">
        <v>3599.8810600805441</v>
      </c>
      <c r="D252" s="184">
        <v>-611.84830729122177</v>
      </c>
      <c r="E252" s="184">
        <v>-203.94943576374058</v>
      </c>
      <c r="F252" s="184">
        <v>-76.857496765908138</v>
      </c>
      <c r="G252" s="184">
        <v>1454.5025429384671</v>
      </c>
      <c r="H252" s="184">
        <v>92.402000000000001</v>
      </c>
      <c r="I252" s="185">
        <f t="shared" si="18"/>
        <v>5146.7856030190114</v>
      </c>
      <c r="J252" s="184"/>
      <c r="K252" s="184">
        <v>3413.3688852056825</v>
      </c>
      <c r="L252" s="184">
        <v>1508.9750622681711</v>
      </c>
      <c r="M252" s="184">
        <f t="shared" si="19"/>
        <v>92.402000000000001</v>
      </c>
      <c r="N252" s="185">
        <f t="shared" si="21"/>
        <v>5014.7459474738534</v>
      </c>
      <c r="O252" s="184"/>
      <c r="P252" s="184">
        <v>3488.5411887231985</v>
      </c>
      <c r="Q252" s="184">
        <v>1573.8891885461401</v>
      </c>
      <c r="R252" s="184">
        <f t="shared" si="20"/>
        <v>92.402000000000001</v>
      </c>
      <c r="S252" s="185">
        <f t="shared" si="22"/>
        <v>5154.8323772693384</v>
      </c>
    </row>
    <row r="253" spans="1:19" x14ac:dyDescent="0.2">
      <c r="A253" s="182">
        <v>781</v>
      </c>
      <c r="B253" s="183" t="s">
        <v>256</v>
      </c>
      <c r="C253" s="184">
        <v>3634.3084132514236</v>
      </c>
      <c r="D253" s="184">
        <v>-317.00672316256708</v>
      </c>
      <c r="E253" s="184">
        <v>-105.66890772085569</v>
      </c>
      <c r="F253" s="184">
        <v>-39.290690804911044</v>
      </c>
      <c r="G253" s="184">
        <v>843.05783716640167</v>
      </c>
      <c r="H253" s="184">
        <v>-412.50700000000001</v>
      </c>
      <c r="I253" s="185">
        <f t="shared" si="18"/>
        <v>4064.8592504178255</v>
      </c>
      <c r="J253" s="184"/>
      <c r="K253" s="184">
        <v>3531.8707557882908</v>
      </c>
      <c r="L253" s="184">
        <v>867.24122250421965</v>
      </c>
      <c r="M253" s="184">
        <f t="shared" si="19"/>
        <v>-412.50700000000001</v>
      </c>
      <c r="N253" s="185">
        <f t="shared" si="21"/>
        <v>3986.6049782925106</v>
      </c>
      <c r="O253" s="184"/>
      <c r="P253" s="184">
        <v>3640.6094347276889</v>
      </c>
      <c r="Q253" s="184">
        <v>897.04089677971103</v>
      </c>
      <c r="R253" s="184">
        <f t="shared" si="20"/>
        <v>-412.50700000000001</v>
      </c>
      <c r="S253" s="185">
        <f t="shared" si="22"/>
        <v>4125.1433315074</v>
      </c>
    </row>
    <row r="254" spans="1:19" x14ac:dyDescent="0.2">
      <c r="A254" s="182">
        <v>783</v>
      </c>
      <c r="B254" s="183" t="s">
        <v>257</v>
      </c>
      <c r="C254" s="184">
        <v>1354.5364979902754</v>
      </c>
      <c r="D254" s="184">
        <v>-580.72664268850406</v>
      </c>
      <c r="E254" s="184">
        <v>-193.57554756283469</v>
      </c>
      <c r="F254" s="184">
        <v>-74.057630106665371</v>
      </c>
      <c r="G254" s="184">
        <v>1322.9798075577773</v>
      </c>
      <c r="H254" s="184">
        <v>-418.39699999999999</v>
      </c>
      <c r="I254" s="185">
        <f t="shared" si="18"/>
        <v>2259.1193055480526</v>
      </c>
      <c r="J254" s="184"/>
      <c r="K254" s="184">
        <v>1221.8531919996371</v>
      </c>
      <c r="L254" s="184">
        <v>1368.8066474034276</v>
      </c>
      <c r="M254" s="184">
        <f t="shared" si="19"/>
        <v>-418.39699999999999</v>
      </c>
      <c r="N254" s="185">
        <f t="shared" si="21"/>
        <v>2172.2628394030648</v>
      </c>
      <c r="O254" s="184"/>
      <c r="P254" s="184">
        <v>1270.8325493027842</v>
      </c>
      <c r="Q254" s="184">
        <v>1423.8796619090019</v>
      </c>
      <c r="R254" s="184">
        <f t="shared" si="20"/>
        <v>-418.39699999999999</v>
      </c>
      <c r="S254" s="185">
        <f t="shared" si="22"/>
        <v>2276.3152112117859</v>
      </c>
    </row>
    <row r="255" spans="1:19" x14ac:dyDescent="0.2">
      <c r="A255" s="182">
        <v>785</v>
      </c>
      <c r="B255" s="183" t="s">
        <v>258</v>
      </c>
      <c r="C255" s="184">
        <v>5005.3494402717106</v>
      </c>
      <c r="D255" s="184">
        <v>-237.57410246144443</v>
      </c>
      <c r="E255" s="184">
        <v>-79.191367487148128</v>
      </c>
      <c r="F255" s="184">
        <v>-29.456448406744265</v>
      </c>
      <c r="G255" s="184">
        <v>672.88115135191663</v>
      </c>
      <c r="H255" s="184">
        <v>189.15899999999999</v>
      </c>
      <c r="I255" s="185">
        <f t="shared" si="18"/>
        <v>5867.389591623627</v>
      </c>
      <c r="J255" s="184"/>
      <c r="K255" s="184">
        <v>5130.9003935224846</v>
      </c>
      <c r="L255" s="184">
        <v>694.85720656134094</v>
      </c>
      <c r="M255" s="184">
        <f t="shared" si="19"/>
        <v>189.15899999999999</v>
      </c>
      <c r="N255" s="185">
        <f t="shared" si="21"/>
        <v>6014.916600083825</v>
      </c>
      <c r="O255" s="184"/>
      <c r="P255" s="184">
        <v>5069.8325369370496</v>
      </c>
      <c r="Q255" s="184">
        <v>720.10716898260125</v>
      </c>
      <c r="R255" s="184">
        <f t="shared" si="20"/>
        <v>189.15899999999999</v>
      </c>
      <c r="S255" s="185">
        <f t="shared" si="22"/>
        <v>5979.0987059196505</v>
      </c>
    </row>
    <row r="256" spans="1:19" x14ac:dyDescent="0.2">
      <c r="A256" s="182">
        <v>790</v>
      </c>
      <c r="B256" s="183" t="s">
        <v>259</v>
      </c>
      <c r="C256" s="184">
        <v>15421.44585721188</v>
      </c>
      <c r="D256" s="184">
        <v>-2147.2139176770452</v>
      </c>
      <c r="E256" s="184">
        <v>-715.73797255901513</v>
      </c>
      <c r="F256" s="184">
        <v>-268.83347807506271</v>
      </c>
      <c r="G256" s="184">
        <v>4730.2431950311184</v>
      </c>
      <c r="H256" s="184">
        <v>-2266.145</v>
      </c>
      <c r="I256" s="185">
        <f t="shared" si="18"/>
        <v>17885.544052242996</v>
      </c>
      <c r="J256" s="184"/>
      <c r="K256" s="184">
        <v>15086.735192660886</v>
      </c>
      <c r="L256" s="184">
        <v>4897.9190053739467</v>
      </c>
      <c r="M256" s="184">
        <f t="shared" si="19"/>
        <v>-2266.145</v>
      </c>
      <c r="N256" s="185">
        <f t="shared" si="21"/>
        <v>17718.509198034833</v>
      </c>
      <c r="O256" s="184"/>
      <c r="P256" s="184">
        <v>15417.422237407272</v>
      </c>
      <c r="Q256" s="184">
        <v>5110.290185443755</v>
      </c>
      <c r="R256" s="184">
        <f t="shared" si="20"/>
        <v>-2266.145</v>
      </c>
      <c r="S256" s="185">
        <f t="shared" si="22"/>
        <v>18261.567422851029</v>
      </c>
    </row>
    <row r="257" spans="1:19" x14ac:dyDescent="0.2">
      <c r="A257" s="182">
        <v>791</v>
      </c>
      <c r="B257" s="183" t="s">
        <v>260</v>
      </c>
      <c r="C257" s="184">
        <v>6768.4079333573836</v>
      </c>
      <c r="D257" s="184">
        <v>-454.97340490426654</v>
      </c>
      <c r="E257" s="184">
        <v>-151.65780163475551</v>
      </c>
      <c r="F257" s="184">
        <v>-56.946048333855174</v>
      </c>
      <c r="G257" s="184">
        <v>1335.9245297009527</v>
      </c>
      <c r="H257" s="184">
        <v>-165.77</v>
      </c>
      <c r="I257" s="185">
        <f t="shared" si="18"/>
        <v>7938.5624630583361</v>
      </c>
      <c r="J257" s="184"/>
      <c r="K257" s="184">
        <v>6819.6573131023679</v>
      </c>
      <c r="L257" s="184">
        <v>1382.4753757367253</v>
      </c>
      <c r="M257" s="184">
        <f t="shared" si="19"/>
        <v>-165.77</v>
      </c>
      <c r="N257" s="185">
        <f t="shared" si="21"/>
        <v>8036.3626888390936</v>
      </c>
      <c r="O257" s="184"/>
      <c r="P257" s="184">
        <v>7248.359518302871</v>
      </c>
      <c r="Q257" s="184">
        <v>1434.5803391920279</v>
      </c>
      <c r="R257" s="184">
        <f t="shared" si="20"/>
        <v>-165.77</v>
      </c>
      <c r="S257" s="185">
        <f t="shared" si="22"/>
        <v>8517.1698574948987</v>
      </c>
    </row>
    <row r="258" spans="1:19" x14ac:dyDescent="0.2">
      <c r="A258" s="182">
        <v>831</v>
      </c>
      <c r="B258" s="183" t="s">
        <v>261</v>
      </c>
      <c r="C258" s="184">
        <v>2844.3826235095821</v>
      </c>
      <c r="D258" s="184">
        <v>-412.45252594125094</v>
      </c>
      <c r="E258" s="184">
        <v>-137.48417531375031</v>
      </c>
      <c r="F258" s="184">
        <v>-52.46857561845453</v>
      </c>
      <c r="G258" s="184">
        <v>734.7065336189803</v>
      </c>
      <c r="H258" s="184">
        <v>-1131.2570000000001</v>
      </c>
      <c r="I258" s="185">
        <f t="shared" si="18"/>
        <v>2447.8321571285624</v>
      </c>
      <c r="J258" s="184"/>
      <c r="K258" s="184">
        <v>2853.1516118113127</v>
      </c>
      <c r="L258" s="184">
        <v>757.23000644583124</v>
      </c>
      <c r="M258" s="184">
        <f t="shared" si="19"/>
        <v>-1131.2570000000001</v>
      </c>
      <c r="N258" s="185">
        <f t="shared" si="21"/>
        <v>2479.124618257144</v>
      </c>
      <c r="O258" s="184"/>
      <c r="P258" s="184">
        <v>2970.6456403459774</v>
      </c>
      <c r="Q258" s="184">
        <v>790.72651387374958</v>
      </c>
      <c r="R258" s="184">
        <f t="shared" si="20"/>
        <v>-1131.2570000000001</v>
      </c>
      <c r="S258" s="185">
        <f t="shared" si="22"/>
        <v>2630.1151542197272</v>
      </c>
    </row>
    <row r="259" spans="1:19" x14ac:dyDescent="0.2">
      <c r="A259" s="182">
        <v>832</v>
      </c>
      <c r="B259" s="183" t="s">
        <v>262</v>
      </c>
      <c r="C259" s="184">
        <v>8386.4869104012141</v>
      </c>
      <c r="D259" s="184">
        <v>-346.04757879475432</v>
      </c>
      <c r="E259" s="184">
        <v>-115.34919293158478</v>
      </c>
      <c r="F259" s="184">
        <v>-43.224387764177756</v>
      </c>
      <c r="G259" s="184">
        <v>819.75796787834838</v>
      </c>
      <c r="H259" s="184">
        <v>-94.74</v>
      </c>
      <c r="I259" s="185">
        <f t="shared" si="18"/>
        <v>9111.504878279562</v>
      </c>
      <c r="J259" s="184"/>
      <c r="K259" s="184">
        <v>8298.4778576081226</v>
      </c>
      <c r="L259" s="184">
        <v>849.6160553087168</v>
      </c>
      <c r="M259" s="184">
        <f t="shared" si="19"/>
        <v>-94.74</v>
      </c>
      <c r="N259" s="185">
        <f t="shared" si="21"/>
        <v>9053.3539129168403</v>
      </c>
      <c r="O259" s="184"/>
      <c r="P259" s="184">
        <v>8219.8154572980839</v>
      </c>
      <c r="Q259" s="184">
        <v>883.58358644331599</v>
      </c>
      <c r="R259" s="184">
        <f t="shared" si="20"/>
        <v>-94.74</v>
      </c>
      <c r="S259" s="185">
        <f t="shared" si="22"/>
        <v>9008.6590437413997</v>
      </c>
    </row>
    <row r="260" spans="1:19" x14ac:dyDescent="0.2">
      <c r="A260" s="182">
        <v>833</v>
      </c>
      <c r="B260" s="183" t="s">
        <v>263</v>
      </c>
      <c r="C260" s="184">
        <v>2006.2948163868291</v>
      </c>
      <c r="D260" s="184">
        <v>-152.98469431161558</v>
      </c>
      <c r="E260" s="184">
        <v>-50.994898103871854</v>
      </c>
      <c r="F260" s="184">
        <v>-19.425521160614149</v>
      </c>
      <c r="G260" s="184">
        <v>356.46016652743481</v>
      </c>
      <c r="H260" s="184">
        <v>-402.45800000000003</v>
      </c>
      <c r="I260" s="185">
        <f t="shared" si="18"/>
        <v>1960.2969829142639</v>
      </c>
      <c r="J260" s="184"/>
      <c r="K260" s="184">
        <v>1978.9633489912417</v>
      </c>
      <c r="L260" s="184">
        <v>366.73008600700166</v>
      </c>
      <c r="M260" s="184">
        <f t="shared" si="19"/>
        <v>-402.45800000000003</v>
      </c>
      <c r="N260" s="185">
        <f t="shared" si="21"/>
        <v>1943.2354349982434</v>
      </c>
      <c r="O260" s="184"/>
      <c r="P260" s="184">
        <v>1963.7236895511469</v>
      </c>
      <c r="Q260" s="184">
        <v>380.09888078652301</v>
      </c>
      <c r="R260" s="184">
        <f t="shared" si="20"/>
        <v>-402.45800000000003</v>
      </c>
      <c r="S260" s="185">
        <f t="shared" si="22"/>
        <v>1941.3645703376696</v>
      </c>
    </row>
    <row r="261" spans="1:19" x14ac:dyDescent="0.2">
      <c r="A261" s="182">
        <v>834</v>
      </c>
      <c r="B261" s="183" t="s">
        <v>264</v>
      </c>
      <c r="C261" s="184">
        <v>5122.0164424638724</v>
      </c>
      <c r="D261" s="184">
        <v>-531.87286685865638</v>
      </c>
      <c r="E261" s="184">
        <v>-177.29095561955214</v>
      </c>
      <c r="F261" s="184">
        <v>-67.659587699387458</v>
      </c>
      <c r="G261" s="184">
        <v>1168.1649479784983</v>
      </c>
      <c r="H261" s="184">
        <v>-1520.6769999999999</v>
      </c>
      <c r="I261" s="185">
        <f t="shared" si="18"/>
        <v>4769.504390442371</v>
      </c>
      <c r="J261" s="184"/>
      <c r="K261" s="184">
        <v>5124.0137848870381</v>
      </c>
      <c r="L261" s="184">
        <v>1204.4249824978313</v>
      </c>
      <c r="M261" s="184">
        <f t="shared" si="19"/>
        <v>-1520.6769999999999</v>
      </c>
      <c r="N261" s="185">
        <f t="shared" si="21"/>
        <v>4807.7617673848699</v>
      </c>
      <c r="O261" s="184"/>
      <c r="P261" s="184">
        <v>4742.9708448055726</v>
      </c>
      <c r="Q261" s="184">
        <v>1254.6041465022022</v>
      </c>
      <c r="R261" s="184">
        <f t="shared" si="20"/>
        <v>-1520.6769999999999</v>
      </c>
      <c r="S261" s="185">
        <f t="shared" si="22"/>
        <v>4476.8979913077746</v>
      </c>
    </row>
    <row r="262" spans="1:19" x14ac:dyDescent="0.2">
      <c r="A262" s="182">
        <v>837</v>
      </c>
      <c r="B262" s="183" t="s">
        <v>265</v>
      </c>
      <c r="C262" s="184">
        <v>2105.5822645987132</v>
      </c>
      <c r="D262" s="184">
        <v>-22527.833084471367</v>
      </c>
      <c r="E262" s="184">
        <v>-7509.2776948237897</v>
      </c>
      <c r="F262" s="184">
        <v>-2903.5080044225165</v>
      </c>
      <c r="G262" s="184">
        <v>39691.455176818883</v>
      </c>
      <c r="H262" s="184">
        <v>78311.426000000007</v>
      </c>
      <c r="I262" s="185">
        <f t="shared" si="18"/>
        <v>120108.46344141761</v>
      </c>
      <c r="J262" s="184"/>
      <c r="K262" s="184">
        <v>2112.4038378315322</v>
      </c>
      <c r="L262" s="184">
        <v>41012.295840956889</v>
      </c>
      <c r="M262" s="184">
        <f t="shared" si="19"/>
        <v>78311.426000000007</v>
      </c>
      <c r="N262" s="185">
        <f t="shared" si="21"/>
        <v>121436.12567878843</v>
      </c>
      <c r="O262" s="184"/>
      <c r="P262" s="184">
        <v>1107.9529045269153</v>
      </c>
      <c r="Q262" s="184">
        <v>42956.369472011109</v>
      </c>
      <c r="R262" s="184">
        <f t="shared" si="20"/>
        <v>78311.426000000007</v>
      </c>
      <c r="S262" s="185">
        <f t="shared" si="22"/>
        <v>122375.74837653803</v>
      </c>
    </row>
    <row r="263" spans="1:19" x14ac:dyDescent="0.2">
      <c r="A263" s="182">
        <v>844</v>
      </c>
      <c r="B263" s="183" t="s">
        <v>266</v>
      </c>
      <c r="C263" s="184">
        <v>1010.8135278621847</v>
      </c>
      <c r="D263" s="184">
        <v>-130.36720550150091</v>
      </c>
      <c r="E263" s="184">
        <v>-43.455735167166971</v>
      </c>
      <c r="F263" s="184">
        <v>-16.741351470761568</v>
      </c>
      <c r="G263" s="184">
        <v>385.91822731665496</v>
      </c>
      <c r="H263" s="184">
        <v>-331.834</v>
      </c>
      <c r="I263" s="185">
        <f t="shared" si="18"/>
        <v>1064.8977551788396</v>
      </c>
      <c r="J263" s="184"/>
      <c r="K263" s="184">
        <v>1097.9601009704959</v>
      </c>
      <c r="L263" s="184">
        <v>399.4607135998092</v>
      </c>
      <c r="M263" s="184">
        <f t="shared" si="19"/>
        <v>-331.834</v>
      </c>
      <c r="N263" s="185">
        <f t="shared" si="21"/>
        <v>1165.586814570305</v>
      </c>
      <c r="O263" s="184"/>
      <c r="P263" s="184">
        <v>1272.1930007262361</v>
      </c>
      <c r="Q263" s="184">
        <v>414.86754218645149</v>
      </c>
      <c r="R263" s="184">
        <f t="shared" si="20"/>
        <v>-331.834</v>
      </c>
      <c r="S263" s="185">
        <f t="shared" si="22"/>
        <v>1355.2265429126876</v>
      </c>
    </row>
    <row r="264" spans="1:19" x14ac:dyDescent="0.2">
      <c r="A264" s="182">
        <v>845</v>
      </c>
      <c r="B264" s="183" t="s">
        <v>267</v>
      </c>
      <c r="C264" s="184">
        <v>3482.0708020136708</v>
      </c>
      <c r="D264" s="184">
        <v>-259.01548185343307</v>
      </c>
      <c r="E264" s="184">
        <v>-86.338493951144372</v>
      </c>
      <c r="F264" s="184">
        <v>-31.99021203638959</v>
      </c>
      <c r="G264" s="184">
        <v>625.37812261097929</v>
      </c>
      <c r="H264" s="184">
        <v>-71.887</v>
      </c>
      <c r="I264" s="185">
        <f t="shared" si="18"/>
        <v>4035.5619246246501</v>
      </c>
      <c r="J264" s="184"/>
      <c r="K264" s="184">
        <v>3847.9181481942151</v>
      </c>
      <c r="L264" s="184">
        <v>644.52061099191167</v>
      </c>
      <c r="M264" s="184">
        <f t="shared" si="19"/>
        <v>-71.887</v>
      </c>
      <c r="N264" s="185">
        <f t="shared" si="21"/>
        <v>4420.5517591861271</v>
      </c>
      <c r="O264" s="184"/>
      <c r="P264" s="184">
        <v>3901.3559943093628</v>
      </c>
      <c r="Q264" s="184">
        <v>667.29599617663609</v>
      </c>
      <c r="R264" s="184">
        <f t="shared" si="20"/>
        <v>-71.887</v>
      </c>
      <c r="S264" s="185">
        <f t="shared" si="22"/>
        <v>4496.7649904859991</v>
      </c>
    </row>
    <row r="265" spans="1:19" x14ac:dyDescent="0.2">
      <c r="A265" s="182">
        <v>846</v>
      </c>
      <c r="B265" s="183" t="s">
        <v>268</v>
      </c>
      <c r="C265" s="184">
        <v>5465.2236042954855</v>
      </c>
      <c r="D265" s="184">
        <v>-439.86492237910994</v>
      </c>
      <c r="E265" s="184">
        <v>-146.62164079303665</v>
      </c>
      <c r="F265" s="184">
        <v>-54.516411976661026</v>
      </c>
      <c r="G265" s="184">
        <v>1206.8584156945167</v>
      </c>
      <c r="H265" s="184">
        <v>-409.00700000000001</v>
      </c>
      <c r="I265" s="185">
        <f t="shared" ref="I265:I301" si="23">C265+G265+H265</f>
        <v>6263.0750199900031</v>
      </c>
      <c r="J265" s="184"/>
      <c r="K265" s="184">
        <v>5419.4405429562448</v>
      </c>
      <c r="L265" s="184">
        <v>1251.9688583138084</v>
      </c>
      <c r="M265" s="184">
        <f t="shared" ref="M265:M301" si="24">H265</f>
        <v>-409.00700000000001</v>
      </c>
      <c r="N265" s="185">
        <f t="shared" si="21"/>
        <v>6262.4024012700538</v>
      </c>
      <c r="O265" s="184"/>
      <c r="P265" s="184">
        <v>5573.8393534075731</v>
      </c>
      <c r="Q265" s="184">
        <v>1303.6260240498673</v>
      </c>
      <c r="R265" s="184">
        <f t="shared" ref="R265:R301" si="25">M265</f>
        <v>-409.00700000000001</v>
      </c>
      <c r="S265" s="185">
        <f t="shared" si="22"/>
        <v>6468.4583774574403</v>
      </c>
    </row>
    <row r="266" spans="1:19" x14ac:dyDescent="0.2">
      <c r="A266" s="182">
        <v>848</v>
      </c>
      <c r="B266" s="183" t="s">
        <v>269</v>
      </c>
      <c r="C266" s="184">
        <v>4831.4513329640831</v>
      </c>
      <c r="D266" s="184">
        <v>-376.35501380030797</v>
      </c>
      <c r="E266" s="184">
        <v>-125.45167126676934</v>
      </c>
      <c r="F266" s="184">
        <v>-47.019248360176235</v>
      </c>
      <c r="G266" s="184">
        <v>1046.0749689522675</v>
      </c>
      <c r="H266" s="184">
        <v>575.09500000000003</v>
      </c>
      <c r="I266" s="185">
        <f t="shared" si="23"/>
        <v>6452.6213019163506</v>
      </c>
      <c r="J266" s="184"/>
      <c r="K266" s="184">
        <v>4716.5782285735049</v>
      </c>
      <c r="L266" s="184">
        <v>1082.3104464291766</v>
      </c>
      <c r="M266" s="184">
        <f t="shared" si="24"/>
        <v>575.09500000000003</v>
      </c>
      <c r="N266" s="185">
        <f t="shared" ref="N266:N301" si="26">K266+L266+M266</f>
        <v>6373.9836750026816</v>
      </c>
      <c r="O266" s="184"/>
      <c r="P266" s="184">
        <v>4799.8466413355318</v>
      </c>
      <c r="Q266" s="184">
        <v>1124.3979020691279</v>
      </c>
      <c r="R266" s="184">
        <f t="shared" si="25"/>
        <v>575.09500000000003</v>
      </c>
      <c r="S266" s="185">
        <f t="shared" ref="S266:S301" si="27">P266+Q266+R266</f>
        <v>6499.3395434046597</v>
      </c>
    </row>
    <row r="267" spans="1:19" x14ac:dyDescent="0.2">
      <c r="A267" s="182">
        <v>849</v>
      </c>
      <c r="B267" s="183" t="s">
        <v>270</v>
      </c>
      <c r="C267" s="184">
        <v>4244.7147435287607</v>
      </c>
      <c r="D267" s="184">
        <v>-262.63428006305145</v>
      </c>
      <c r="E267" s="184">
        <v>-87.544760021017154</v>
      </c>
      <c r="F267" s="184">
        <v>-31.96707264251155</v>
      </c>
      <c r="G267" s="184">
        <v>731.00800873352421</v>
      </c>
      <c r="H267" s="184">
        <v>202.30600000000001</v>
      </c>
      <c r="I267" s="185">
        <f t="shared" si="23"/>
        <v>5178.0287522622848</v>
      </c>
      <c r="J267" s="184"/>
      <c r="K267" s="184">
        <v>4194.1934493606705</v>
      </c>
      <c r="L267" s="184">
        <v>754.00912743273898</v>
      </c>
      <c r="M267" s="184">
        <f t="shared" si="24"/>
        <v>202.30600000000001</v>
      </c>
      <c r="N267" s="185">
        <f t="shared" si="26"/>
        <v>5150.5085767934088</v>
      </c>
      <c r="O267" s="184"/>
      <c r="P267" s="184">
        <v>4233.5341800453307</v>
      </c>
      <c r="Q267" s="184">
        <v>781.30936041463281</v>
      </c>
      <c r="R267" s="184">
        <f t="shared" si="25"/>
        <v>202.30600000000001</v>
      </c>
      <c r="S267" s="185">
        <f t="shared" si="27"/>
        <v>5217.1495404599627</v>
      </c>
    </row>
    <row r="268" spans="1:19" x14ac:dyDescent="0.2">
      <c r="A268" s="182">
        <v>850</v>
      </c>
      <c r="B268" s="183" t="s">
        <v>271</v>
      </c>
      <c r="C268" s="184">
        <v>2910.86867121048</v>
      </c>
      <c r="D268" s="184">
        <v>-217.76118226378395</v>
      </c>
      <c r="E268" s="184">
        <v>-72.58706075459466</v>
      </c>
      <c r="F268" s="184">
        <v>-27.697854472013262</v>
      </c>
      <c r="G268" s="184">
        <v>440.42466528016865</v>
      </c>
      <c r="H268" s="184">
        <v>-513.45799999999997</v>
      </c>
      <c r="I268" s="185">
        <f t="shared" si="23"/>
        <v>2837.8353364906484</v>
      </c>
      <c r="J268" s="184"/>
      <c r="K268" s="184">
        <v>3035.7073321298762</v>
      </c>
      <c r="L268" s="184">
        <v>455.24927051731515</v>
      </c>
      <c r="M268" s="184">
        <f t="shared" si="24"/>
        <v>-513.45799999999997</v>
      </c>
      <c r="N268" s="185">
        <f t="shared" si="26"/>
        <v>2977.4986026471911</v>
      </c>
      <c r="O268" s="184"/>
      <c r="P268" s="184">
        <v>2936.5207663694314</v>
      </c>
      <c r="Q268" s="184">
        <v>474.71853166681603</v>
      </c>
      <c r="R268" s="184">
        <f t="shared" si="25"/>
        <v>-513.45799999999997</v>
      </c>
      <c r="S268" s="185">
        <f t="shared" si="27"/>
        <v>2897.7812980362473</v>
      </c>
    </row>
    <row r="269" spans="1:19" x14ac:dyDescent="0.2">
      <c r="A269" s="182">
        <v>851</v>
      </c>
      <c r="B269" s="183" t="s">
        <v>272</v>
      </c>
      <c r="C269" s="184">
        <v>9662.5507747631709</v>
      </c>
      <c r="D269" s="184">
        <v>-1920.4057398892157</v>
      </c>
      <c r="E269" s="184">
        <v>-640.13524662973862</v>
      </c>
      <c r="F269" s="184">
        <v>-243.34543571840223</v>
      </c>
      <c r="G269" s="184">
        <v>3527.4925260458858</v>
      </c>
      <c r="H269" s="184">
        <v>-181.96899999999999</v>
      </c>
      <c r="I269" s="185">
        <f t="shared" si="23"/>
        <v>13008.074300809058</v>
      </c>
      <c r="J269" s="184"/>
      <c r="K269" s="184">
        <v>10153.627958966583</v>
      </c>
      <c r="L269" s="184">
        <v>3645.2465043760999</v>
      </c>
      <c r="M269" s="184">
        <f t="shared" si="24"/>
        <v>-181.96899999999999</v>
      </c>
      <c r="N269" s="185">
        <f t="shared" si="26"/>
        <v>13616.905463342684</v>
      </c>
      <c r="O269" s="184"/>
      <c r="P269" s="184">
        <v>10544.34800540691</v>
      </c>
      <c r="Q269" s="184">
        <v>3801.4883625201815</v>
      </c>
      <c r="R269" s="184">
        <f t="shared" si="25"/>
        <v>-181.96899999999999</v>
      </c>
      <c r="S269" s="185">
        <f t="shared" si="27"/>
        <v>14163.867367927092</v>
      </c>
    </row>
    <row r="270" spans="1:19" x14ac:dyDescent="0.2">
      <c r="A270" s="182">
        <v>853</v>
      </c>
      <c r="B270" s="183" t="s">
        <v>273</v>
      </c>
      <c r="C270" s="184">
        <v>21146.282306743185</v>
      </c>
      <c r="D270" s="184">
        <v>-17904.004142086767</v>
      </c>
      <c r="E270" s="184">
        <v>-5968.0013806955885</v>
      </c>
      <c r="F270" s="184">
        <v>-2299.6392423873199</v>
      </c>
      <c r="G270" s="184">
        <v>34073.73274899878</v>
      </c>
      <c r="H270" s="184">
        <v>42085.252999999997</v>
      </c>
      <c r="I270" s="185">
        <f t="shared" si="23"/>
        <v>97305.268055741966</v>
      </c>
      <c r="J270" s="184"/>
      <c r="K270" s="184">
        <v>20920.063344082679</v>
      </c>
      <c r="L270" s="184">
        <v>35179.419328539872</v>
      </c>
      <c r="M270" s="184">
        <f t="shared" si="24"/>
        <v>42085.252999999997</v>
      </c>
      <c r="N270" s="185">
        <f t="shared" si="26"/>
        <v>98184.735672622541</v>
      </c>
      <c r="O270" s="184"/>
      <c r="P270" s="184">
        <v>20491.263142322645</v>
      </c>
      <c r="Q270" s="184">
        <v>36739.780003886059</v>
      </c>
      <c r="R270" s="184">
        <f t="shared" si="25"/>
        <v>42085.252999999997</v>
      </c>
      <c r="S270" s="185">
        <f t="shared" si="27"/>
        <v>99316.296146208697</v>
      </c>
    </row>
    <row r="271" spans="1:19" x14ac:dyDescent="0.2">
      <c r="A271" s="182">
        <v>854</v>
      </c>
      <c r="B271" s="183" t="s">
        <v>274</v>
      </c>
      <c r="C271" s="184">
        <v>2428.4216370772924</v>
      </c>
      <c r="D271" s="184">
        <v>-295.1129939943761</v>
      </c>
      <c r="E271" s="184">
        <v>-98.370997998125375</v>
      </c>
      <c r="F271" s="184">
        <v>-36.085884752802578</v>
      </c>
      <c r="G271" s="184">
        <v>717.4172709320701</v>
      </c>
      <c r="H271" s="184">
        <v>-296.76100000000002</v>
      </c>
      <c r="I271" s="185">
        <f t="shared" si="23"/>
        <v>2849.0779080093625</v>
      </c>
      <c r="J271" s="184"/>
      <c r="K271" s="184">
        <v>2637.887327747645</v>
      </c>
      <c r="L271" s="184">
        <v>742.67810362057764</v>
      </c>
      <c r="M271" s="184">
        <f t="shared" si="24"/>
        <v>-296.76100000000002</v>
      </c>
      <c r="N271" s="185">
        <f t="shared" si="26"/>
        <v>3083.8044313682226</v>
      </c>
      <c r="O271" s="184"/>
      <c r="P271" s="184">
        <v>2902.4827225773183</v>
      </c>
      <c r="Q271" s="184">
        <v>771.94767272404499</v>
      </c>
      <c r="R271" s="184">
        <f t="shared" si="25"/>
        <v>-296.76100000000002</v>
      </c>
      <c r="S271" s="185">
        <f t="shared" si="27"/>
        <v>3377.6693953013632</v>
      </c>
    </row>
    <row r="272" spans="1:19" x14ac:dyDescent="0.2">
      <c r="A272" s="182">
        <v>857</v>
      </c>
      <c r="B272" s="183" t="s">
        <v>275</v>
      </c>
      <c r="C272" s="184">
        <v>-403.01406577885058</v>
      </c>
      <c r="D272" s="184">
        <v>-216.585072845658</v>
      </c>
      <c r="E272" s="184">
        <v>-72.195024281885992</v>
      </c>
      <c r="F272" s="184">
        <v>-26.413618111782071</v>
      </c>
      <c r="G272" s="184">
        <v>558.51882558257296</v>
      </c>
      <c r="H272" s="184">
        <v>227.92099999999999</v>
      </c>
      <c r="I272" s="185">
        <f t="shared" si="23"/>
        <v>383.42575980372237</v>
      </c>
      <c r="J272" s="184"/>
      <c r="K272" s="184">
        <v>-382.723090467426</v>
      </c>
      <c r="L272" s="184">
        <v>580.67565860079492</v>
      </c>
      <c r="M272" s="184">
        <f t="shared" si="24"/>
        <v>227.92099999999999</v>
      </c>
      <c r="N272" s="185">
        <f t="shared" si="26"/>
        <v>425.87356813336891</v>
      </c>
      <c r="O272" s="184"/>
      <c r="P272" s="184">
        <v>-256.83325915348206</v>
      </c>
      <c r="Q272" s="184">
        <v>605.75950841602219</v>
      </c>
      <c r="R272" s="184">
        <f t="shared" si="25"/>
        <v>227.92099999999999</v>
      </c>
      <c r="S272" s="185">
        <f t="shared" si="27"/>
        <v>576.84724926254012</v>
      </c>
    </row>
    <row r="273" spans="1:19" x14ac:dyDescent="0.2">
      <c r="A273" s="182">
        <v>858</v>
      </c>
      <c r="B273" s="183" t="s">
        <v>276</v>
      </c>
      <c r="C273" s="184">
        <v>26899.203217575054</v>
      </c>
      <c r="D273" s="184">
        <v>-3653.5386724306818</v>
      </c>
      <c r="E273" s="184">
        <v>-1217.8462241435607</v>
      </c>
      <c r="F273" s="184">
        <v>-452.94206546568387</v>
      </c>
      <c r="G273" s="184">
        <v>4898.0707570736286</v>
      </c>
      <c r="H273" s="184">
        <v>-3492.6109999999999</v>
      </c>
      <c r="I273" s="185">
        <f t="shared" si="23"/>
        <v>28304.662974648683</v>
      </c>
      <c r="J273" s="184"/>
      <c r="K273" s="184">
        <v>26026.688147329831</v>
      </c>
      <c r="L273" s="184">
        <v>4929.9213240792078</v>
      </c>
      <c r="M273" s="184">
        <f t="shared" si="24"/>
        <v>-3492.6109999999999</v>
      </c>
      <c r="N273" s="185">
        <f t="shared" si="26"/>
        <v>27463.998471409039</v>
      </c>
      <c r="O273" s="184"/>
      <c r="P273" s="184">
        <v>24747.734206353314</v>
      </c>
      <c r="Q273" s="184">
        <v>5158.5483998973432</v>
      </c>
      <c r="R273" s="184">
        <f t="shared" si="25"/>
        <v>-3492.6109999999999</v>
      </c>
      <c r="S273" s="185">
        <f t="shared" si="27"/>
        <v>26413.671606250657</v>
      </c>
    </row>
    <row r="274" spans="1:19" x14ac:dyDescent="0.2">
      <c r="A274" s="182">
        <v>859</v>
      </c>
      <c r="B274" s="183" t="s">
        <v>277</v>
      </c>
      <c r="C274" s="184">
        <v>11509.133782013603</v>
      </c>
      <c r="D274" s="184">
        <v>-593.66384628788967</v>
      </c>
      <c r="E274" s="184">
        <v>-197.88794876262989</v>
      </c>
      <c r="F274" s="184">
        <v>-75.330296769957542</v>
      </c>
      <c r="G274" s="184">
        <v>1030.761227081975</v>
      </c>
      <c r="H274" s="184">
        <v>-970.78399999999999</v>
      </c>
      <c r="I274" s="185">
        <f t="shared" si="23"/>
        <v>11569.111009095579</v>
      </c>
      <c r="J274" s="184"/>
      <c r="K274" s="184">
        <v>11488.167417160825</v>
      </c>
      <c r="L274" s="184">
        <v>1066.4849256863106</v>
      </c>
      <c r="M274" s="184">
        <f t="shared" si="24"/>
        <v>-970.78399999999999</v>
      </c>
      <c r="N274" s="185">
        <f t="shared" si="26"/>
        <v>11583.868342847136</v>
      </c>
      <c r="O274" s="184"/>
      <c r="P274" s="184">
        <v>11864.756716652473</v>
      </c>
      <c r="Q274" s="184">
        <v>1115.3368927494616</v>
      </c>
      <c r="R274" s="184">
        <f t="shared" si="25"/>
        <v>-970.78399999999999</v>
      </c>
      <c r="S274" s="185">
        <f t="shared" si="27"/>
        <v>12009.309609401935</v>
      </c>
    </row>
    <row r="275" spans="1:19" x14ac:dyDescent="0.2">
      <c r="A275" s="182">
        <v>886</v>
      </c>
      <c r="B275" s="183" t="s">
        <v>278</v>
      </c>
      <c r="C275" s="184">
        <v>6350.8591692347227</v>
      </c>
      <c r="D275" s="184">
        <v>-1139.8309660745383</v>
      </c>
      <c r="E275" s="184">
        <v>-379.94365535817946</v>
      </c>
      <c r="F275" s="184">
        <v>-143.41796325608874</v>
      </c>
      <c r="G275" s="184">
        <v>2062.4553724209982</v>
      </c>
      <c r="H275" s="184">
        <v>-163.87100000000001</v>
      </c>
      <c r="I275" s="185">
        <f t="shared" si="23"/>
        <v>8249.4435416557208</v>
      </c>
      <c r="J275" s="184"/>
      <c r="K275" s="184">
        <v>6507.0193818602347</v>
      </c>
      <c r="L275" s="184">
        <v>2134.2603948087203</v>
      </c>
      <c r="M275" s="184">
        <f t="shared" si="24"/>
        <v>-163.87100000000001</v>
      </c>
      <c r="N275" s="185">
        <f t="shared" si="26"/>
        <v>8477.4087766689554</v>
      </c>
      <c r="O275" s="184"/>
      <c r="P275" s="184">
        <v>6972.1959503766629</v>
      </c>
      <c r="Q275" s="184">
        <v>2232.8507276465675</v>
      </c>
      <c r="R275" s="184">
        <f t="shared" si="25"/>
        <v>-163.87100000000001</v>
      </c>
      <c r="S275" s="185">
        <f t="shared" si="27"/>
        <v>9041.1756780232317</v>
      </c>
    </row>
    <row r="276" spans="1:19" x14ac:dyDescent="0.2">
      <c r="A276" s="182">
        <v>887</v>
      </c>
      <c r="B276" s="183" t="s">
        <v>279</v>
      </c>
      <c r="C276" s="184">
        <v>2158.9438449807867</v>
      </c>
      <c r="D276" s="184">
        <v>-413.35722549365556</v>
      </c>
      <c r="E276" s="184">
        <v>-137.7857418312185</v>
      </c>
      <c r="F276" s="184">
        <v>-51.890090771503544</v>
      </c>
      <c r="G276" s="184">
        <v>1114.049095771109</v>
      </c>
      <c r="H276" s="184">
        <v>-303.74200000000002</v>
      </c>
      <c r="I276" s="185">
        <f t="shared" si="23"/>
        <v>2969.2509407518955</v>
      </c>
      <c r="J276" s="184"/>
      <c r="K276" s="184">
        <v>2354.5531347592787</v>
      </c>
      <c r="L276" s="184">
        <v>1152.7388448963891</v>
      </c>
      <c r="M276" s="184">
        <f t="shared" si="24"/>
        <v>-303.74200000000002</v>
      </c>
      <c r="N276" s="185">
        <f t="shared" si="26"/>
        <v>3203.5499796556678</v>
      </c>
      <c r="O276" s="184"/>
      <c r="P276" s="184">
        <v>2627.7352812328386</v>
      </c>
      <c r="Q276" s="184">
        <v>1198.927117909373</v>
      </c>
      <c r="R276" s="184">
        <f t="shared" si="25"/>
        <v>-303.74200000000002</v>
      </c>
      <c r="S276" s="185">
        <f t="shared" si="27"/>
        <v>3522.9203991422114</v>
      </c>
    </row>
    <row r="277" spans="1:19" x14ac:dyDescent="0.2">
      <c r="A277" s="182">
        <v>889</v>
      </c>
      <c r="B277" s="183" t="s">
        <v>280</v>
      </c>
      <c r="C277" s="184">
        <v>4266.0039299065602</v>
      </c>
      <c r="D277" s="184">
        <v>-228.25569707167716</v>
      </c>
      <c r="E277" s="184">
        <v>-76.085232357225721</v>
      </c>
      <c r="F277" s="184">
        <v>-28.611860530195823</v>
      </c>
      <c r="G277" s="184">
        <v>587.78484228294644</v>
      </c>
      <c r="H277" s="184">
        <v>343.56599999999997</v>
      </c>
      <c r="I277" s="185">
        <f t="shared" si="23"/>
        <v>5197.3547721895065</v>
      </c>
      <c r="J277" s="184"/>
      <c r="K277" s="184">
        <v>4697.982030840999</v>
      </c>
      <c r="L277" s="184">
        <v>606.31908187673446</v>
      </c>
      <c r="M277" s="184">
        <f t="shared" si="24"/>
        <v>343.56599999999997</v>
      </c>
      <c r="N277" s="185">
        <f t="shared" si="26"/>
        <v>5647.8671127177331</v>
      </c>
      <c r="O277" s="184"/>
      <c r="P277" s="184">
        <v>4839.2275728741843</v>
      </c>
      <c r="Q277" s="184">
        <v>628.53227911516956</v>
      </c>
      <c r="R277" s="184">
        <f t="shared" si="25"/>
        <v>343.56599999999997</v>
      </c>
      <c r="S277" s="185">
        <f t="shared" si="27"/>
        <v>5811.3258519893534</v>
      </c>
    </row>
    <row r="278" spans="1:19" x14ac:dyDescent="0.2">
      <c r="A278" s="182">
        <v>890</v>
      </c>
      <c r="B278" s="183" t="s">
        <v>281</v>
      </c>
      <c r="C278" s="184">
        <v>2676.0250039643761</v>
      </c>
      <c r="D278" s="184">
        <v>-106.75454718374121</v>
      </c>
      <c r="E278" s="184">
        <v>-35.58484906124707</v>
      </c>
      <c r="F278" s="184">
        <v>-13.895206023762711</v>
      </c>
      <c r="G278" s="184">
        <v>252.2429958449699</v>
      </c>
      <c r="H278" s="184">
        <v>421.21800000000002</v>
      </c>
      <c r="I278" s="185">
        <f t="shared" si="23"/>
        <v>3349.4859998093457</v>
      </c>
      <c r="J278" s="184"/>
      <c r="K278" s="184">
        <v>2693.5156687899084</v>
      </c>
      <c r="L278" s="184">
        <v>260.84708763256691</v>
      </c>
      <c r="M278" s="184">
        <f t="shared" si="24"/>
        <v>421.21800000000002</v>
      </c>
      <c r="N278" s="185">
        <f t="shared" si="26"/>
        <v>3375.5807564224751</v>
      </c>
      <c r="O278" s="184"/>
      <c r="P278" s="184">
        <v>2804.0462426963422</v>
      </c>
      <c r="Q278" s="184">
        <v>271.08103484684938</v>
      </c>
      <c r="R278" s="184">
        <f t="shared" si="25"/>
        <v>421.21800000000002</v>
      </c>
      <c r="S278" s="185">
        <f t="shared" si="27"/>
        <v>3496.3452775431915</v>
      </c>
    </row>
    <row r="279" spans="1:19" x14ac:dyDescent="0.2">
      <c r="A279" s="182">
        <v>892</v>
      </c>
      <c r="B279" s="183" t="s">
        <v>282</v>
      </c>
      <c r="C279" s="184">
        <v>7225.0125962156335</v>
      </c>
      <c r="D279" s="184">
        <v>-324.96807922372744</v>
      </c>
      <c r="E279" s="184">
        <v>-108.32269307457581</v>
      </c>
      <c r="F279" s="184">
        <v>-42.402939281507358</v>
      </c>
      <c r="G279" s="184">
        <v>632.34259000252416</v>
      </c>
      <c r="H279" s="184">
        <v>-596.101</v>
      </c>
      <c r="I279" s="185">
        <f t="shared" si="23"/>
        <v>7261.2541862181579</v>
      </c>
      <c r="J279" s="184"/>
      <c r="K279" s="184">
        <v>7245.5880111362767</v>
      </c>
      <c r="L279" s="184">
        <v>653.62195124835671</v>
      </c>
      <c r="M279" s="184">
        <f t="shared" si="24"/>
        <v>-596.101</v>
      </c>
      <c r="N279" s="185">
        <f t="shared" si="26"/>
        <v>7303.1089623846337</v>
      </c>
      <c r="O279" s="184"/>
      <c r="P279" s="184">
        <v>7215.8360495419183</v>
      </c>
      <c r="Q279" s="184">
        <v>682.22281417644115</v>
      </c>
      <c r="R279" s="184">
        <f t="shared" si="25"/>
        <v>-596.101</v>
      </c>
      <c r="S279" s="185">
        <f t="shared" si="27"/>
        <v>7301.9578637183595</v>
      </c>
    </row>
    <row r="280" spans="1:19" x14ac:dyDescent="0.2">
      <c r="A280" s="182">
        <v>893</v>
      </c>
      <c r="B280" s="183" t="s">
        <v>283</v>
      </c>
      <c r="C280" s="184">
        <v>8102.5872443060616</v>
      </c>
      <c r="D280" s="184">
        <v>-672.55364725756965</v>
      </c>
      <c r="E280" s="184">
        <v>-224.18454908585653</v>
      </c>
      <c r="F280" s="184">
        <v>-86.147963407941006</v>
      </c>
      <c r="G280" s="184">
        <v>1611.6015939525703</v>
      </c>
      <c r="H280" s="184">
        <v>-300.25599999999997</v>
      </c>
      <c r="I280" s="185">
        <f t="shared" si="23"/>
        <v>9413.9328382586318</v>
      </c>
      <c r="J280" s="184"/>
      <c r="K280" s="184">
        <v>7905.1015765366683</v>
      </c>
      <c r="L280" s="184">
        <v>1667.9439922368003</v>
      </c>
      <c r="M280" s="184">
        <f t="shared" si="24"/>
        <v>-300.25599999999997</v>
      </c>
      <c r="N280" s="185">
        <f t="shared" si="26"/>
        <v>9272.789568773469</v>
      </c>
      <c r="O280" s="184"/>
      <c r="P280" s="184">
        <v>8219.5861544220352</v>
      </c>
      <c r="Q280" s="184">
        <v>1734.7178601245957</v>
      </c>
      <c r="R280" s="184">
        <f t="shared" si="25"/>
        <v>-300.25599999999997</v>
      </c>
      <c r="S280" s="185">
        <f t="shared" si="27"/>
        <v>9654.0480145466317</v>
      </c>
    </row>
    <row r="281" spans="1:19" x14ac:dyDescent="0.2">
      <c r="A281" s="182">
        <v>895</v>
      </c>
      <c r="B281" s="183" t="s">
        <v>284</v>
      </c>
      <c r="C281" s="184">
        <v>4088.6427600341713</v>
      </c>
      <c r="D281" s="184">
        <v>-1365.3725644890019</v>
      </c>
      <c r="E281" s="184">
        <v>-455.12418816300061</v>
      </c>
      <c r="F281" s="184">
        <v>-175.11893286900283</v>
      </c>
      <c r="G281" s="184">
        <v>2788.2204303704602</v>
      </c>
      <c r="H281" s="184">
        <v>-1630.8710000000001</v>
      </c>
      <c r="I281" s="185">
        <f t="shared" si="23"/>
        <v>5245.9921904046314</v>
      </c>
      <c r="J281" s="184"/>
      <c r="K281" s="184">
        <v>3531.7308857112257</v>
      </c>
      <c r="L281" s="184">
        <v>2880.4364570643929</v>
      </c>
      <c r="M281" s="184">
        <f t="shared" si="24"/>
        <v>-1630.8710000000001</v>
      </c>
      <c r="N281" s="185">
        <f t="shared" si="26"/>
        <v>4781.2963427756185</v>
      </c>
      <c r="O281" s="184"/>
      <c r="P281" s="184">
        <v>3800.3244595064261</v>
      </c>
      <c r="Q281" s="184">
        <v>3000.1518385276427</v>
      </c>
      <c r="R281" s="184">
        <f t="shared" si="25"/>
        <v>-1630.8710000000001</v>
      </c>
      <c r="S281" s="185">
        <f t="shared" si="27"/>
        <v>5169.6052980340692</v>
      </c>
    </row>
    <row r="282" spans="1:19" x14ac:dyDescent="0.2">
      <c r="A282" s="182">
        <v>905</v>
      </c>
      <c r="B282" s="183" t="s">
        <v>285</v>
      </c>
      <c r="C282" s="184">
        <v>11004.28906362652</v>
      </c>
      <c r="D282" s="184">
        <v>-6150.8713168883023</v>
      </c>
      <c r="E282" s="184">
        <v>-2050.2904389627674</v>
      </c>
      <c r="F282" s="184">
        <v>-783.04865852979526</v>
      </c>
      <c r="G282" s="184">
        <v>11414.568571398091</v>
      </c>
      <c r="H282" s="184">
        <v>28342.370999999999</v>
      </c>
      <c r="I282" s="185">
        <f t="shared" si="23"/>
        <v>50761.228635024614</v>
      </c>
      <c r="J282" s="184"/>
      <c r="K282" s="184">
        <v>11579.693931957076</v>
      </c>
      <c r="L282" s="184">
        <v>11820.472888353597</v>
      </c>
      <c r="M282" s="184">
        <f t="shared" si="24"/>
        <v>28342.370999999999</v>
      </c>
      <c r="N282" s="185">
        <f t="shared" si="26"/>
        <v>51742.537820310674</v>
      </c>
      <c r="O282" s="184"/>
      <c r="P282" s="184">
        <v>12343.107042498901</v>
      </c>
      <c r="Q282" s="184">
        <v>12370.6520209588</v>
      </c>
      <c r="R282" s="184">
        <f t="shared" si="25"/>
        <v>28342.370999999999</v>
      </c>
      <c r="S282" s="185">
        <f t="shared" si="27"/>
        <v>53056.130063457698</v>
      </c>
    </row>
    <row r="283" spans="1:19" x14ac:dyDescent="0.2">
      <c r="A283" s="182">
        <v>908</v>
      </c>
      <c r="B283" s="183" t="s">
        <v>286</v>
      </c>
      <c r="C283" s="184">
        <v>5982.2103779983536</v>
      </c>
      <c r="D283" s="184">
        <v>-1872.9994833432154</v>
      </c>
      <c r="E283" s="184">
        <v>-624.33316111440513</v>
      </c>
      <c r="F283" s="184">
        <v>-235.74414482946628</v>
      </c>
      <c r="G283" s="184">
        <v>3117.8493388533707</v>
      </c>
      <c r="H283" s="184">
        <v>933.28899999999999</v>
      </c>
      <c r="I283" s="185">
        <f t="shared" si="23"/>
        <v>10033.348716851724</v>
      </c>
      <c r="J283" s="184"/>
      <c r="K283" s="184">
        <v>6082.6717815479915</v>
      </c>
      <c r="L283" s="184">
        <v>3218.1395927909989</v>
      </c>
      <c r="M283" s="184">
        <f t="shared" si="24"/>
        <v>933.28899999999999</v>
      </c>
      <c r="N283" s="185">
        <f t="shared" si="26"/>
        <v>10234.100374338992</v>
      </c>
      <c r="O283" s="184"/>
      <c r="P283" s="184">
        <v>6608.9641413650179</v>
      </c>
      <c r="Q283" s="184">
        <v>3363.1146575793055</v>
      </c>
      <c r="R283" s="184">
        <f t="shared" si="25"/>
        <v>933.28899999999999</v>
      </c>
      <c r="S283" s="185">
        <f t="shared" si="27"/>
        <v>10905.367798944324</v>
      </c>
    </row>
    <row r="284" spans="1:19" x14ac:dyDescent="0.2">
      <c r="A284" s="182">
        <v>915</v>
      </c>
      <c r="B284" s="183" t="s">
        <v>287</v>
      </c>
      <c r="C284" s="184">
        <v>5844.6084388329455</v>
      </c>
      <c r="D284" s="184">
        <v>-1787.5958455962225</v>
      </c>
      <c r="E284" s="184">
        <v>-595.8652818654075</v>
      </c>
      <c r="F284" s="184">
        <v>-225.57438122006792</v>
      </c>
      <c r="G284" s="184">
        <v>3575.5392498390183</v>
      </c>
      <c r="H284" s="184">
        <v>-2328.7719999999999</v>
      </c>
      <c r="I284" s="185">
        <f t="shared" si="23"/>
        <v>7091.3756886719648</v>
      </c>
      <c r="J284" s="184"/>
      <c r="K284" s="184">
        <v>5338.6564429943619</v>
      </c>
      <c r="L284" s="184">
        <v>3704.9795441382562</v>
      </c>
      <c r="M284" s="184">
        <f t="shared" si="24"/>
        <v>-2328.7719999999999</v>
      </c>
      <c r="N284" s="185">
        <f t="shared" si="26"/>
        <v>6714.8639871326186</v>
      </c>
      <c r="O284" s="184"/>
      <c r="P284" s="184">
        <v>5298.9833081058705</v>
      </c>
      <c r="Q284" s="184">
        <v>3868.154883255902</v>
      </c>
      <c r="R284" s="184">
        <f t="shared" si="25"/>
        <v>-2328.7719999999999</v>
      </c>
      <c r="S284" s="185">
        <f t="shared" si="27"/>
        <v>6838.3661913617734</v>
      </c>
    </row>
    <row r="285" spans="1:19" x14ac:dyDescent="0.2">
      <c r="A285" s="182">
        <v>918</v>
      </c>
      <c r="B285" s="183" t="s">
        <v>288</v>
      </c>
      <c r="C285" s="184">
        <v>1253.5785334903869</v>
      </c>
      <c r="D285" s="184">
        <v>-201.56706027574185</v>
      </c>
      <c r="E285" s="184">
        <v>-67.189020091913946</v>
      </c>
      <c r="F285" s="184">
        <v>-26.772278716891684</v>
      </c>
      <c r="G285" s="184">
        <v>548.50460398892426</v>
      </c>
      <c r="H285" s="184">
        <v>-563.32500000000005</v>
      </c>
      <c r="I285" s="185">
        <f t="shared" si="23"/>
        <v>1238.758137479311</v>
      </c>
      <c r="J285" s="184"/>
      <c r="K285" s="184">
        <v>1230.3267609330014</v>
      </c>
      <c r="L285" s="184">
        <v>567.44674225065273</v>
      </c>
      <c r="M285" s="184">
        <f t="shared" si="24"/>
        <v>-563.32500000000005</v>
      </c>
      <c r="N285" s="185">
        <f t="shared" si="26"/>
        <v>1234.4485031836541</v>
      </c>
      <c r="O285" s="184"/>
      <c r="P285" s="184">
        <v>1194.2350974205929</v>
      </c>
      <c r="Q285" s="184">
        <v>590.48347791971185</v>
      </c>
      <c r="R285" s="184">
        <f t="shared" si="25"/>
        <v>-563.32500000000005</v>
      </c>
      <c r="S285" s="185">
        <f t="shared" si="27"/>
        <v>1221.3935753403046</v>
      </c>
    </row>
    <row r="286" spans="1:19" x14ac:dyDescent="0.2">
      <c r="A286" s="182">
        <v>921</v>
      </c>
      <c r="B286" s="183" t="s">
        <v>289</v>
      </c>
      <c r="C286" s="184">
        <v>2108.7593569498313</v>
      </c>
      <c r="D286" s="184">
        <v>-171.35009522542867</v>
      </c>
      <c r="E286" s="184">
        <v>-57.116698408476225</v>
      </c>
      <c r="F286" s="184">
        <v>-21.369230246369465</v>
      </c>
      <c r="G286" s="184">
        <v>519.98784937296307</v>
      </c>
      <c r="H286" s="184">
        <v>168.53399999999999</v>
      </c>
      <c r="I286" s="185">
        <f t="shared" si="23"/>
        <v>2797.2812063227943</v>
      </c>
      <c r="J286" s="184"/>
      <c r="K286" s="184">
        <v>2111.8673395892174</v>
      </c>
      <c r="L286" s="184">
        <v>538.8931971025288</v>
      </c>
      <c r="M286" s="184">
        <f t="shared" si="24"/>
        <v>168.53399999999999</v>
      </c>
      <c r="N286" s="185">
        <f t="shared" si="26"/>
        <v>2819.2945366917461</v>
      </c>
      <c r="O286" s="184"/>
      <c r="P286" s="184">
        <v>2147.1749283912513</v>
      </c>
      <c r="Q286" s="184">
        <v>559.91020069849196</v>
      </c>
      <c r="R286" s="184">
        <f t="shared" si="25"/>
        <v>168.53399999999999</v>
      </c>
      <c r="S286" s="185">
        <f t="shared" si="27"/>
        <v>2875.6191290897436</v>
      </c>
    </row>
    <row r="287" spans="1:19" x14ac:dyDescent="0.2">
      <c r="A287" s="182">
        <v>922</v>
      </c>
      <c r="B287" s="183" t="s">
        <v>290</v>
      </c>
      <c r="C287" s="184">
        <v>3476.9422288604769</v>
      </c>
      <c r="D287" s="184">
        <v>-407.20526853730439</v>
      </c>
      <c r="E287" s="184">
        <v>-135.7350895124348</v>
      </c>
      <c r="F287" s="184">
        <v>-49.900102897992149</v>
      </c>
      <c r="G287" s="184">
        <v>759.05191629541662</v>
      </c>
      <c r="H287" s="184">
        <v>-1061.894</v>
      </c>
      <c r="I287" s="185">
        <f t="shared" si="23"/>
        <v>3174.1001451558932</v>
      </c>
      <c r="J287" s="184"/>
      <c r="K287" s="184">
        <v>3415.0294646155789</v>
      </c>
      <c r="L287" s="184">
        <v>778.65138686744831</v>
      </c>
      <c r="M287" s="184">
        <f t="shared" si="24"/>
        <v>-1061.894</v>
      </c>
      <c r="N287" s="185">
        <f t="shared" si="26"/>
        <v>3131.786851483027</v>
      </c>
      <c r="O287" s="184"/>
      <c r="P287" s="184">
        <v>3371.7433622483827</v>
      </c>
      <c r="Q287" s="184">
        <v>812.9555034271616</v>
      </c>
      <c r="R287" s="184">
        <f t="shared" si="25"/>
        <v>-1061.894</v>
      </c>
      <c r="S287" s="185">
        <f t="shared" si="27"/>
        <v>3122.8048656755436</v>
      </c>
    </row>
    <row r="288" spans="1:19" x14ac:dyDescent="0.2">
      <c r="A288" s="182">
        <v>924</v>
      </c>
      <c r="B288" s="183" t="s">
        <v>291</v>
      </c>
      <c r="C288" s="184">
        <v>3043.2486952944346</v>
      </c>
      <c r="D288" s="184">
        <v>-266.52448813839118</v>
      </c>
      <c r="E288" s="184">
        <v>-88.841496046130388</v>
      </c>
      <c r="F288" s="184">
        <v>-33.887642334388822</v>
      </c>
      <c r="G288" s="184">
        <v>761.80356399066943</v>
      </c>
      <c r="H288" s="184">
        <v>185.959</v>
      </c>
      <c r="I288" s="185">
        <f t="shared" si="23"/>
        <v>3991.0112592851037</v>
      </c>
      <c r="J288" s="184"/>
      <c r="K288" s="184">
        <v>2964.2870356117369</v>
      </c>
      <c r="L288" s="184">
        <v>788.68954204373279</v>
      </c>
      <c r="M288" s="184">
        <f t="shared" si="24"/>
        <v>185.959</v>
      </c>
      <c r="N288" s="185">
        <f t="shared" si="26"/>
        <v>3938.9355776554694</v>
      </c>
      <c r="O288" s="184"/>
      <c r="P288" s="184">
        <v>2988.6795351921287</v>
      </c>
      <c r="Q288" s="184">
        <v>819.46970937147876</v>
      </c>
      <c r="R288" s="184">
        <f t="shared" si="25"/>
        <v>185.959</v>
      </c>
      <c r="S288" s="185">
        <f t="shared" si="27"/>
        <v>3994.1082445636075</v>
      </c>
    </row>
    <row r="289" spans="1:19" x14ac:dyDescent="0.2">
      <c r="A289" s="182">
        <v>925</v>
      </c>
      <c r="B289" s="183" t="s">
        <v>292</v>
      </c>
      <c r="C289" s="184">
        <v>3635.5287452249663</v>
      </c>
      <c r="D289" s="184">
        <v>-310.0405366090518</v>
      </c>
      <c r="E289" s="184">
        <v>-103.34684553635061</v>
      </c>
      <c r="F289" s="184">
        <v>-39.198133229398891</v>
      </c>
      <c r="G289" s="184">
        <v>859.52966058585719</v>
      </c>
      <c r="H289" s="184">
        <v>120.111</v>
      </c>
      <c r="I289" s="185">
        <f t="shared" si="23"/>
        <v>4615.1694058108233</v>
      </c>
      <c r="J289" s="184"/>
      <c r="K289" s="184">
        <v>3765.1929254265688</v>
      </c>
      <c r="L289" s="184">
        <v>887.58538425211827</v>
      </c>
      <c r="M289" s="184">
        <f t="shared" si="24"/>
        <v>120.111</v>
      </c>
      <c r="N289" s="185">
        <f t="shared" si="26"/>
        <v>4772.8893096786869</v>
      </c>
      <c r="O289" s="184"/>
      <c r="P289" s="184">
        <v>3879.0867846232877</v>
      </c>
      <c r="Q289" s="184">
        <v>919.50149997486926</v>
      </c>
      <c r="R289" s="184">
        <f t="shared" si="25"/>
        <v>120.111</v>
      </c>
      <c r="S289" s="185">
        <f t="shared" si="27"/>
        <v>4918.6992845981567</v>
      </c>
    </row>
    <row r="290" spans="1:19" x14ac:dyDescent="0.2">
      <c r="A290" s="182">
        <v>927</v>
      </c>
      <c r="B290" s="183" t="s">
        <v>293</v>
      </c>
      <c r="C290" s="184">
        <v>18397.961336417833</v>
      </c>
      <c r="D290" s="184">
        <v>-2615.7578158673805</v>
      </c>
      <c r="E290" s="184">
        <v>-871.91927195579365</v>
      </c>
      <c r="F290" s="184">
        <v>-338.73758698061999</v>
      </c>
      <c r="G290" s="184">
        <v>4414.0367086931956</v>
      </c>
      <c r="H290" s="184">
        <v>-3298.1039999999998</v>
      </c>
      <c r="I290" s="185">
        <f t="shared" si="23"/>
        <v>19513.894045111028</v>
      </c>
      <c r="J290" s="184"/>
      <c r="K290" s="184">
        <v>17343.031579125993</v>
      </c>
      <c r="L290" s="184">
        <v>4478.0056319724026</v>
      </c>
      <c r="M290" s="184">
        <f t="shared" si="24"/>
        <v>-3298.1039999999998</v>
      </c>
      <c r="N290" s="185">
        <f t="shared" si="26"/>
        <v>18522.933211098396</v>
      </c>
      <c r="O290" s="184"/>
      <c r="P290" s="184">
        <v>16665.76190702197</v>
      </c>
      <c r="Q290" s="184">
        <v>4675.1082802759338</v>
      </c>
      <c r="R290" s="184">
        <f t="shared" si="25"/>
        <v>-3298.1039999999998</v>
      </c>
      <c r="S290" s="185">
        <f t="shared" si="27"/>
        <v>18042.766187297904</v>
      </c>
    </row>
    <row r="291" spans="1:19" x14ac:dyDescent="0.2">
      <c r="A291" s="182">
        <v>931</v>
      </c>
      <c r="B291" s="183" t="s">
        <v>294</v>
      </c>
      <c r="C291" s="184">
        <v>7524.8591352793628</v>
      </c>
      <c r="D291" s="184">
        <v>-538.38670363596941</v>
      </c>
      <c r="E291" s="184">
        <v>-179.46223454532316</v>
      </c>
      <c r="F291" s="184">
        <v>-66.814999822839013</v>
      </c>
      <c r="G291" s="184">
        <v>1391.8226044419737</v>
      </c>
      <c r="H291" s="184">
        <v>31.173999999999999</v>
      </c>
      <c r="I291" s="185">
        <f t="shared" si="23"/>
        <v>8947.8557397213372</v>
      </c>
      <c r="J291" s="184"/>
      <c r="K291" s="184">
        <v>7414.8257337434034</v>
      </c>
      <c r="L291" s="184">
        <v>1440.2017047527711</v>
      </c>
      <c r="M291" s="184">
        <f t="shared" si="24"/>
        <v>31.173999999999999</v>
      </c>
      <c r="N291" s="185">
        <f t="shared" si="26"/>
        <v>8886.2014384961749</v>
      </c>
      <c r="O291" s="184"/>
      <c r="P291" s="184">
        <v>7480.4984228674875</v>
      </c>
      <c r="Q291" s="184">
        <v>1497.0303179534615</v>
      </c>
      <c r="R291" s="184">
        <f t="shared" si="25"/>
        <v>31.173999999999999</v>
      </c>
      <c r="S291" s="185">
        <f t="shared" si="27"/>
        <v>9008.7027408209506</v>
      </c>
    </row>
    <row r="292" spans="1:19" x14ac:dyDescent="0.2">
      <c r="A292" s="182">
        <v>934</v>
      </c>
      <c r="B292" s="183" t="s">
        <v>295</v>
      </c>
      <c r="C292" s="184">
        <v>1855.8589605278764</v>
      </c>
      <c r="D292" s="184">
        <v>-241.64525044726506</v>
      </c>
      <c r="E292" s="184">
        <v>-80.548416815755019</v>
      </c>
      <c r="F292" s="184">
        <v>-30.220048404719567</v>
      </c>
      <c r="G292" s="184">
        <v>602.08802258985077</v>
      </c>
      <c r="H292" s="184">
        <v>-776.61199999999997</v>
      </c>
      <c r="I292" s="185">
        <f t="shared" si="23"/>
        <v>1681.334983117727</v>
      </c>
      <c r="J292" s="184"/>
      <c r="K292" s="184">
        <v>1864.2200033562435</v>
      </c>
      <c r="L292" s="184">
        <v>623.33193200752783</v>
      </c>
      <c r="M292" s="184">
        <f t="shared" si="24"/>
        <v>-776.61199999999997</v>
      </c>
      <c r="N292" s="185">
        <f t="shared" si="26"/>
        <v>1710.9399353637714</v>
      </c>
      <c r="O292" s="184"/>
      <c r="P292" s="184">
        <v>2002.6105677392236</v>
      </c>
      <c r="Q292" s="184">
        <v>649.13695545556652</v>
      </c>
      <c r="R292" s="184">
        <f t="shared" si="25"/>
        <v>-776.61199999999997</v>
      </c>
      <c r="S292" s="185">
        <f t="shared" si="27"/>
        <v>1875.13552319479</v>
      </c>
    </row>
    <row r="293" spans="1:19" x14ac:dyDescent="0.2">
      <c r="A293" s="182">
        <v>935</v>
      </c>
      <c r="B293" s="183" t="s">
        <v>296</v>
      </c>
      <c r="C293" s="184">
        <v>1376.3639045670539</v>
      </c>
      <c r="D293" s="184">
        <v>-270.05281639276905</v>
      </c>
      <c r="E293" s="184">
        <v>-90.017605464256349</v>
      </c>
      <c r="F293" s="184">
        <v>-34.165315060925302</v>
      </c>
      <c r="G293" s="184">
        <v>670.89706829944043</v>
      </c>
      <c r="H293" s="184">
        <v>62.258000000000003</v>
      </c>
      <c r="I293" s="185">
        <f t="shared" si="23"/>
        <v>2109.5189728664941</v>
      </c>
      <c r="J293" s="184"/>
      <c r="K293" s="184">
        <v>1376.6961397008445</v>
      </c>
      <c r="L293" s="184">
        <v>695.84746309090008</v>
      </c>
      <c r="M293" s="184">
        <f t="shared" si="24"/>
        <v>62.258000000000003</v>
      </c>
      <c r="N293" s="185">
        <f t="shared" si="26"/>
        <v>2134.8016027917442</v>
      </c>
      <c r="O293" s="184"/>
      <c r="P293" s="184">
        <v>1483.9608818799879</v>
      </c>
      <c r="Q293" s="184">
        <v>724.23053906124517</v>
      </c>
      <c r="R293" s="184">
        <f t="shared" si="25"/>
        <v>62.258000000000003</v>
      </c>
      <c r="S293" s="185">
        <f t="shared" si="27"/>
        <v>2270.4494209412328</v>
      </c>
    </row>
    <row r="294" spans="1:19" x14ac:dyDescent="0.2">
      <c r="A294" s="182">
        <v>936</v>
      </c>
      <c r="B294" s="183" t="s">
        <v>297</v>
      </c>
      <c r="C294" s="184">
        <v>5759.7794356415579</v>
      </c>
      <c r="D294" s="184">
        <v>-578.55536376273301</v>
      </c>
      <c r="E294" s="184">
        <v>-192.85178792091102</v>
      </c>
      <c r="F294" s="184">
        <v>-71.975084657641816</v>
      </c>
      <c r="G294" s="184">
        <v>1511.4581384450676</v>
      </c>
      <c r="H294" s="184">
        <v>714.83500000000004</v>
      </c>
      <c r="I294" s="185">
        <f t="shared" si="23"/>
        <v>7986.0725740866255</v>
      </c>
      <c r="J294" s="184"/>
      <c r="K294" s="184">
        <v>5781.8355084756258</v>
      </c>
      <c r="L294" s="184">
        <v>1562.9479067233133</v>
      </c>
      <c r="M294" s="184">
        <f t="shared" si="24"/>
        <v>714.83500000000004</v>
      </c>
      <c r="N294" s="185">
        <f t="shared" si="26"/>
        <v>8059.6184151989391</v>
      </c>
      <c r="O294" s="184"/>
      <c r="P294" s="184">
        <v>5738.6590820594911</v>
      </c>
      <c r="Q294" s="184">
        <v>1625.7028225019847</v>
      </c>
      <c r="R294" s="184">
        <f t="shared" si="25"/>
        <v>714.83500000000004</v>
      </c>
      <c r="S294" s="185">
        <f t="shared" si="27"/>
        <v>8079.196904561476</v>
      </c>
    </row>
    <row r="295" spans="1:19" x14ac:dyDescent="0.2">
      <c r="A295" s="182">
        <v>946</v>
      </c>
      <c r="B295" s="183" t="s">
        <v>298</v>
      </c>
      <c r="C295" s="184">
        <v>7475.214037625562</v>
      </c>
      <c r="D295" s="184">
        <v>-568.78460859676341</v>
      </c>
      <c r="E295" s="184">
        <v>-189.59486953225451</v>
      </c>
      <c r="F295" s="184">
        <v>-71.951945263763776</v>
      </c>
      <c r="G295" s="184">
        <v>1447.9673331510826</v>
      </c>
      <c r="H295" s="184">
        <v>591.03700000000003</v>
      </c>
      <c r="I295" s="185">
        <f t="shared" si="23"/>
        <v>9514.2183707766453</v>
      </c>
      <c r="J295" s="184"/>
      <c r="K295" s="184">
        <v>7666.8197773884476</v>
      </c>
      <c r="L295" s="184">
        <v>1495.6402121486574</v>
      </c>
      <c r="M295" s="184">
        <f t="shared" si="24"/>
        <v>591.03700000000003</v>
      </c>
      <c r="N295" s="185">
        <f t="shared" si="26"/>
        <v>9753.496989537105</v>
      </c>
      <c r="O295" s="184"/>
      <c r="P295" s="184">
        <v>7924.4892214294396</v>
      </c>
      <c r="Q295" s="184">
        <v>1551.1004303511443</v>
      </c>
      <c r="R295" s="184">
        <f t="shared" si="25"/>
        <v>591.03700000000003</v>
      </c>
      <c r="S295" s="185">
        <f t="shared" si="27"/>
        <v>10066.626651780583</v>
      </c>
    </row>
    <row r="296" spans="1:19" x14ac:dyDescent="0.2">
      <c r="A296" s="182">
        <v>976</v>
      </c>
      <c r="B296" s="183" t="s">
        <v>299</v>
      </c>
      <c r="C296" s="184">
        <v>4068.7514244019103</v>
      </c>
      <c r="D296" s="184">
        <v>-342.70019045085735</v>
      </c>
      <c r="E296" s="184">
        <v>-114.23339681695245</v>
      </c>
      <c r="F296" s="184">
        <v>-42.345090796812258</v>
      </c>
      <c r="G296" s="184">
        <v>874.74145735874799</v>
      </c>
      <c r="H296" s="184">
        <v>-695.84400000000005</v>
      </c>
      <c r="I296" s="185">
        <f t="shared" si="23"/>
        <v>4247.6488817606578</v>
      </c>
      <c r="J296" s="184"/>
      <c r="K296" s="184">
        <v>4248.7003202692686</v>
      </c>
      <c r="L296" s="184">
        <v>902.63685919863269</v>
      </c>
      <c r="M296" s="184">
        <f t="shared" si="24"/>
        <v>-695.84400000000005</v>
      </c>
      <c r="N296" s="185">
        <f t="shared" si="26"/>
        <v>4455.4931794679014</v>
      </c>
      <c r="O296" s="184"/>
      <c r="P296" s="184">
        <v>4405.9165799607981</v>
      </c>
      <c r="Q296" s="184">
        <v>935.03287814646137</v>
      </c>
      <c r="R296" s="184">
        <f t="shared" si="25"/>
        <v>-695.84400000000005</v>
      </c>
      <c r="S296" s="185">
        <f t="shared" si="27"/>
        <v>4645.1054581072594</v>
      </c>
    </row>
    <row r="297" spans="1:19" x14ac:dyDescent="0.2">
      <c r="A297" s="182">
        <v>977</v>
      </c>
      <c r="B297" s="183" t="s">
        <v>300</v>
      </c>
      <c r="C297" s="184">
        <v>15062.627065108809</v>
      </c>
      <c r="D297" s="184">
        <v>-1383.5570254923341</v>
      </c>
      <c r="E297" s="184">
        <v>-461.18567516411139</v>
      </c>
      <c r="F297" s="184">
        <v>-178.6708298292819</v>
      </c>
      <c r="G297" s="184">
        <v>2644.2586894685674</v>
      </c>
      <c r="H297" s="184">
        <v>182.83600000000001</v>
      </c>
      <c r="I297" s="185">
        <f t="shared" si="23"/>
        <v>17889.721754577375</v>
      </c>
      <c r="J297" s="184"/>
      <c r="K297" s="184">
        <v>15625.15868406102</v>
      </c>
      <c r="L297" s="184">
        <v>2752.7828192700676</v>
      </c>
      <c r="M297" s="184">
        <f t="shared" si="24"/>
        <v>182.83600000000001</v>
      </c>
      <c r="N297" s="185">
        <f t="shared" si="26"/>
        <v>18560.777503331086</v>
      </c>
      <c r="O297" s="184"/>
      <c r="P297" s="184">
        <v>16265.896121478356</v>
      </c>
      <c r="Q297" s="184">
        <v>2886.6423015620344</v>
      </c>
      <c r="R297" s="184">
        <f t="shared" si="25"/>
        <v>182.83600000000001</v>
      </c>
      <c r="S297" s="185">
        <f t="shared" si="27"/>
        <v>19335.37442304039</v>
      </c>
    </row>
    <row r="298" spans="1:19" x14ac:dyDescent="0.2">
      <c r="A298" s="182">
        <v>980</v>
      </c>
      <c r="B298" s="183" t="s">
        <v>301</v>
      </c>
      <c r="C298" s="184">
        <v>27109.452999743542</v>
      </c>
      <c r="D298" s="184">
        <v>-3040.4237857660937</v>
      </c>
      <c r="E298" s="184">
        <v>-1013.4745952553645</v>
      </c>
      <c r="F298" s="184">
        <v>-390.70866563069671</v>
      </c>
      <c r="G298" s="184">
        <v>4613.6964807485238</v>
      </c>
      <c r="H298" s="184">
        <v>-3835.518</v>
      </c>
      <c r="I298" s="185">
        <f t="shared" si="23"/>
        <v>27887.631480492066</v>
      </c>
      <c r="J298" s="184"/>
      <c r="K298" s="184">
        <v>27871.776851076804</v>
      </c>
      <c r="L298" s="184">
        <v>4735.5961673076845</v>
      </c>
      <c r="M298" s="184">
        <f t="shared" si="24"/>
        <v>-3835.518</v>
      </c>
      <c r="N298" s="185">
        <f t="shared" si="26"/>
        <v>28771.855018384489</v>
      </c>
      <c r="O298" s="184"/>
      <c r="P298" s="184">
        <v>27611.389437506474</v>
      </c>
      <c r="Q298" s="184">
        <v>4960.8576194088992</v>
      </c>
      <c r="R298" s="184">
        <f t="shared" si="25"/>
        <v>-3835.518</v>
      </c>
      <c r="S298" s="185">
        <f t="shared" si="27"/>
        <v>28736.729056915374</v>
      </c>
    </row>
    <row r="299" spans="1:19" x14ac:dyDescent="0.2">
      <c r="A299" s="182">
        <v>981</v>
      </c>
      <c r="B299" s="183" t="s">
        <v>302</v>
      </c>
      <c r="C299" s="184">
        <v>1996.2917623780245</v>
      </c>
      <c r="D299" s="184">
        <v>-202.381289872906</v>
      </c>
      <c r="E299" s="184">
        <v>-67.460429957635341</v>
      </c>
      <c r="F299" s="184">
        <v>-26.147515082184619</v>
      </c>
      <c r="G299" s="184">
        <v>536.40017782329801</v>
      </c>
      <c r="H299" s="184">
        <v>-536.46</v>
      </c>
      <c r="I299" s="185">
        <f t="shared" si="23"/>
        <v>1996.2319402013227</v>
      </c>
      <c r="J299" s="184"/>
      <c r="K299" s="184">
        <v>1859.0609098421794</v>
      </c>
      <c r="L299" s="184">
        <v>555.64711478543563</v>
      </c>
      <c r="M299" s="184">
        <f t="shared" si="24"/>
        <v>-536.46</v>
      </c>
      <c r="N299" s="185">
        <f t="shared" si="26"/>
        <v>1878.248024627615</v>
      </c>
      <c r="O299" s="184"/>
      <c r="P299" s="184">
        <v>1958.1729489490488</v>
      </c>
      <c r="Q299" s="184">
        <v>577.94240672205899</v>
      </c>
      <c r="R299" s="184">
        <f t="shared" si="25"/>
        <v>-536.46</v>
      </c>
      <c r="S299" s="185">
        <f t="shared" si="27"/>
        <v>1999.6553556711078</v>
      </c>
    </row>
    <row r="300" spans="1:19" x14ac:dyDescent="0.2">
      <c r="A300" s="182">
        <v>989</v>
      </c>
      <c r="B300" s="183" t="s">
        <v>303</v>
      </c>
      <c r="C300" s="184">
        <v>1470.3770565756638</v>
      </c>
      <c r="D300" s="184">
        <v>-489.08057802991942</v>
      </c>
      <c r="E300" s="184">
        <v>-163.02685934330648</v>
      </c>
      <c r="F300" s="184">
        <v>-60.729339232914633</v>
      </c>
      <c r="G300" s="184">
        <v>1236.1537599226988</v>
      </c>
      <c r="H300" s="184">
        <v>-442.11399999999998</v>
      </c>
      <c r="I300" s="185">
        <f t="shared" si="23"/>
        <v>2264.4168164983626</v>
      </c>
      <c r="J300" s="184"/>
      <c r="K300" s="184">
        <v>1247.3266308412035</v>
      </c>
      <c r="L300" s="184">
        <v>1281.7337698451158</v>
      </c>
      <c r="M300" s="184">
        <f t="shared" si="24"/>
        <v>-442.11399999999998</v>
      </c>
      <c r="N300" s="185">
        <f t="shared" si="26"/>
        <v>2086.9464006863195</v>
      </c>
      <c r="O300" s="184"/>
      <c r="P300" s="184">
        <v>1466.6286516128803</v>
      </c>
      <c r="Q300" s="184">
        <v>1334.7003997875224</v>
      </c>
      <c r="R300" s="184">
        <f t="shared" si="25"/>
        <v>-442.11399999999998</v>
      </c>
      <c r="S300" s="185">
        <f t="shared" si="27"/>
        <v>2359.2150514004029</v>
      </c>
    </row>
    <row r="301" spans="1:19" x14ac:dyDescent="0.2">
      <c r="A301" s="182">
        <v>992</v>
      </c>
      <c r="B301" s="183" t="s">
        <v>304</v>
      </c>
      <c r="C301" s="184">
        <v>9077.9770962589901</v>
      </c>
      <c r="D301" s="184">
        <v>-1639.3155889571105</v>
      </c>
      <c r="E301" s="184">
        <v>-546.43852965237022</v>
      </c>
      <c r="F301" s="184">
        <v>-207.84960550948966</v>
      </c>
      <c r="G301" s="184">
        <v>3207.1616351742618</v>
      </c>
      <c r="H301" s="184">
        <v>-878.88099999999997</v>
      </c>
      <c r="I301" s="185">
        <f t="shared" si="23"/>
        <v>11406.257731433252</v>
      </c>
      <c r="J301" s="184"/>
      <c r="K301" s="184">
        <v>8461.0560108313493</v>
      </c>
      <c r="L301" s="184">
        <v>3328.6841858347248</v>
      </c>
      <c r="M301" s="184">
        <f t="shared" si="24"/>
        <v>-878.88099999999997</v>
      </c>
      <c r="N301" s="185">
        <f t="shared" si="26"/>
        <v>10910.859196666075</v>
      </c>
      <c r="O301" s="184"/>
      <c r="P301" s="184">
        <v>8587.6958661699628</v>
      </c>
      <c r="Q301" s="184">
        <v>3479.7800293146183</v>
      </c>
      <c r="R301" s="184">
        <f t="shared" si="25"/>
        <v>-878.88099999999997</v>
      </c>
      <c r="S301" s="185">
        <f t="shared" si="27"/>
        <v>11188.594895484583</v>
      </c>
    </row>
  </sheetData>
  <autoFilter ref="A7:S7" xr:uid="{00000000-0001-0000-09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zoomScaleNormal="100" workbookViewId="0"/>
  </sheetViews>
  <sheetFormatPr defaultRowHeight="14.25" x14ac:dyDescent="0.2"/>
  <cols>
    <col min="1" max="1" width="90.375" bestFit="1" customWidth="1"/>
  </cols>
  <sheetData>
    <row r="1" spans="1:1" ht="23.25" x14ac:dyDescent="0.35">
      <c r="A1" s="132" t="s">
        <v>753</v>
      </c>
    </row>
    <row r="2" spans="1:1" ht="28.5" x14ac:dyDescent="0.2">
      <c r="A2" s="57" t="s">
        <v>1205</v>
      </c>
    </row>
    <row r="3" spans="1:1" ht="28.5" x14ac:dyDescent="0.2">
      <c r="A3" s="169" t="s">
        <v>1171</v>
      </c>
    </row>
    <row r="4" spans="1:1" ht="42.75" x14ac:dyDescent="0.2">
      <c r="A4" s="154" t="s">
        <v>1170</v>
      </c>
    </row>
    <row r="5" spans="1:1" ht="99.75" x14ac:dyDescent="0.2">
      <c r="A5" s="154" t="s">
        <v>1173</v>
      </c>
    </row>
    <row r="6" spans="1:1" ht="42.75" x14ac:dyDescent="0.2">
      <c r="A6" s="154" t="s">
        <v>1200</v>
      </c>
    </row>
    <row r="7" spans="1:1" ht="57" x14ac:dyDescent="0.2">
      <c r="A7" s="57" t="s">
        <v>1201</v>
      </c>
    </row>
    <row r="8" spans="1:1" ht="57" x14ac:dyDescent="0.2">
      <c r="A8" s="57" t="s">
        <v>783</v>
      </c>
    </row>
    <row r="9" spans="1:1" ht="28.5" x14ac:dyDescent="0.2">
      <c r="A9" s="154" t="s">
        <v>1199</v>
      </c>
    </row>
    <row r="10" spans="1:1" ht="85.5" x14ac:dyDescent="0.2">
      <c r="A10" s="154" t="s">
        <v>1177</v>
      </c>
    </row>
    <row r="11" spans="1:1" ht="28.5" customHeight="1" thickBot="1" x14ac:dyDescent="0.3">
      <c r="A11" s="187" t="s">
        <v>1184</v>
      </c>
    </row>
    <row r="12" spans="1:1" ht="28.5" x14ac:dyDescent="0.2">
      <c r="A12" s="57" t="s">
        <v>1203</v>
      </c>
    </row>
    <row r="13" spans="1:1" ht="57" x14ac:dyDescent="0.2">
      <c r="A13" s="57" t="s">
        <v>1204</v>
      </c>
    </row>
    <row r="14" spans="1:1" ht="26.1" customHeight="1" x14ac:dyDescent="0.2"/>
    <row r="15" spans="1:1" x14ac:dyDescent="0.2">
      <c r="A15" s="153" t="s">
        <v>733</v>
      </c>
    </row>
    <row r="16" spans="1:1" x14ac:dyDescent="0.2">
      <c r="A16" s="153" t="s">
        <v>741</v>
      </c>
    </row>
    <row r="17" spans="1:1" x14ac:dyDescent="0.2">
      <c r="A17" s="153" t="s">
        <v>784</v>
      </c>
    </row>
    <row r="18" spans="1:1" x14ac:dyDescent="0.2">
      <c r="A18" s="153" t="s">
        <v>742</v>
      </c>
    </row>
    <row r="20" spans="1:1" x14ac:dyDescent="0.2">
      <c r="A20" s="153" t="s">
        <v>734</v>
      </c>
    </row>
    <row r="21" spans="1:1" x14ac:dyDescent="0.2">
      <c r="A21" s="153" t="s">
        <v>784</v>
      </c>
    </row>
    <row r="22" spans="1:1" x14ac:dyDescent="0.2">
      <c r="A22" s="153" t="s">
        <v>735</v>
      </c>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R601"/>
  <sheetViews>
    <sheetView zoomScale="90" zoomScaleNormal="90" workbookViewId="0">
      <pane xSplit="2" ySplit="6" topLeftCell="G7" activePane="bottomRight" state="frozen"/>
      <selection pane="topRight" activeCell="C1" sqref="C1"/>
      <selection pane="bottomLeft" activeCell="A11" sqref="A11"/>
      <selection pane="bottomRight" activeCell="V11" sqref="V11"/>
    </sheetView>
  </sheetViews>
  <sheetFormatPr defaultRowHeight="14.25" x14ac:dyDescent="0.2"/>
  <cols>
    <col min="1" max="1" width="19.5" style="28" customWidth="1"/>
    <col min="2" max="2" width="14" style="1" customWidth="1"/>
    <col min="3" max="6" width="14" style="2" customWidth="1"/>
    <col min="7" max="7" width="14" style="26" customWidth="1"/>
    <col min="8" max="9" width="14" style="27" customWidth="1"/>
    <col min="10" max="11" width="14" style="2" customWidth="1"/>
    <col min="12" max="12" width="14" style="6" customWidth="1"/>
    <col min="13" max="13" width="14" style="2" customWidth="1"/>
    <col min="14" max="15" width="14" style="28" customWidth="1"/>
    <col min="16" max="16" width="14" style="29" customWidth="1"/>
    <col min="17" max="17" width="14" style="28" customWidth="1"/>
    <col min="18" max="18" width="14" style="30" customWidth="1"/>
  </cols>
  <sheetData>
    <row r="1" spans="1:18" s="18" customFormat="1" ht="23.25" x14ac:dyDescent="0.35">
      <c r="A1" s="344" t="s">
        <v>754</v>
      </c>
      <c r="B1" s="1"/>
      <c r="C1" s="2"/>
      <c r="D1" s="2"/>
      <c r="E1" s="3"/>
      <c r="F1" s="3"/>
      <c r="G1" s="3"/>
      <c r="H1" s="4"/>
      <c r="I1" s="5"/>
      <c r="J1" s="2"/>
      <c r="K1" s="2"/>
      <c r="L1" s="6"/>
      <c r="M1" s="2"/>
      <c r="N1" s="28"/>
      <c r="O1" s="28"/>
      <c r="P1" s="29"/>
      <c r="Q1" s="28"/>
      <c r="R1" s="29"/>
    </row>
    <row r="2" spans="1:18" s="18" customFormat="1" ht="15" x14ac:dyDescent="0.25">
      <c r="A2" s="266" t="s">
        <v>1207</v>
      </c>
      <c r="B2" s="139" t="s">
        <v>1183</v>
      </c>
      <c r="C2" s="11"/>
      <c r="D2" s="11"/>
      <c r="E2" s="11"/>
      <c r="F2" s="11"/>
      <c r="G2" s="12"/>
      <c r="H2" s="13"/>
      <c r="I2" s="13"/>
      <c r="J2" s="11"/>
      <c r="K2" s="11"/>
      <c r="L2" s="14"/>
      <c r="M2" s="11"/>
      <c r="N2" s="33"/>
      <c r="O2" s="33"/>
      <c r="P2" s="20"/>
      <c r="Q2" s="33"/>
      <c r="R2" s="35"/>
    </row>
    <row r="3" spans="1:18" s="18" customFormat="1" ht="15" x14ac:dyDescent="0.25">
      <c r="A3" s="17" t="s">
        <v>0</v>
      </c>
      <c r="B3" s="345">
        <v>0.21920000000000001</v>
      </c>
      <c r="C3" s="11"/>
      <c r="D3" s="2"/>
      <c r="E3" s="11"/>
      <c r="F3" s="11"/>
      <c r="G3" s="11"/>
      <c r="H3" s="13"/>
      <c r="I3" s="13"/>
      <c r="J3" s="266"/>
      <c r="K3" s="11"/>
      <c r="L3" s="14"/>
      <c r="M3" s="19"/>
      <c r="N3" s="34"/>
      <c r="O3" s="34"/>
      <c r="P3" s="20"/>
      <c r="Q3" s="155"/>
      <c r="R3" s="23"/>
    </row>
    <row r="4" spans="1:18" s="18" customFormat="1" ht="15" x14ac:dyDescent="0.25">
      <c r="A4" s="9" t="s">
        <v>703</v>
      </c>
      <c r="B4" s="128">
        <v>293</v>
      </c>
      <c r="C4" s="11"/>
      <c r="D4" s="139"/>
      <c r="E4" s="139"/>
      <c r="F4" s="139"/>
      <c r="G4" s="139"/>
      <c r="H4" s="139"/>
      <c r="I4" s="139"/>
      <c r="J4" s="139"/>
      <c r="K4" s="139"/>
      <c r="L4" s="139"/>
      <c r="M4" s="139"/>
      <c r="N4" s="139"/>
      <c r="O4" s="139"/>
      <c r="P4" s="139"/>
      <c r="Q4" s="139"/>
      <c r="R4" s="139"/>
    </row>
    <row r="5" spans="1:18" s="284" customFormat="1" ht="90" x14ac:dyDescent="0.2">
      <c r="A5" s="319" t="s">
        <v>2</v>
      </c>
      <c r="B5" s="320" t="s">
        <v>3</v>
      </c>
      <c r="C5" s="349" t="s">
        <v>759</v>
      </c>
      <c r="D5" s="349" t="s">
        <v>4</v>
      </c>
      <c r="E5" s="349" t="s">
        <v>718</v>
      </c>
      <c r="F5" s="350" t="s">
        <v>5</v>
      </c>
      <c r="G5" s="351" t="s">
        <v>6</v>
      </c>
      <c r="H5" s="351" t="s">
        <v>7</v>
      </c>
      <c r="I5" s="351" t="s">
        <v>8</v>
      </c>
      <c r="J5" s="349" t="s">
        <v>9</v>
      </c>
      <c r="K5" s="349" t="s">
        <v>10</v>
      </c>
      <c r="L5" s="349" t="s">
        <v>1092</v>
      </c>
      <c r="M5" s="349" t="s">
        <v>1093</v>
      </c>
      <c r="N5" s="350" t="s">
        <v>713</v>
      </c>
      <c r="O5" s="350" t="s">
        <v>717</v>
      </c>
      <c r="P5" s="320" t="s">
        <v>751</v>
      </c>
      <c r="Q5" s="320" t="s">
        <v>1088</v>
      </c>
      <c r="R5" s="320" t="s">
        <v>748</v>
      </c>
    </row>
    <row r="6" spans="1:18" s="430" customFormat="1" ht="35.25" customHeight="1" x14ac:dyDescent="0.2">
      <c r="A6" s="453"/>
      <c r="B6" s="453" t="s">
        <v>11</v>
      </c>
      <c r="C6" s="454">
        <v>5533611</v>
      </c>
      <c r="D6" s="454">
        <v>8118640370.71</v>
      </c>
      <c r="E6" s="454">
        <v>1723145411.9442766</v>
      </c>
      <c r="F6" s="455">
        <v>9841785782.6542721</v>
      </c>
      <c r="G6" s="456">
        <v>1388.69</v>
      </c>
      <c r="H6" s="454">
        <v>7684470259.5899906</v>
      </c>
      <c r="I6" s="455">
        <v>2157315523.0642767</v>
      </c>
      <c r="J6" s="454">
        <v>277653820.72280204</v>
      </c>
      <c r="K6" s="454">
        <v>-785283919.13769388</v>
      </c>
      <c r="L6" s="455">
        <v>1649685424.649385</v>
      </c>
      <c r="M6" s="454">
        <v>808485152.80636096</v>
      </c>
      <c r="N6" s="455">
        <v>2458170577.4557462</v>
      </c>
      <c r="O6" s="454">
        <v>848000000.00000095</v>
      </c>
      <c r="P6" s="457">
        <v>3306170577.4557424</v>
      </c>
      <c r="Q6" s="454">
        <v>19883304.764948469</v>
      </c>
      <c r="R6" s="458">
        <v>3326053882.2206974</v>
      </c>
    </row>
    <row r="7" spans="1:18" s="18" customFormat="1" ht="15" x14ac:dyDescent="0.25">
      <c r="A7" s="268">
        <v>5</v>
      </c>
      <c r="B7" s="10" t="s">
        <v>12</v>
      </c>
      <c r="C7" s="11">
        <v>9183</v>
      </c>
      <c r="D7" s="11">
        <v>15033472.670000002</v>
      </c>
      <c r="E7" s="11">
        <v>1961662.9477066533</v>
      </c>
      <c r="F7" s="274">
        <v>16995135.617706656</v>
      </c>
      <c r="G7" s="142">
        <v>1388.69</v>
      </c>
      <c r="H7" s="13">
        <v>12752340.270000001</v>
      </c>
      <c r="I7" s="348">
        <v>4242795.347706655</v>
      </c>
      <c r="J7" s="11">
        <v>603946.22586553474</v>
      </c>
      <c r="K7" s="23">
        <v>59091.761859764112</v>
      </c>
      <c r="L7" s="274">
        <v>4905833.3354319539</v>
      </c>
      <c r="M7" s="23">
        <v>5328311.2382792467</v>
      </c>
      <c r="N7" s="346">
        <v>10234144.573711202</v>
      </c>
      <c r="O7" s="99">
        <v>1998836.7833538039</v>
      </c>
      <c r="P7" s="361">
        <v>12232981.357065005</v>
      </c>
      <c r="Q7" s="23">
        <v>2028438.6079999993</v>
      </c>
      <c r="R7" s="347">
        <v>14261419.965065004</v>
      </c>
    </row>
    <row r="8" spans="1:18" s="18" customFormat="1" ht="15" x14ac:dyDescent="0.25">
      <c r="A8" s="268">
        <v>9</v>
      </c>
      <c r="B8" s="10" t="s">
        <v>13</v>
      </c>
      <c r="C8" s="11">
        <v>2447</v>
      </c>
      <c r="D8" s="11">
        <v>4493559.16</v>
      </c>
      <c r="E8" s="11">
        <v>417412.73056110297</v>
      </c>
      <c r="F8" s="274">
        <v>4910971.8905611029</v>
      </c>
      <c r="G8" s="142">
        <v>1388.69</v>
      </c>
      <c r="H8" s="13">
        <v>3398124.43</v>
      </c>
      <c r="I8" s="348">
        <v>1512847.4605611027</v>
      </c>
      <c r="J8" s="11">
        <v>69491.155272324555</v>
      </c>
      <c r="K8" s="23">
        <v>310041.94863251323</v>
      </c>
      <c r="L8" s="274">
        <v>1892380.5644659405</v>
      </c>
      <c r="M8" s="23">
        <v>1701923.5138172619</v>
      </c>
      <c r="N8" s="346">
        <v>3594304.0782832024</v>
      </c>
      <c r="O8" s="99">
        <v>524718.77367367654</v>
      </c>
      <c r="P8" s="361">
        <v>4119022.8519568788</v>
      </c>
      <c r="Q8" s="23">
        <v>83543.599999999977</v>
      </c>
      <c r="R8" s="347">
        <v>4202566.4519568784</v>
      </c>
    </row>
    <row r="9" spans="1:18" s="18" customFormat="1" ht="15" x14ac:dyDescent="0.25">
      <c r="A9" s="268">
        <v>10</v>
      </c>
      <c r="B9" s="10" t="s">
        <v>14</v>
      </c>
      <c r="C9" s="11">
        <v>11102</v>
      </c>
      <c r="D9" s="11">
        <v>17419263.140000001</v>
      </c>
      <c r="E9" s="11">
        <v>2021755.3081408772</v>
      </c>
      <c r="F9" s="274">
        <v>19441018.448140878</v>
      </c>
      <c r="G9" s="142">
        <v>1388.69</v>
      </c>
      <c r="H9" s="13">
        <v>15417236.380000001</v>
      </c>
      <c r="I9" s="348">
        <v>4023782.0681408774</v>
      </c>
      <c r="J9" s="11">
        <v>707760.98595207778</v>
      </c>
      <c r="K9" s="23">
        <v>-2627164.6792911887</v>
      </c>
      <c r="L9" s="274">
        <v>2104378.3748017661</v>
      </c>
      <c r="M9" s="23">
        <v>6432598.827244279</v>
      </c>
      <c r="N9" s="346">
        <v>8536977.2020460442</v>
      </c>
      <c r="O9" s="99">
        <v>2446371.1142968205</v>
      </c>
      <c r="P9" s="361">
        <v>10983348.316342864</v>
      </c>
      <c r="Q9" s="23">
        <v>-46321.942500000005</v>
      </c>
      <c r="R9" s="347">
        <v>10937026.373842863</v>
      </c>
    </row>
    <row r="10" spans="1:18" s="18" customFormat="1" ht="15" x14ac:dyDescent="0.25">
      <c r="A10" s="268">
        <v>16</v>
      </c>
      <c r="B10" s="10" t="s">
        <v>15</v>
      </c>
      <c r="C10" s="11">
        <v>8014</v>
      </c>
      <c r="D10" s="11">
        <v>10497530.290000001</v>
      </c>
      <c r="E10" s="11">
        <v>1655391.2168641158</v>
      </c>
      <c r="F10" s="274">
        <v>12152921.506864117</v>
      </c>
      <c r="G10" s="142">
        <v>1388.69</v>
      </c>
      <c r="H10" s="13">
        <v>11128961.66</v>
      </c>
      <c r="I10" s="348">
        <v>1023959.8468641173</v>
      </c>
      <c r="J10" s="11">
        <v>234686.48954985311</v>
      </c>
      <c r="K10" s="23">
        <v>3281032.6693369858</v>
      </c>
      <c r="L10" s="274">
        <v>4539679.005750956</v>
      </c>
      <c r="M10" s="23">
        <v>2368648.8969992241</v>
      </c>
      <c r="N10" s="346">
        <v>6908327.9027501801</v>
      </c>
      <c r="O10" s="99">
        <v>1380381.6988638802</v>
      </c>
      <c r="P10" s="361">
        <v>8288709.6016140599</v>
      </c>
      <c r="Q10" s="23">
        <v>548329.46750000003</v>
      </c>
      <c r="R10" s="347">
        <v>8837039.0691140592</v>
      </c>
    </row>
    <row r="11" spans="1:18" s="18" customFormat="1" ht="15" x14ac:dyDescent="0.25">
      <c r="A11" s="268">
        <v>18</v>
      </c>
      <c r="B11" s="10" t="s">
        <v>16</v>
      </c>
      <c r="C11" s="11">
        <v>4763</v>
      </c>
      <c r="D11" s="11">
        <v>8234191.7300000014</v>
      </c>
      <c r="E11" s="11">
        <v>811618.78063029889</v>
      </c>
      <c r="F11" s="274">
        <v>9045810.5106303003</v>
      </c>
      <c r="G11" s="142">
        <v>1388.69</v>
      </c>
      <c r="H11" s="13">
        <v>6614330.4700000007</v>
      </c>
      <c r="I11" s="348">
        <v>2431480.0406302996</v>
      </c>
      <c r="J11" s="11">
        <v>107913.800656668</v>
      </c>
      <c r="K11" s="23">
        <v>-1208188.2658543531</v>
      </c>
      <c r="L11" s="274">
        <v>1331205.5754326144</v>
      </c>
      <c r="M11" s="23">
        <v>1202177.5160080274</v>
      </c>
      <c r="N11" s="346">
        <v>2533383.0914406418</v>
      </c>
      <c r="O11" s="99">
        <v>810544.9492311714</v>
      </c>
      <c r="P11" s="361">
        <v>3343928.0406718133</v>
      </c>
      <c r="Q11" s="23">
        <v>393162.14900000003</v>
      </c>
      <c r="R11" s="347">
        <v>3737090.1896718135</v>
      </c>
    </row>
    <row r="12" spans="1:18" s="18" customFormat="1" ht="15" x14ac:dyDescent="0.25">
      <c r="A12" s="268">
        <v>19</v>
      </c>
      <c r="B12" s="10" t="s">
        <v>17</v>
      </c>
      <c r="C12" s="11">
        <v>3965</v>
      </c>
      <c r="D12" s="11">
        <v>7018661.7800000003</v>
      </c>
      <c r="E12" s="11">
        <v>512747.30407876516</v>
      </c>
      <c r="F12" s="274">
        <v>7531409.0840787655</v>
      </c>
      <c r="G12" s="142">
        <v>1388.69</v>
      </c>
      <c r="H12" s="13">
        <v>5506155.8500000006</v>
      </c>
      <c r="I12" s="348">
        <v>2025253.2340787649</v>
      </c>
      <c r="J12" s="11">
        <v>91426.622192129522</v>
      </c>
      <c r="K12" s="23">
        <v>-1303058.6819786732</v>
      </c>
      <c r="L12" s="274">
        <v>813621.1742922212</v>
      </c>
      <c r="M12" s="23">
        <v>1578060.6176425968</v>
      </c>
      <c r="N12" s="346">
        <v>2391681.791934818</v>
      </c>
      <c r="O12" s="99">
        <v>635350.01221102325</v>
      </c>
      <c r="P12" s="361">
        <v>3027031.8041458414</v>
      </c>
      <c r="Q12" s="23">
        <v>40279.949999999983</v>
      </c>
      <c r="R12" s="347">
        <v>3067311.7541458416</v>
      </c>
    </row>
    <row r="13" spans="1:18" s="18" customFormat="1" ht="15" x14ac:dyDescent="0.25">
      <c r="A13" s="268">
        <v>20</v>
      </c>
      <c r="B13" s="10" t="s">
        <v>18</v>
      </c>
      <c r="C13" s="11">
        <v>16473</v>
      </c>
      <c r="D13" s="11">
        <v>25707144.859999999</v>
      </c>
      <c r="E13" s="11">
        <v>2381484.3427598858</v>
      </c>
      <c r="F13" s="274">
        <v>28088629.202759884</v>
      </c>
      <c r="G13" s="142">
        <v>1388.69</v>
      </c>
      <c r="H13" s="13">
        <v>22875890.370000001</v>
      </c>
      <c r="I13" s="348">
        <v>5212738.8327598833</v>
      </c>
      <c r="J13" s="11">
        <v>409064.89318643126</v>
      </c>
      <c r="K13" s="23">
        <v>-7294941.5012032259</v>
      </c>
      <c r="L13" s="274">
        <v>-1673137.7752569113</v>
      </c>
      <c r="M13" s="23">
        <v>7090798.5108171748</v>
      </c>
      <c r="N13" s="346">
        <v>5417660.7355602635</v>
      </c>
      <c r="O13" s="99">
        <v>2687797.7412677575</v>
      </c>
      <c r="P13" s="361">
        <v>8105458.476828021</v>
      </c>
      <c r="Q13" s="23">
        <v>-585670.47299999988</v>
      </c>
      <c r="R13" s="347">
        <v>7519788.0038280208</v>
      </c>
    </row>
    <row r="14" spans="1:18" s="18" customFormat="1" ht="15" x14ac:dyDescent="0.25">
      <c r="A14" s="268">
        <v>46</v>
      </c>
      <c r="B14" s="10" t="s">
        <v>19</v>
      </c>
      <c r="C14" s="11">
        <v>1341</v>
      </c>
      <c r="D14" s="11">
        <v>1588896.9</v>
      </c>
      <c r="E14" s="11">
        <v>988787.73737250874</v>
      </c>
      <c r="F14" s="274">
        <v>2577684.6373725086</v>
      </c>
      <c r="G14" s="142">
        <v>1388.69</v>
      </c>
      <c r="H14" s="13">
        <v>1862233.29</v>
      </c>
      <c r="I14" s="348">
        <v>715451.34737250861</v>
      </c>
      <c r="J14" s="11">
        <v>197541.04755521621</v>
      </c>
      <c r="K14" s="23">
        <v>515059.53606470814</v>
      </c>
      <c r="L14" s="274">
        <v>1428051.9309924329</v>
      </c>
      <c r="M14" s="23">
        <v>557740.1019090804</v>
      </c>
      <c r="N14" s="346">
        <v>1985792.0329015134</v>
      </c>
      <c r="O14" s="99">
        <v>298198.75810749142</v>
      </c>
      <c r="P14" s="361">
        <v>2283990.7910090047</v>
      </c>
      <c r="Q14" s="23">
        <v>292551.78500000003</v>
      </c>
      <c r="R14" s="347">
        <v>2576542.5760090048</v>
      </c>
    </row>
    <row r="15" spans="1:18" s="18" customFormat="1" ht="15" x14ac:dyDescent="0.25">
      <c r="A15" s="268">
        <v>47</v>
      </c>
      <c r="B15" s="10" t="s">
        <v>20</v>
      </c>
      <c r="C15" s="11">
        <v>1811</v>
      </c>
      <c r="D15" s="11">
        <v>2144498.69</v>
      </c>
      <c r="E15" s="11">
        <v>1827987.5543960826</v>
      </c>
      <c r="F15" s="274">
        <v>3972486.2443960826</v>
      </c>
      <c r="G15" s="142">
        <v>1388.69</v>
      </c>
      <c r="H15" s="13">
        <v>2514917.5900000003</v>
      </c>
      <c r="I15" s="348">
        <v>1457568.6543960823</v>
      </c>
      <c r="J15" s="11">
        <v>871601.53527151525</v>
      </c>
      <c r="K15" s="23">
        <v>256673.87967493944</v>
      </c>
      <c r="L15" s="274">
        <v>2585844.0693425369</v>
      </c>
      <c r="M15" s="23">
        <v>492549.8208036701</v>
      </c>
      <c r="N15" s="346">
        <v>3078393.8901462071</v>
      </c>
      <c r="O15" s="99">
        <v>388828.50457805779</v>
      </c>
      <c r="P15" s="361">
        <v>3467222.3947242647</v>
      </c>
      <c r="Q15" s="23">
        <v>-50722.9</v>
      </c>
      <c r="R15" s="347">
        <v>3416499.4947242648</v>
      </c>
    </row>
    <row r="16" spans="1:18" s="18" customFormat="1" ht="15" x14ac:dyDescent="0.25">
      <c r="A16" s="268">
        <v>49</v>
      </c>
      <c r="B16" s="10" t="s">
        <v>21</v>
      </c>
      <c r="C16" s="11">
        <v>305274</v>
      </c>
      <c r="D16" s="11">
        <v>527930165.90000004</v>
      </c>
      <c r="E16" s="11">
        <v>157194604.01287532</v>
      </c>
      <c r="F16" s="274">
        <v>685124769.91287541</v>
      </c>
      <c r="G16" s="142">
        <v>1388.69</v>
      </c>
      <c r="H16" s="13">
        <v>423930951.06</v>
      </c>
      <c r="I16" s="348">
        <v>261193818.85287541</v>
      </c>
      <c r="J16" s="11">
        <v>15483687.787255287</v>
      </c>
      <c r="K16" s="23">
        <v>114863715.38478649</v>
      </c>
      <c r="L16" s="274">
        <v>391541222.02491719</v>
      </c>
      <c r="M16" s="23">
        <v>-24543140.663064256</v>
      </c>
      <c r="N16" s="346">
        <v>366998081.36185294</v>
      </c>
      <c r="O16" s="99">
        <v>30849901.272778347</v>
      </c>
      <c r="P16" s="361">
        <v>397847982.63463128</v>
      </c>
      <c r="Q16" s="23">
        <v>-14808746.087350003</v>
      </c>
      <c r="R16" s="347">
        <v>383039236.54728127</v>
      </c>
    </row>
    <row r="17" spans="1:18" s="18" customFormat="1" ht="15" x14ac:dyDescent="0.25">
      <c r="A17" s="268">
        <v>50</v>
      </c>
      <c r="B17" s="10" t="s">
        <v>22</v>
      </c>
      <c r="C17" s="11">
        <v>11276</v>
      </c>
      <c r="D17" s="11">
        <v>16117371.41</v>
      </c>
      <c r="E17" s="11">
        <v>2105846.2779869367</v>
      </c>
      <c r="F17" s="274">
        <v>18223217.687986936</v>
      </c>
      <c r="G17" s="142">
        <v>1388.69</v>
      </c>
      <c r="H17" s="13">
        <v>15658868.440000001</v>
      </c>
      <c r="I17" s="348">
        <v>2564349.2479869351</v>
      </c>
      <c r="J17" s="11">
        <v>262622.2423961467</v>
      </c>
      <c r="K17" s="23">
        <v>-2542472.7010949268</v>
      </c>
      <c r="L17" s="274">
        <v>284498.7892881548</v>
      </c>
      <c r="M17" s="23">
        <v>3606541.4339591502</v>
      </c>
      <c r="N17" s="346">
        <v>3891040.223247305</v>
      </c>
      <c r="O17" s="99">
        <v>2048835.1354750555</v>
      </c>
      <c r="P17" s="361">
        <v>5939875.3587223608</v>
      </c>
      <c r="Q17" s="23">
        <v>198416.04999999996</v>
      </c>
      <c r="R17" s="347">
        <v>6138291.4087223606</v>
      </c>
    </row>
    <row r="18" spans="1:18" s="18" customFormat="1" ht="15" x14ac:dyDescent="0.25">
      <c r="A18" s="268">
        <v>51</v>
      </c>
      <c r="B18" s="10" t="s">
        <v>23</v>
      </c>
      <c r="C18" s="11">
        <v>9211</v>
      </c>
      <c r="D18" s="11">
        <v>14816375.91</v>
      </c>
      <c r="E18" s="11">
        <v>1576559.7943514534</v>
      </c>
      <c r="F18" s="274">
        <v>16392935.704351453</v>
      </c>
      <c r="G18" s="142">
        <v>1388.69</v>
      </c>
      <c r="H18" s="13">
        <v>12791223.59</v>
      </c>
      <c r="I18" s="348">
        <v>3601712.1143514533</v>
      </c>
      <c r="J18" s="11">
        <v>282508.41371444304</v>
      </c>
      <c r="K18" s="23">
        <v>-9472423.8119445983</v>
      </c>
      <c r="L18" s="274">
        <v>-5588203.2838787027</v>
      </c>
      <c r="M18" s="23">
        <v>-172948.8332569873</v>
      </c>
      <c r="N18" s="346">
        <v>-5761152.1171356896</v>
      </c>
      <c r="O18" s="99">
        <v>1783372.0840898198</v>
      </c>
      <c r="P18" s="361">
        <v>-3977780.0330458698</v>
      </c>
      <c r="Q18" s="23">
        <v>-140114.55199999997</v>
      </c>
      <c r="R18" s="347">
        <v>-4117894.5850458699</v>
      </c>
    </row>
    <row r="19" spans="1:18" s="18" customFormat="1" ht="15" x14ac:dyDescent="0.25">
      <c r="A19" s="268">
        <v>52</v>
      </c>
      <c r="B19" s="10" t="s">
        <v>24</v>
      </c>
      <c r="C19" s="11">
        <v>2346</v>
      </c>
      <c r="D19" s="11">
        <v>3675226.12</v>
      </c>
      <c r="E19" s="11">
        <v>568137.21745564544</v>
      </c>
      <c r="F19" s="274">
        <v>4243363.3374556452</v>
      </c>
      <c r="G19" s="142">
        <v>1388.69</v>
      </c>
      <c r="H19" s="13">
        <v>3257866.74</v>
      </c>
      <c r="I19" s="348">
        <v>985496.59745564498</v>
      </c>
      <c r="J19" s="11">
        <v>175663.08132982836</v>
      </c>
      <c r="K19" s="23">
        <v>357087.46178733197</v>
      </c>
      <c r="L19" s="274">
        <v>1518247.1405728054</v>
      </c>
      <c r="M19" s="23">
        <v>1220596.9903446012</v>
      </c>
      <c r="N19" s="346">
        <v>2738844.1309174066</v>
      </c>
      <c r="O19" s="99">
        <v>546078.89423253492</v>
      </c>
      <c r="P19" s="361">
        <v>3284923.0251499414</v>
      </c>
      <c r="Q19" s="23">
        <v>19394.050000000003</v>
      </c>
      <c r="R19" s="347">
        <v>3304317.0751499413</v>
      </c>
    </row>
    <row r="20" spans="1:18" s="18" customFormat="1" ht="15" x14ac:dyDescent="0.25">
      <c r="A20" s="268">
        <v>61</v>
      </c>
      <c r="B20" s="10" t="s">
        <v>25</v>
      </c>
      <c r="C20" s="11">
        <v>16459</v>
      </c>
      <c r="D20" s="11">
        <v>19077728.289999999</v>
      </c>
      <c r="E20" s="11">
        <v>3833015.7446210496</v>
      </c>
      <c r="F20" s="274">
        <v>22910744.034621049</v>
      </c>
      <c r="G20" s="142">
        <v>1388.69</v>
      </c>
      <c r="H20" s="13">
        <v>22856448.710000001</v>
      </c>
      <c r="I20" s="348">
        <v>54295.324621047825</v>
      </c>
      <c r="J20" s="11">
        <v>546185.45487665362</v>
      </c>
      <c r="K20" s="23">
        <v>-582444.96100883931</v>
      </c>
      <c r="L20" s="274">
        <v>18035.818488862133</v>
      </c>
      <c r="M20" s="23">
        <v>5522321.8735863203</v>
      </c>
      <c r="N20" s="346">
        <v>5540357.6920751827</v>
      </c>
      <c r="O20" s="99">
        <v>3027628.6186531498</v>
      </c>
      <c r="P20" s="361">
        <v>8567986.310728332</v>
      </c>
      <c r="Q20" s="23">
        <v>209246.88100000017</v>
      </c>
      <c r="R20" s="347">
        <v>8777233.191728333</v>
      </c>
    </row>
    <row r="21" spans="1:18" s="18" customFormat="1" ht="15" x14ac:dyDescent="0.25">
      <c r="A21" s="268">
        <v>69</v>
      </c>
      <c r="B21" s="10" t="s">
        <v>26</v>
      </c>
      <c r="C21" s="11">
        <v>6687</v>
      </c>
      <c r="D21" s="11">
        <v>11329471.030000001</v>
      </c>
      <c r="E21" s="11">
        <v>1344256.0073400368</v>
      </c>
      <c r="F21" s="274">
        <v>12673727.037340038</v>
      </c>
      <c r="G21" s="142">
        <v>1388.69</v>
      </c>
      <c r="H21" s="13">
        <v>9286170.0300000012</v>
      </c>
      <c r="I21" s="348">
        <v>3387557.0073400363</v>
      </c>
      <c r="J21" s="11">
        <v>531236.62618735526</v>
      </c>
      <c r="K21" s="23">
        <v>-4414488.1208543256</v>
      </c>
      <c r="L21" s="274">
        <v>-495694.487326934</v>
      </c>
      <c r="M21" s="23">
        <v>3728067.2994639766</v>
      </c>
      <c r="N21" s="346">
        <v>3232372.8121370426</v>
      </c>
      <c r="O21" s="99">
        <v>1360710.0577640531</v>
      </c>
      <c r="P21" s="361">
        <v>4593082.8699010955</v>
      </c>
      <c r="Q21" s="23">
        <v>67774.745500000019</v>
      </c>
      <c r="R21" s="347">
        <v>4660857.6154010957</v>
      </c>
    </row>
    <row r="22" spans="1:18" s="18" customFormat="1" ht="15" x14ac:dyDescent="0.25">
      <c r="A22" s="268">
        <v>71</v>
      </c>
      <c r="B22" s="10" t="s">
        <v>27</v>
      </c>
      <c r="C22" s="11">
        <v>6591</v>
      </c>
      <c r="D22" s="11">
        <v>12228280.550000001</v>
      </c>
      <c r="E22" s="11">
        <v>1639220.342348777</v>
      </c>
      <c r="F22" s="274">
        <v>13867500.892348778</v>
      </c>
      <c r="G22" s="142">
        <v>1388.69</v>
      </c>
      <c r="H22" s="13">
        <v>9152855.790000001</v>
      </c>
      <c r="I22" s="348">
        <v>4714645.1023487765</v>
      </c>
      <c r="J22" s="11">
        <v>454900.53163517773</v>
      </c>
      <c r="K22" s="23">
        <v>-1804219.2024831357</v>
      </c>
      <c r="L22" s="274">
        <v>3365326.4315008181</v>
      </c>
      <c r="M22" s="23">
        <v>3898124.8037349805</v>
      </c>
      <c r="N22" s="346">
        <v>7263451.2352357991</v>
      </c>
      <c r="O22" s="99">
        <v>1382873.4984998675</v>
      </c>
      <c r="P22" s="361">
        <v>8646324.7337356657</v>
      </c>
      <c r="Q22" s="23">
        <v>-71757.984999999957</v>
      </c>
      <c r="R22" s="347">
        <v>8574566.7487356663</v>
      </c>
    </row>
    <row r="23" spans="1:18" s="18" customFormat="1" ht="15" x14ac:dyDescent="0.25">
      <c r="A23" s="268">
        <v>72</v>
      </c>
      <c r="B23" s="10" t="s">
        <v>28</v>
      </c>
      <c r="C23" s="11">
        <v>960</v>
      </c>
      <c r="D23" s="11">
        <v>1160542.19</v>
      </c>
      <c r="E23" s="11">
        <v>1424356.8412376614</v>
      </c>
      <c r="F23" s="274">
        <v>2584899.0312376614</v>
      </c>
      <c r="G23" s="142">
        <v>1388.69</v>
      </c>
      <c r="H23" s="13">
        <v>1333142.4000000001</v>
      </c>
      <c r="I23" s="348">
        <v>1251756.6312376612</v>
      </c>
      <c r="J23" s="11">
        <v>85839.97446860245</v>
      </c>
      <c r="K23" s="23">
        <v>-339888.79440457991</v>
      </c>
      <c r="L23" s="274">
        <v>997707.81130168389</v>
      </c>
      <c r="M23" s="23">
        <v>296991.75196522468</v>
      </c>
      <c r="N23" s="346">
        <v>1294699.5632669085</v>
      </c>
      <c r="O23" s="99">
        <v>170637.816848054</v>
      </c>
      <c r="P23" s="361">
        <v>1465337.3801149626</v>
      </c>
      <c r="Q23" s="23">
        <v>4475.5500000000011</v>
      </c>
      <c r="R23" s="347">
        <v>1469812.9301149626</v>
      </c>
    </row>
    <row r="24" spans="1:18" s="18" customFormat="1" ht="15" x14ac:dyDescent="0.25">
      <c r="A24" s="268">
        <v>74</v>
      </c>
      <c r="B24" s="10" t="s">
        <v>29</v>
      </c>
      <c r="C24" s="11">
        <v>1052</v>
      </c>
      <c r="D24" s="11">
        <v>1379862.9</v>
      </c>
      <c r="E24" s="11">
        <v>483461.98667385866</v>
      </c>
      <c r="F24" s="274">
        <v>1863324.8866738586</v>
      </c>
      <c r="G24" s="142">
        <v>1388.69</v>
      </c>
      <c r="H24" s="13">
        <v>1460901.8800000001</v>
      </c>
      <c r="I24" s="348">
        <v>402423.0066738585</v>
      </c>
      <c r="J24" s="11">
        <v>166458.12622561248</v>
      </c>
      <c r="K24" s="23">
        <v>152446.61885423341</v>
      </c>
      <c r="L24" s="274">
        <v>721327.75175370439</v>
      </c>
      <c r="M24" s="23">
        <v>517380.09010282316</v>
      </c>
      <c r="N24" s="346">
        <v>1238707.8418565276</v>
      </c>
      <c r="O24" s="99">
        <v>287820.22960673127</v>
      </c>
      <c r="P24" s="361">
        <v>1526528.0714632589</v>
      </c>
      <c r="Q24" s="23">
        <v>49231.05</v>
      </c>
      <c r="R24" s="347">
        <v>1575759.121463259</v>
      </c>
    </row>
    <row r="25" spans="1:18" s="18" customFormat="1" ht="15" x14ac:dyDescent="0.25">
      <c r="A25" s="268">
        <v>75</v>
      </c>
      <c r="B25" s="10" t="s">
        <v>30</v>
      </c>
      <c r="C25" s="11">
        <v>19549</v>
      </c>
      <c r="D25" s="11">
        <v>24645632.870000001</v>
      </c>
      <c r="E25" s="11">
        <v>4886763.3553312365</v>
      </c>
      <c r="F25" s="274">
        <v>29532396.225331239</v>
      </c>
      <c r="G25" s="142">
        <v>1388.69</v>
      </c>
      <c r="H25" s="13">
        <v>27147500.810000002</v>
      </c>
      <c r="I25" s="348">
        <v>2384895.415331237</v>
      </c>
      <c r="J25" s="11">
        <v>583916.04747089732</v>
      </c>
      <c r="K25" s="23">
        <v>-7184686.3583772881</v>
      </c>
      <c r="L25" s="274">
        <v>-4215874.8955751536</v>
      </c>
      <c r="M25" s="23">
        <v>-475828.35206105874</v>
      </c>
      <c r="N25" s="346">
        <v>-4691703.247636212</v>
      </c>
      <c r="O25" s="99">
        <v>3174876.1896728883</v>
      </c>
      <c r="P25" s="361">
        <v>-1516827.0579633238</v>
      </c>
      <c r="Q25" s="23">
        <v>-20404.032450000057</v>
      </c>
      <c r="R25" s="347">
        <v>-1537231.0904133238</v>
      </c>
    </row>
    <row r="26" spans="1:18" s="18" customFormat="1" ht="15" x14ac:dyDescent="0.25">
      <c r="A26" s="268">
        <v>77</v>
      </c>
      <c r="B26" s="10" t="s">
        <v>31</v>
      </c>
      <c r="C26" s="11">
        <v>4601</v>
      </c>
      <c r="D26" s="11">
        <v>6223113.9899999993</v>
      </c>
      <c r="E26" s="11">
        <v>1029705.2973162825</v>
      </c>
      <c r="F26" s="274">
        <v>7252819.2873162813</v>
      </c>
      <c r="G26" s="142">
        <v>1388.69</v>
      </c>
      <c r="H26" s="13">
        <v>6389362.6900000004</v>
      </c>
      <c r="I26" s="348">
        <v>863456.59731628094</v>
      </c>
      <c r="J26" s="11">
        <v>314716.72777337872</v>
      </c>
      <c r="K26" s="23">
        <v>-1177428.6732143685</v>
      </c>
      <c r="L26" s="274">
        <v>744.65187529101968</v>
      </c>
      <c r="M26" s="23">
        <v>2664698.4176582657</v>
      </c>
      <c r="N26" s="346">
        <v>2665443.0695335567</v>
      </c>
      <c r="O26" s="99">
        <v>1047105.7362009127</v>
      </c>
      <c r="P26" s="361">
        <v>3712548.8057344696</v>
      </c>
      <c r="Q26" s="23">
        <v>47008.193499999994</v>
      </c>
      <c r="R26" s="347">
        <v>3759556.9992344696</v>
      </c>
    </row>
    <row r="27" spans="1:18" s="18" customFormat="1" ht="15" x14ac:dyDescent="0.25">
      <c r="A27" s="268">
        <v>78</v>
      </c>
      <c r="B27" s="10" t="s">
        <v>32</v>
      </c>
      <c r="C27" s="11">
        <v>7832</v>
      </c>
      <c r="D27" s="11">
        <v>9182301.4500000011</v>
      </c>
      <c r="E27" s="11">
        <v>2681285.3605645779</v>
      </c>
      <c r="F27" s="274">
        <v>11863586.810564579</v>
      </c>
      <c r="G27" s="142">
        <v>1388.69</v>
      </c>
      <c r="H27" s="13">
        <v>10876220.08</v>
      </c>
      <c r="I27" s="348">
        <v>987366.73056457937</v>
      </c>
      <c r="J27" s="11">
        <v>734112.2968265888</v>
      </c>
      <c r="K27" s="23">
        <v>-4011750.1211945252</v>
      </c>
      <c r="L27" s="274">
        <v>-2290271.0938033569</v>
      </c>
      <c r="M27" s="23">
        <v>-107199.07430915257</v>
      </c>
      <c r="N27" s="346">
        <v>-2397470.1681125094</v>
      </c>
      <c r="O27" s="99">
        <v>1242815.293543437</v>
      </c>
      <c r="P27" s="361">
        <v>-1154654.8745690724</v>
      </c>
      <c r="Q27" s="23">
        <v>7981.397500000021</v>
      </c>
      <c r="R27" s="347">
        <v>-1146673.4770690724</v>
      </c>
    </row>
    <row r="28" spans="1:18" s="18" customFormat="1" ht="15" x14ac:dyDescent="0.25">
      <c r="A28" s="268">
        <v>79</v>
      </c>
      <c r="B28" s="10" t="s">
        <v>33</v>
      </c>
      <c r="C28" s="11">
        <v>6753</v>
      </c>
      <c r="D28" s="11">
        <v>8737399.1100000013</v>
      </c>
      <c r="E28" s="11">
        <v>1266806.0873847415</v>
      </c>
      <c r="F28" s="274">
        <v>10004205.197384743</v>
      </c>
      <c r="G28" s="142">
        <v>1388.69</v>
      </c>
      <c r="H28" s="13">
        <v>9377823.5700000003</v>
      </c>
      <c r="I28" s="348">
        <v>626381.62738474272</v>
      </c>
      <c r="J28" s="11">
        <v>241068.47897990892</v>
      </c>
      <c r="K28" s="23">
        <v>-2810635.9844911685</v>
      </c>
      <c r="L28" s="274">
        <v>-1943185.8781265169</v>
      </c>
      <c r="M28" s="23">
        <v>-435753.11137453606</v>
      </c>
      <c r="N28" s="346">
        <v>-2378938.989501053</v>
      </c>
      <c r="O28" s="99">
        <v>1064230.3536242272</v>
      </c>
      <c r="P28" s="361">
        <v>-1314708.6358768258</v>
      </c>
      <c r="Q28" s="23">
        <v>-53855.785000000033</v>
      </c>
      <c r="R28" s="347">
        <v>-1368564.4208768257</v>
      </c>
    </row>
    <row r="29" spans="1:18" s="18" customFormat="1" ht="15" x14ac:dyDescent="0.25">
      <c r="A29" s="268">
        <v>81</v>
      </c>
      <c r="B29" s="10" t="s">
        <v>34</v>
      </c>
      <c r="C29" s="11">
        <v>2574</v>
      </c>
      <c r="D29" s="11">
        <v>2233133.9699999997</v>
      </c>
      <c r="E29" s="11">
        <v>882836.08388994774</v>
      </c>
      <c r="F29" s="274">
        <v>3115970.0538899475</v>
      </c>
      <c r="G29" s="142">
        <v>1388.69</v>
      </c>
      <c r="H29" s="13">
        <v>3574488.06</v>
      </c>
      <c r="I29" s="348">
        <v>-458518.00611005258</v>
      </c>
      <c r="J29" s="11">
        <v>324382.76348052971</v>
      </c>
      <c r="K29" s="23">
        <v>-372851.57508579479</v>
      </c>
      <c r="L29" s="274">
        <v>-506986.81771531765</v>
      </c>
      <c r="M29" s="23">
        <v>578984.87792434893</v>
      </c>
      <c r="N29" s="346">
        <v>71998.060209031275</v>
      </c>
      <c r="O29" s="99">
        <v>620103.63561888481</v>
      </c>
      <c r="P29" s="361">
        <v>692101.69582791603</v>
      </c>
      <c r="Q29" s="23">
        <v>-159627.95000000004</v>
      </c>
      <c r="R29" s="347">
        <v>532473.74582791596</v>
      </c>
    </row>
    <row r="30" spans="1:18" s="18" customFormat="1" ht="15" x14ac:dyDescent="0.25">
      <c r="A30" s="268">
        <v>82</v>
      </c>
      <c r="B30" s="10" t="s">
        <v>35</v>
      </c>
      <c r="C30" s="11">
        <v>9359</v>
      </c>
      <c r="D30" s="11">
        <v>15010010.190000001</v>
      </c>
      <c r="E30" s="11">
        <v>1183108.8889740971</v>
      </c>
      <c r="F30" s="274">
        <v>16193119.078974098</v>
      </c>
      <c r="G30" s="142">
        <v>1388.69</v>
      </c>
      <c r="H30" s="13">
        <v>12996749.710000001</v>
      </c>
      <c r="I30" s="348">
        <v>3196369.3689740971</v>
      </c>
      <c r="J30" s="11">
        <v>256068.88384574442</v>
      </c>
      <c r="K30" s="23">
        <v>-112239.55752209667</v>
      </c>
      <c r="L30" s="274">
        <v>3340198.6952977451</v>
      </c>
      <c r="M30" s="23">
        <v>1941876.0120621289</v>
      </c>
      <c r="N30" s="346">
        <v>5282074.7073598737</v>
      </c>
      <c r="O30" s="99">
        <v>1389353.3398513854</v>
      </c>
      <c r="P30" s="361">
        <v>6671428.0472112596</v>
      </c>
      <c r="Q30" s="23">
        <v>125210.97049999997</v>
      </c>
      <c r="R30" s="347">
        <v>6796639.0177112594</v>
      </c>
    </row>
    <row r="31" spans="1:18" s="18" customFormat="1" ht="15" x14ac:dyDescent="0.25">
      <c r="A31" s="268">
        <v>86</v>
      </c>
      <c r="B31" s="10" t="s">
        <v>36</v>
      </c>
      <c r="C31" s="11">
        <v>8031</v>
      </c>
      <c r="D31" s="11">
        <v>12687180.790000003</v>
      </c>
      <c r="E31" s="11">
        <v>1347169.2554203616</v>
      </c>
      <c r="F31" s="274">
        <v>14034350.045420364</v>
      </c>
      <c r="G31" s="142">
        <v>1388.69</v>
      </c>
      <c r="H31" s="13">
        <v>11152569.390000001</v>
      </c>
      <c r="I31" s="348">
        <v>2881780.6554203629</v>
      </c>
      <c r="J31" s="11">
        <v>182559.55355336569</v>
      </c>
      <c r="K31" s="23">
        <v>-1670258.0420691539</v>
      </c>
      <c r="L31" s="274">
        <v>1394082.1669045747</v>
      </c>
      <c r="M31" s="23">
        <v>2709083.5633251849</v>
      </c>
      <c r="N31" s="346">
        <v>4103165.7302297596</v>
      </c>
      <c r="O31" s="99">
        <v>1391697.930258194</v>
      </c>
      <c r="P31" s="361">
        <v>5494863.6604879536</v>
      </c>
      <c r="Q31" s="23">
        <v>-749938.0765000002</v>
      </c>
      <c r="R31" s="347">
        <v>4744925.5839879531</v>
      </c>
    </row>
    <row r="32" spans="1:18" s="18" customFormat="1" ht="15" x14ac:dyDescent="0.25">
      <c r="A32" s="268">
        <v>90</v>
      </c>
      <c r="B32" s="10" t="s">
        <v>37</v>
      </c>
      <c r="C32" s="11">
        <v>3061</v>
      </c>
      <c r="D32" s="11">
        <v>3002795.41</v>
      </c>
      <c r="E32" s="11">
        <v>1356004.9981325853</v>
      </c>
      <c r="F32" s="274">
        <v>4358800.4081325857</v>
      </c>
      <c r="G32" s="142">
        <v>1388.69</v>
      </c>
      <c r="H32" s="13">
        <v>4250780.09</v>
      </c>
      <c r="I32" s="348">
        <v>108020.31813258585</v>
      </c>
      <c r="J32" s="11">
        <v>1059557.2311947343</v>
      </c>
      <c r="K32" s="23">
        <v>-1881044.1991662635</v>
      </c>
      <c r="L32" s="274">
        <v>-713466.64983894327</v>
      </c>
      <c r="M32" s="23">
        <v>538376.61967507505</v>
      </c>
      <c r="N32" s="346">
        <v>-175090.03016386821</v>
      </c>
      <c r="O32" s="99">
        <v>704029.19670250802</v>
      </c>
      <c r="P32" s="361">
        <v>528939.16653863981</v>
      </c>
      <c r="Q32" s="23">
        <v>-7459.25</v>
      </c>
      <c r="R32" s="347">
        <v>521479.91653863981</v>
      </c>
    </row>
    <row r="33" spans="1:18" s="18" customFormat="1" ht="15" x14ac:dyDescent="0.25">
      <c r="A33" s="268">
        <v>91</v>
      </c>
      <c r="B33" s="10" t="s">
        <v>38</v>
      </c>
      <c r="C33" s="11">
        <v>664028</v>
      </c>
      <c r="D33" s="11">
        <v>901389520.78999996</v>
      </c>
      <c r="E33" s="11">
        <v>306729956.07953906</v>
      </c>
      <c r="F33" s="274">
        <v>1208119476.869539</v>
      </c>
      <c r="G33" s="142">
        <v>1388.69</v>
      </c>
      <c r="H33" s="13">
        <v>922129043.32000005</v>
      </c>
      <c r="I33" s="348">
        <v>285990433.54953897</v>
      </c>
      <c r="J33" s="11">
        <v>28022786.138761964</v>
      </c>
      <c r="K33" s="23">
        <v>-87294730.368010387</v>
      </c>
      <c r="L33" s="274">
        <v>226718489.32029051</v>
      </c>
      <c r="M33" s="23">
        <v>-58174880.507060565</v>
      </c>
      <c r="N33" s="346">
        <v>168543608.81322995</v>
      </c>
      <c r="O33" s="99">
        <v>89144112.888305768</v>
      </c>
      <c r="P33" s="361">
        <v>257687721.7015357</v>
      </c>
      <c r="Q33" s="23">
        <v>-91691765.444099933</v>
      </c>
      <c r="R33" s="347">
        <v>165995956.25743577</v>
      </c>
    </row>
    <row r="34" spans="1:18" s="18" customFormat="1" ht="15" x14ac:dyDescent="0.25">
      <c r="A34" s="268">
        <v>92</v>
      </c>
      <c r="B34" s="10" t="s">
        <v>39</v>
      </c>
      <c r="C34" s="11">
        <v>242819</v>
      </c>
      <c r="D34" s="11">
        <v>387273586.18000001</v>
      </c>
      <c r="E34" s="11">
        <v>141853134.30628711</v>
      </c>
      <c r="F34" s="274">
        <v>529126720.48628712</v>
      </c>
      <c r="G34" s="142">
        <v>1388.69</v>
      </c>
      <c r="H34" s="13">
        <v>337200317.11000001</v>
      </c>
      <c r="I34" s="348">
        <v>191926403.3762871</v>
      </c>
      <c r="J34" s="11">
        <v>11441161.256695002</v>
      </c>
      <c r="K34" s="23">
        <v>-72536163.682346106</v>
      </c>
      <c r="L34" s="274">
        <v>130831400.950636</v>
      </c>
      <c r="M34" s="23">
        <v>-4333789.5023266869</v>
      </c>
      <c r="N34" s="346">
        <v>126497611.44830932</v>
      </c>
      <c r="O34" s="99">
        <v>30298277.497694023</v>
      </c>
      <c r="P34" s="361">
        <v>156795888.94600335</v>
      </c>
      <c r="Q34" s="23">
        <v>-5847334.4201500099</v>
      </c>
      <c r="R34" s="347">
        <v>150948554.52585334</v>
      </c>
    </row>
    <row r="35" spans="1:18" s="18" customFormat="1" ht="15" x14ac:dyDescent="0.25">
      <c r="A35" s="268">
        <v>97</v>
      </c>
      <c r="B35" s="10" t="s">
        <v>40</v>
      </c>
      <c r="C35" s="11">
        <v>2091</v>
      </c>
      <c r="D35" s="11">
        <v>2018461.7</v>
      </c>
      <c r="E35" s="11">
        <v>1137618.2598683536</v>
      </c>
      <c r="F35" s="274">
        <v>3156079.9598683538</v>
      </c>
      <c r="G35" s="142">
        <v>1388.69</v>
      </c>
      <c r="H35" s="13">
        <v>2903750.79</v>
      </c>
      <c r="I35" s="348">
        <v>252329.16986835375</v>
      </c>
      <c r="J35" s="11">
        <v>156636.15281717735</v>
      </c>
      <c r="K35" s="23">
        <v>-496570.5296806891</v>
      </c>
      <c r="L35" s="274">
        <v>-87605.206995157991</v>
      </c>
      <c r="M35" s="23">
        <v>295078.15947681328</v>
      </c>
      <c r="N35" s="346">
        <v>207472.95248165529</v>
      </c>
      <c r="O35" s="99">
        <v>448682.95524441573</v>
      </c>
      <c r="P35" s="361">
        <v>656155.90772607108</v>
      </c>
      <c r="Q35" s="23">
        <v>-23153.512000000002</v>
      </c>
      <c r="R35" s="347">
        <v>633002.39572607109</v>
      </c>
    </row>
    <row r="36" spans="1:18" s="18" customFormat="1" ht="15" x14ac:dyDescent="0.25">
      <c r="A36" s="268">
        <v>98</v>
      </c>
      <c r="B36" s="10" t="s">
        <v>41</v>
      </c>
      <c r="C36" s="11">
        <v>22943</v>
      </c>
      <c r="D36" s="11">
        <v>36693001.539999999</v>
      </c>
      <c r="E36" s="11">
        <v>3449709.1142119244</v>
      </c>
      <c r="F36" s="274">
        <v>40142710.654211923</v>
      </c>
      <c r="G36" s="142">
        <v>1388.69</v>
      </c>
      <c r="H36" s="13">
        <v>31860714.670000002</v>
      </c>
      <c r="I36" s="348">
        <v>8281995.9842119217</v>
      </c>
      <c r="J36" s="11">
        <v>638293.52824125963</v>
      </c>
      <c r="K36" s="23">
        <v>4539489.6551148426</v>
      </c>
      <c r="L36" s="274">
        <v>13459779.167568024</v>
      </c>
      <c r="M36" s="23">
        <v>5853940.8935225541</v>
      </c>
      <c r="N36" s="346">
        <v>19313720.061090577</v>
      </c>
      <c r="O36" s="99">
        <v>3417359.4084765422</v>
      </c>
      <c r="P36" s="361">
        <v>22731079.46956712</v>
      </c>
      <c r="Q36" s="23">
        <v>-1892208.8334000004</v>
      </c>
      <c r="R36" s="347">
        <v>20838870.63616712</v>
      </c>
    </row>
    <row r="37" spans="1:18" s="18" customFormat="1" ht="15" x14ac:dyDescent="0.25">
      <c r="A37" s="268">
        <v>102</v>
      </c>
      <c r="B37" s="10" t="s">
        <v>42</v>
      </c>
      <c r="C37" s="11">
        <v>9745</v>
      </c>
      <c r="D37" s="11">
        <v>13081588.449999999</v>
      </c>
      <c r="E37" s="11">
        <v>1859428.8139117679</v>
      </c>
      <c r="F37" s="274">
        <v>14941017.263911767</v>
      </c>
      <c r="G37" s="142">
        <v>1388.69</v>
      </c>
      <c r="H37" s="13">
        <v>13532784.050000001</v>
      </c>
      <c r="I37" s="348">
        <v>1408233.2139117662</v>
      </c>
      <c r="J37" s="11">
        <v>309515.7632352864</v>
      </c>
      <c r="K37" s="23">
        <v>-775811.44264786877</v>
      </c>
      <c r="L37" s="274">
        <v>941937.53449918376</v>
      </c>
      <c r="M37" s="23">
        <v>3902026.9960696246</v>
      </c>
      <c r="N37" s="346">
        <v>4843964.5305688083</v>
      </c>
      <c r="O37" s="99">
        <v>2140556.412930782</v>
      </c>
      <c r="P37" s="361">
        <v>6984520.9434995903</v>
      </c>
      <c r="Q37" s="23">
        <v>201772.71249999999</v>
      </c>
      <c r="R37" s="347">
        <v>7186293.6559995906</v>
      </c>
    </row>
    <row r="38" spans="1:18" s="18" customFormat="1" ht="15" x14ac:dyDescent="0.25">
      <c r="A38" s="268">
        <v>103</v>
      </c>
      <c r="B38" s="10" t="s">
        <v>43</v>
      </c>
      <c r="C38" s="11">
        <v>2161</v>
      </c>
      <c r="D38" s="11">
        <v>2858207.4000000004</v>
      </c>
      <c r="E38" s="11">
        <v>408090.43042113178</v>
      </c>
      <c r="F38" s="274">
        <v>3266297.830421132</v>
      </c>
      <c r="G38" s="142">
        <v>1388.69</v>
      </c>
      <c r="H38" s="13">
        <v>3000959.0900000003</v>
      </c>
      <c r="I38" s="348">
        <v>265338.74042113172</v>
      </c>
      <c r="J38" s="11">
        <v>36601.392338787977</v>
      </c>
      <c r="K38" s="23">
        <v>-63317.623365986685</v>
      </c>
      <c r="L38" s="274">
        <v>238622.509393933</v>
      </c>
      <c r="M38" s="23">
        <v>1125081.326062046</v>
      </c>
      <c r="N38" s="346">
        <v>1363703.835455979</v>
      </c>
      <c r="O38" s="99">
        <v>488886.35415327025</v>
      </c>
      <c r="P38" s="361">
        <v>1852590.1896092491</v>
      </c>
      <c r="Q38" s="23">
        <v>-28345.149999999994</v>
      </c>
      <c r="R38" s="347">
        <v>1824245.0396092492</v>
      </c>
    </row>
    <row r="39" spans="1:18" s="18" customFormat="1" ht="15" x14ac:dyDescent="0.25">
      <c r="A39" s="268">
        <v>105</v>
      </c>
      <c r="B39" s="10" t="s">
        <v>44</v>
      </c>
      <c r="C39" s="11">
        <v>2094</v>
      </c>
      <c r="D39" s="11">
        <v>1979236.1600000001</v>
      </c>
      <c r="E39" s="11">
        <v>1376017.0959548051</v>
      </c>
      <c r="F39" s="274">
        <v>3355253.2559548053</v>
      </c>
      <c r="G39" s="142">
        <v>1388.69</v>
      </c>
      <c r="H39" s="13">
        <v>2907916.8600000003</v>
      </c>
      <c r="I39" s="348">
        <v>447336.39595480496</v>
      </c>
      <c r="J39" s="11">
        <v>738520.01541167579</v>
      </c>
      <c r="K39" s="23">
        <v>559176.73014968168</v>
      </c>
      <c r="L39" s="274">
        <v>1745033.1415161625</v>
      </c>
      <c r="M39" s="23">
        <v>916111.99700052931</v>
      </c>
      <c r="N39" s="346">
        <v>2661145.138516692</v>
      </c>
      <c r="O39" s="99">
        <v>500423.75808776653</v>
      </c>
      <c r="P39" s="361">
        <v>3161568.8966044583</v>
      </c>
      <c r="Q39" s="23">
        <v>13426.650000000001</v>
      </c>
      <c r="R39" s="347">
        <v>3174995.5466044582</v>
      </c>
    </row>
    <row r="40" spans="1:18" s="18" customFormat="1" ht="15" x14ac:dyDescent="0.25">
      <c r="A40" s="268">
        <v>106</v>
      </c>
      <c r="B40" s="10" t="s">
        <v>45</v>
      </c>
      <c r="C40" s="11">
        <v>46797</v>
      </c>
      <c r="D40" s="11">
        <v>67536121.929999992</v>
      </c>
      <c r="E40" s="11">
        <v>10759384.13849315</v>
      </c>
      <c r="F40" s="274">
        <v>78295506.068493143</v>
      </c>
      <c r="G40" s="142">
        <v>1388.69</v>
      </c>
      <c r="H40" s="13">
        <v>64986525.93</v>
      </c>
      <c r="I40" s="348">
        <v>13308980.138493143</v>
      </c>
      <c r="J40" s="11">
        <v>1558719.8253859179</v>
      </c>
      <c r="K40" s="23">
        <v>-7713725.6468526032</v>
      </c>
      <c r="L40" s="274">
        <v>7153974.3170264568</v>
      </c>
      <c r="M40" s="23">
        <v>-323426.846373117</v>
      </c>
      <c r="N40" s="346">
        <v>6830547.4706533402</v>
      </c>
      <c r="O40" s="99">
        <v>6611095.3578563128</v>
      </c>
      <c r="P40" s="361">
        <v>13441642.828509653</v>
      </c>
      <c r="Q40" s="23">
        <v>-134296.33700000006</v>
      </c>
      <c r="R40" s="347">
        <v>13307346.491509654</v>
      </c>
    </row>
    <row r="41" spans="1:18" s="18" customFormat="1" ht="15" x14ac:dyDescent="0.25">
      <c r="A41" s="268">
        <v>108</v>
      </c>
      <c r="B41" s="10" t="s">
        <v>46</v>
      </c>
      <c r="C41" s="11">
        <v>10257</v>
      </c>
      <c r="D41" s="11">
        <v>16351884.16</v>
      </c>
      <c r="E41" s="11">
        <v>1454549.9254731291</v>
      </c>
      <c r="F41" s="274">
        <v>17806434.085473128</v>
      </c>
      <c r="G41" s="142">
        <v>1388.69</v>
      </c>
      <c r="H41" s="13">
        <v>14243793.33</v>
      </c>
      <c r="I41" s="348">
        <v>3562640.7554731276</v>
      </c>
      <c r="J41" s="11">
        <v>291487.92693768948</v>
      </c>
      <c r="K41" s="23">
        <v>-261062.29591582285</v>
      </c>
      <c r="L41" s="274">
        <v>3593066.3864949942</v>
      </c>
      <c r="M41" s="23">
        <v>4009707.1234771875</v>
      </c>
      <c r="N41" s="346">
        <v>7602773.5099721812</v>
      </c>
      <c r="O41" s="99">
        <v>1713555.3959331969</v>
      </c>
      <c r="P41" s="361">
        <v>9316328.9059053771</v>
      </c>
      <c r="Q41" s="23">
        <v>-99312.454499999905</v>
      </c>
      <c r="R41" s="347">
        <v>9217016.4514053781</v>
      </c>
    </row>
    <row r="42" spans="1:18" s="18" customFormat="1" ht="15" x14ac:dyDescent="0.25">
      <c r="A42" s="268">
        <v>109</v>
      </c>
      <c r="B42" s="10" t="s">
        <v>47</v>
      </c>
      <c r="C42" s="11">
        <v>68043</v>
      </c>
      <c r="D42" s="11">
        <v>93537685</v>
      </c>
      <c r="E42" s="11">
        <v>15048277.330742074</v>
      </c>
      <c r="F42" s="274">
        <v>108585962.33074208</v>
      </c>
      <c r="G42" s="142">
        <v>1388.69</v>
      </c>
      <c r="H42" s="13">
        <v>94490633.670000002</v>
      </c>
      <c r="I42" s="348">
        <v>14095328.660742074</v>
      </c>
      <c r="J42" s="11">
        <v>2430138.7400079672</v>
      </c>
      <c r="K42" s="23">
        <v>-7214809.1927112173</v>
      </c>
      <c r="L42" s="274">
        <v>9310658.2080388237</v>
      </c>
      <c r="M42" s="23">
        <v>8001987.8800818073</v>
      </c>
      <c r="N42" s="346">
        <v>17312646.088120632</v>
      </c>
      <c r="O42" s="99">
        <v>10403021.801521907</v>
      </c>
      <c r="P42" s="361">
        <v>27715667.889642537</v>
      </c>
      <c r="Q42" s="23">
        <v>-245946.39100000041</v>
      </c>
      <c r="R42" s="347">
        <v>27469721.498642538</v>
      </c>
    </row>
    <row r="43" spans="1:18" s="18" customFormat="1" ht="15" x14ac:dyDescent="0.25">
      <c r="A43" s="268">
        <v>111</v>
      </c>
      <c r="B43" s="10" t="s">
        <v>48</v>
      </c>
      <c r="C43" s="11">
        <v>18131</v>
      </c>
      <c r="D43" s="11">
        <v>19112554.150000002</v>
      </c>
      <c r="E43" s="11">
        <v>4313448.0186917009</v>
      </c>
      <c r="F43" s="274">
        <v>23426002.168691702</v>
      </c>
      <c r="G43" s="142">
        <v>1388.69</v>
      </c>
      <c r="H43" s="13">
        <v>25178338.390000001</v>
      </c>
      <c r="I43" s="348">
        <v>-1752336.2213082984</v>
      </c>
      <c r="J43" s="11">
        <v>597686.82251103839</v>
      </c>
      <c r="K43" s="23">
        <v>4338139.5100842696</v>
      </c>
      <c r="L43" s="274">
        <v>3183490.1112870094</v>
      </c>
      <c r="M43" s="23">
        <v>5640682.2281440506</v>
      </c>
      <c r="N43" s="346">
        <v>8824172.3394310605</v>
      </c>
      <c r="O43" s="99">
        <v>3072896.7526258295</v>
      </c>
      <c r="P43" s="361">
        <v>11897069.092056889</v>
      </c>
      <c r="Q43" s="23">
        <v>107562.38499999998</v>
      </c>
      <c r="R43" s="347">
        <v>12004631.477056889</v>
      </c>
    </row>
    <row r="44" spans="1:18" s="18" customFormat="1" ht="15" x14ac:dyDescent="0.25">
      <c r="A44" s="268">
        <v>139</v>
      </c>
      <c r="B44" s="10" t="s">
        <v>49</v>
      </c>
      <c r="C44" s="11">
        <v>9853</v>
      </c>
      <c r="D44" s="11">
        <v>20357229.25</v>
      </c>
      <c r="E44" s="11">
        <v>2306338.3079747139</v>
      </c>
      <c r="F44" s="274">
        <v>22663567.557974715</v>
      </c>
      <c r="G44" s="142">
        <v>1388.69</v>
      </c>
      <c r="H44" s="13">
        <v>13682762.57</v>
      </c>
      <c r="I44" s="348">
        <v>8980804.9879747145</v>
      </c>
      <c r="J44" s="11">
        <v>248757.85052431066</v>
      </c>
      <c r="K44" s="23">
        <v>-3061508.8589777825</v>
      </c>
      <c r="L44" s="274">
        <v>6168053.979521242</v>
      </c>
      <c r="M44" s="23">
        <v>5411277.0790536571</v>
      </c>
      <c r="N44" s="346">
        <v>11579331.0585749</v>
      </c>
      <c r="O44" s="99">
        <v>1449196.8540822233</v>
      </c>
      <c r="P44" s="361">
        <v>13028527.912657123</v>
      </c>
      <c r="Q44" s="23">
        <v>260745.54299999995</v>
      </c>
      <c r="R44" s="347">
        <v>13289273.455657123</v>
      </c>
    </row>
    <row r="45" spans="1:18" s="18" customFormat="1" ht="15" x14ac:dyDescent="0.25">
      <c r="A45" s="268">
        <v>140</v>
      </c>
      <c r="B45" s="10" t="s">
        <v>50</v>
      </c>
      <c r="C45" s="11">
        <v>20801</v>
      </c>
      <c r="D45" s="11">
        <v>29735111.460000001</v>
      </c>
      <c r="E45" s="11">
        <v>4036310.1696715769</v>
      </c>
      <c r="F45" s="274">
        <v>33771421.629671581</v>
      </c>
      <c r="G45" s="142">
        <v>1388.69</v>
      </c>
      <c r="H45" s="13">
        <v>28886140.690000001</v>
      </c>
      <c r="I45" s="348">
        <v>4885280.9396715797</v>
      </c>
      <c r="J45" s="11">
        <v>1029288.0392757695</v>
      </c>
      <c r="K45" s="23">
        <v>5819455.8781975843</v>
      </c>
      <c r="L45" s="274">
        <v>11734024.857144933</v>
      </c>
      <c r="M45" s="23">
        <v>7386993.1066183681</v>
      </c>
      <c r="N45" s="346">
        <v>19121017.9637633</v>
      </c>
      <c r="O45" s="99">
        <v>3679416.6630643914</v>
      </c>
      <c r="P45" s="361">
        <v>22800434.626827691</v>
      </c>
      <c r="Q45" s="23">
        <v>-146111.78900000005</v>
      </c>
      <c r="R45" s="347">
        <v>22654322.83782769</v>
      </c>
    </row>
    <row r="46" spans="1:18" s="18" customFormat="1" ht="15" x14ac:dyDescent="0.25">
      <c r="A46" s="268">
        <v>142</v>
      </c>
      <c r="B46" s="10" t="s">
        <v>51</v>
      </c>
      <c r="C46" s="11">
        <v>6504</v>
      </c>
      <c r="D46" s="11">
        <v>8734731.4900000002</v>
      </c>
      <c r="E46" s="11">
        <v>1295470.9298812342</v>
      </c>
      <c r="F46" s="274">
        <v>10030202.419881234</v>
      </c>
      <c r="G46" s="142">
        <v>1388.69</v>
      </c>
      <c r="H46" s="13">
        <v>9032039.7599999998</v>
      </c>
      <c r="I46" s="348">
        <v>998162.65988123417</v>
      </c>
      <c r="J46" s="11">
        <v>168152.74890271359</v>
      </c>
      <c r="K46" s="23">
        <v>-151412.88411288749</v>
      </c>
      <c r="L46" s="274">
        <v>1014902.5246710603</v>
      </c>
      <c r="M46" s="23">
        <v>2519733.1918312232</v>
      </c>
      <c r="N46" s="346">
        <v>3534635.7165022837</v>
      </c>
      <c r="O46" s="99">
        <v>1168964.2998406347</v>
      </c>
      <c r="P46" s="361">
        <v>4703600.0163429184</v>
      </c>
      <c r="Q46" s="23">
        <v>517895.72750000004</v>
      </c>
      <c r="R46" s="347">
        <v>5221495.7438429184</v>
      </c>
    </row>
    <row r="47" spans="1:18" s="18" customFormat="1" ht="15" x14ac:dyDescent="0.25">
      <c r="A47" s="268">
        <v>143</v>
      </c>
      <c r="B47" s="10" t="s">
        <v>52</v>
      </c>
      <c r="C47" s="11">
        <v>6804</v>
      </c>
      <c r="D47" s="11">
        <v>8818381.370000001</v>
      </c>
      <c r="E47" s="11">
        <v>1503476.8126322923</v>
      </c>
      <c r="F47" s="274">
        <v>10321858.182632294</v>
      </c>
      <c r="G47" s="142">
        <v>1388.69</v>
      </c>
      <c r="H47" s="13">
        <v>9448646.7599999998</v>
      </c>
      <c r="I47" s="348">
        <v>873211.42263229378</v>
      </c>
      <c r="J47" s="11">
        <v>244743.44062779809</v>
      </c>
      <c r="K47" s="23">
        <v>-1449300.0509465034</v>
      </c>
      <c r="L47" s="274">
        <v>-331345.18768641166</v>
      </c>
      <c r="M47" s="23">
        <v>2841861.3356856569</v>
      </c>
      <c r="N47" s="346">
        <v>2510516.1479992452</v>
      </c>
      <c r="O47" s="99">
        <v>1354020.2141943185</v>
      </c>
      <c r="P47" s="361">
        <v>3864536.362193564</v>
      </c>
      <c r="Q47" s="23">
        <v>198341.45749999996</v>
      </c>
      <c r="R47" s="347">
        <v>4062877.819693564</v>
      </c>
    </row>
    <row r="48" spans="1:18" s="18" customFormat="1" ht="15" x14ac:dyDescent="0.25">
      <c r="A48" s="268">
        <v>145</v>
      </c>
      <c r="B48" s="10" t="s">
        <v>53</v>
      </c>
      <c r="C48" s="11">
        <v>12369</v>
      </c>
      <c r="D48" s="11">
        <v>22718457.210000005</v>
      </c>
      <c r="E48" s="11">
        <v>1447651.4721026151</v>
      </c>
      <c r="F48" s="274">
        <v>24166108.682102621</v>
      </c>
      <c r="G48" s="142">
        <v>1388.69</v>
      </c>
      <c r="H48" s="13">
        <v>17176706.609999999</v>
      </c>
      <c r="I48" s="348">
        <v>6989402.0721026212</v>
      </c>
      <c r="J48" s="11">
        <v>344246.24241623725</v>
      </c>
      <c r="K48" s="23">
        <v>-724089.8856794124</v>
      </c>
      <c r="L48" s="274">
        <v>6609558.428839446</v>
      </c>
      <c r="M48" s="23">
        <v>5529781.0414514346</v>
      </c>
      <c r="N48" s="346">
        <v>12139339.470290881</v>
      </c>
      <c r="O48" s="99">
        <v>2178872.9141736086</v>
      </c>
      <c r="P48" s="361">
        <v>14318212.384464489</v>
      </c>
      <c r="Q48" s="23">
        <v>67327.190500000026</v>
      </c>
      <c r="R48" s="347">
        <v>14385539.57496449</v>
      </c>
    </row>
    <row r="49" spans="1:18" s="18" customFormat="1" ht="15" x14ac:dyDescent="0.25">
      <c r="A49" s="268">
        <v>146</v>
      </c>
      <c r="B49" s="10" t="s">
        <v>54</v>
      </c>
      <c r="C49" s="11">
        <v>4492</v>
      </c>
      <c r="D49" s="11">
        <v>3909191.81</v>
      </c>
      <c r="E49" s="11">
        <v>2983060.1568069109</v>
      </c>
      <c r="F49" s="274">
        <v>6892251.9668069109</v>
      </c>
      <c r="G49" s="142">
        <v>1388.69</v>
      </c>
      <c r="H49" s="13">
        <v>6237995.4800000004</v>
      </c>
      <c r="I49" s="348">
        <v>654256.48680691049</v>
      </c>
      <c r="J49" s="11">
        <v>1450372.5997813258</v>
      </c>
      <c r="K49" s="23">
        <v>-204648.48316197697</v>
      </c>
      <c r="L49" s="274">
        <v>1899980.6034262595</v>
      </c>
      <c r="M49" s="23">
        <v>1142265.6476107622</v>
      </c>
      <c r="N49" s="346">
        <v>3042246.2510370216</v>
      </c>
      <c r="O49" s="99">
        <v>1026958.7816953794</v>
      </c>
      <c r="P49" s="361">
        <v>4069205.032732401</v>
      </c>
      <c r="Q49" s="23">
        <v>26853.300000000003</v>
      </c>
      <c r="R49" s="347">
        <v>4096058.3327324009</v>
      </c>
    </row>
    <row r="50" spans="1:18" s="18" customFormat="1" ht="15" x14ac:dyDescent="0.25">
      <c r="A50" s="268">
        <v>148</v>
      </c>
      <c r="B50" s="10" t="s">
        <v>55</v>
      </c>
      <c r="C50" s="11">
        <v>7047</v>
      </c>
      <c r="D50" s="11">
        <v>8347399.8500000006</v>
      </c>
      <c r="E50" s="11">
        <v>7136352.4070844185</v>
      </c>
      <c r="F50" s="274">
        <v>15483752.257084418</v>
      </c>
      <c r="G50" s="142">
        <v>1388.69</v>
      </c>
      <c r="H50" s="13">
        <v>9786098.4299999997</v>
      </c>
      <c r="I50" s="348">
        <v>5697653.8270844184</v>
      </c>
      <c r="J50" s="11">
        <v>2852181.8891514</v>
      </c>
      <c r="K50" s="23">
        <v>2501222.1013940405</v>
      </c>
      <c r="L50" s="274">
        <v>11051057.817629859</v>
      </c>
      <c r="M50" s="23">
        <v>-18030.551669187938</v>
      </c>
      <c r="N50" s="346">
        <v>11033027.265960671</v>
      </c>
      <c r="O50" s="99">
        <v>1162894.0983254092</v>
      </c>
      <c r="P50" s="361">
        <v>12195921.36428608</v>
      </c>
      <c r="Q50" s="23">
        <v>-2342.2045000000071</v>
      </c>
      <c r="R50" s="347">
        <v>12193579.159786079</v>
      </c>
    </row>
    <row r="51" spans="1:18" s="18" customFormat="1" ht="15" x14ac:dyDescent="0.25">
      <c r="A51" s="268">
        <v>149</v>
      </c>
      <c r="B51" s="10" t="s">
        <v>56</v>
      </c>
      <c r="C51" s="11">
        <v>5384</v>
      </c>
      <c r="D51" s="11">
        <v>7706841.2700000005</v>
      </c>
      <c r="E51" s="11">
        <v>2052340.108512494</v>
      </c>
      <c r="F51" s="274">
        <v>9759181.3785124943</v>
      </c>
      <c r="G51" s="142">
        <v>1388.69</v>
      </c>
      <c r="H51" s="13">
        <v>7476706.96</v>
      </c>
      <c r="I51" s="348">
        <v>2282474.4185124943</v>
      </c>
      <c r="J51" s="11">
        <v>152547.98829872932</v>
      </c>
      <c r="K51" s="23">
        <v>530238.09164346545</v>
      </c>
      <c r="L51" s="274">
        <v>2965260.498454689</v>
      </c>
      <c r="M51" s="23">
        <v>-66793.833499252563</v>
      </c>
      <c r="N51" s="346">
        <v>2898466.6649554363</v>
      </c>
      <c r="O51" s="99">
        <v>862430.82720374875</v>
      </c>
      <c r="P51" s="361">
        <v>3760897.492159185</v>
      </c>
      <c r="Q51" s="23">
        <v>-2403489.6979999999</v>
      </c>
      <c r="R51" s="347">
        <v>1357407.7941591851</v>
      </c>
    </row>
    <row r="52" spans="1:18" s="18" customFormat="1" ht="15" x14ac:dyDescent="0.25">
      <c r="A52" s="268">
        <v>151</v>
      </c>
      <c r="B52" s="10" t="s">
        <v>57</v>
      </c>
      <c r="C52" s="11">
        <v>1852</v>
      </c>
      <c r="D52" s="11">
        <v>1967437.0400000003</v>
      </c>
      <c r="E52" s="11">
        <v>749083.02116082981</v>
      </c>
      <c r="F52" s="274">
        <v>2716520.0611608298</v>
      </c>
      <c r="G52" s="142">
        <v>1388.69</v>
      </c>
      <c r="H52" s="13">
        <v>2571853.88</v>
      </c>
      <c r="I52" s="348">
        <v>144666.18116082996</v>
      </c>
      <c r="J52" s="11">
        <v>232599.53865746455</v>
      </c>
      <c r="K52" s="23">
        <v>-680668.08082582173</v>
      </c>
      <c r="L52" s="274">
        <v>-303402.36100752722</v>
      </c>
      <c r="M52" s="23">
        <v>756842.32569668361</v>
      </c>
      <c r="N52" s="346">
        <v>453439.96468915639</v>
      </c>
      <c r="O52" s="99">
        <v>499436.98848256422</v>
      </c>
      <c r="P52" s="361">
        <v>952876.95317172061</v>
      </c>
      <c r="Q52" s="23">
        <v>0</v>
      </c>
      <c r="R52" s="347">
        <v>952876.95317172061</v>
      </c>
    </row>
    <row r="53" spans="1:18" s="18" customFormat="1" ht="15" x14ac:dyDescent="0.25">
      <c r="A53" s="268">
        <v>152</v>
      </c>
      <c r="B53" s="10" t="s">
        <v>58</v>
      </c>
      <c r="C53" s="11">
        <v>4406</v>
      </c>
      <c r="D53" s="11">
        <v>6742401.1200000001</v>
      </c>
      <c r="E53" s="11">
        <v>644359.79454852315</v>
      </c>
      <c r="F53" s="274">
        <v>7386760.9145485237</v>
      </c>
      <c r="G53" s="142">
        <v>1388.69</v>
      </c>
      <c r="H53" s="13">
        <v>6118568.1400000006</v>
      </c>
      <c r="I53" s="348">
        <v>1268192.7745485231</v>
      </c>
      <c r="J53" s="11">
        <v>112563.92250810846</v>
      </c>
      <c r="K53" s="23">
        <v>-441223.13281092962</v>
      </c>
      <c r="L53" s="274">
        <v>939533.564245702</v>
      </c>
      <c r="M53" s="23">
        <v>2129321.2772719357</v>
      </c>
      <c r="N53" s="346">
        <v>3068854.8415176375</v>
      </c>
      <c r="O53" s="99">
        <v>927636.50071073952</v>
      </c>
      <c r="P53" s="361">
        <v>3996491.3422283772</v>
      </c>
      <c r="Q53" s="23">
        <v>266146.04000000004</v>
      </c>
      <c r="R53" s="347">
        <v>4262637.3822283773</v>
      </c>
    </row>
    <row r="54" spans="1:18" s="18" customFormat="1" ht="15" x14ac:dyDescent="0.25">
      <c r="A54" s="268">
        <v>153</v>
      </c>
      <c r="B54" s="10" t="s">
        <v>59</v>
      </c>
      <c r="C54" s="11">
        <v>25208</v>
      </c>
      <c r="D54" s="11">
        <v>28994483.899999999</v>
      </c>
      <c r="E54" s="11">
        <v>6451740.4504878335</v>
      </c>
      <c r="F54" s="274">
        <v>35446224.350487828</v>
      </c>
      <c r="G54" s="142">
        <v>1388.69</v>
      </c>
      <c r="H54" s="13">
        <v>35006097.520000003</v>
      </c>
      <c r="I54" s="348">
        <v>440126.83048782498</v>
      </c>
      <c r="J54" s="11">
        <v>771521.00901739649</v>
      </c>
      <c r="K54" s="23">
        <v>6053502.4734846447</v>
      </c>
      <c r="L54" s="274">
        <v>7265150.3129898664</v>
      </c>
      <c r="M54" s="23">
        <v>7725364.667784147</v>
      </c>
      <c r="N54" s="346">
        <v>14990514.980774013</v>
      </c>
      <c r="O54" s="99">
        <v>3865957.2442810275</v>
      </c>
      <c r="P54" s="361">
        <v>18856472.225055039</v>
      </c>
      <c r="Q54" s="23">
        <v>-968119.64715000032</v>
      </c>
      <c r="R54" s="347">
        <v>17888352.57790504</v>
      </c>
    </row>
    <row r="55" spans="1:18" s="18" customFormat="1" ht="15" x14ac:dyDescent="0.25">
      <c r="A55" s="268">
        <v>165</v>
      </c>
      <c r="B55" s="10" t="s">
        <v>60</v>
      </c>
      <c r="C55" s="11">
        <v>16280</v>
      </c>
      <c r="D55" s="11">
        <v>25494585.91</v>
      </c>
      <c r="E55" s="11">
        <v>2699628.37621145</v>
      </c>
      <c r="F55" s="274">
        <v>28194214.28621145</v>
      </c>
      <c r="G55" s="142">
        <v>1388.69</v>
      </c>
      <c r="H55" s="13">
        <v>22607873.199999999</v>
      </c>
      <c r="I55" s="348">
        <v>5586341.0862114504</v>
      </c>
      <c r="J55" s="11">
        <v>453239.27329802024</v>
      </c>
      <c r="K55" s="23">
        <v>-1447028.1777972225</v>
      </c>
      <c r="L55" s="274">
        <v>4592552.1817122484</v>
      </c>
      <c r="M55" s="23">
        <v>4647722.9933844553</v>
      </c>
      <c r="N55" s="346">
        <v>9240275.1750967037</v>
      </c>
      <c r="O55" s="99">
        <v>2512749.312634449</v>
      </c>
      <c r="P55" s="361">
        <v>11753024.487731153</v>
      </c>
      <c r="Q55" s="23">
        <v>287345.22850000038</v>
      </c>
      <c r="R55" s="347">
        <v>12040369.716231154</v>
      </c>
    </row>
    <row r="56" spans="1:18" s="18" customFormat="1" ht="15" x14ac:dyDescent="0.25">
      <c r="A56" s="268">
        <v>167</v>
      </c>
      <c r="B56" s="10" t="s">
        <v>61</v>
      </c>
      <c r="C56" s="11">
        <v>77513</v>
      </c>
      <c r="D56" s="11">
        <v>97856039.890000001</v>
      </c>
      <c r="E56" s="11">
        <v>19361544.668189548</v>
      </c>
      <c r="F56" s="274">
        <v>117217584.55818954</v>
      </c>
      <c r="G56" s="142">
        <v>1388.69</v>
      </c>
      <c r="H56" s="13">
        <v>107641527.97</v>
      </c>
      <c r="I56" s="348">
        <v>9576056.5881895423</v>
      </c>
      <c r="J56" s="11">
        <v>2849680.1754598608</v>
      </c>
      <c r="K56" s="23">
        <v>-8921645.5645957943</v>
      </c>
      <c r="L56" s="274">
        <v>3504091.1990536097</v>
      </c>
      <c r="M56" s="23">
        <v>23417808.912617035</v>
      </c>
      <c r="N56" s="346">
        <v>26921900.111670643</v>
      </c>
      <c r="O56" s="99">
        <v>12672879.472362412</v>
      </c>
      <c r="P56" s="361">
        <v>39594779.584033057</v>
      </c>
      <c r="Q56" s="23">
        <v>-10350798.4255</v>
      </c>
      <c r="R56" s="347">
        <v>29243981.158533059</v>
      </c>
    </row>
    <row r="57" spans="1:18" s="18" customFormat="1" ht="15" x14ac:dyDescent="0.25">
      <c r="A57" s="268">
        <v>169</v>
      </c>
      <c r="B57" s="10" t="s">
        <v>62</v>
      </c>
      <c r="C57" s="11">
        <v>4990</v>
      </c>
      <c r="D57" s="11">
        <v>7017104.2699999996</v>
      </c>
      <c r="E57" s="11">
        <v>814325.52581473847</v>
      </c>
      <c r="F57" s="274">
        <v>7831429.7958147377</v>
      </c>
      <c r="G57" s="142">
        <v>1388.69</v>
      </c>
      <c r="H57" s="13">
        <v>6929563.1000000006</v>
      </c>
      <c r="I57" s="348">
        <v>901866.69581473712</v>
      </c>
      <c r="J57" s="11">
        <v>127590.07310110086</v>
      </c>
      <c r="K57" s="23">
        <v>-14984.574515938992</v>
      </c>
      <c r="L57" s="274">
        <v>1014472.194399899</v>
      </c>
      <c r="M57" s="23">
        <v>1902219.8190324954</v>
      </c>
      <c r="N57" s="346">
        <v>2916692.0134323942</v>
      </c>
      <c r="O57" s="99">
        <v>903533.28554410953</v>
      </c>
      <c r="P57" s="361">
        <v>3820225.2989765038</v>
      </c>
      <c r="Q57" s="23">
        <v>76084.349999999977</v>
      </c>
      <c r="R57" s="347">
        <v>3896309.6489765039</v>
      </c>
    </row>
    <row r="58" spans="1:18" s="18" customFormat="1" ht="15" x14ac:dyDescent="0.25">
      <c r="A58" s="268">
        <v>171</v>
      </c>
      <c r="B58" s="10" t="s">
        <v>63</v>
      </c>
      <c r="C58" s="11">
        <v>4540</v>
      </c>
      <c r="D58" s="11">
        <v>5779740.4500000002</v>
      </c>
      <c r="E58" s="11">
        <v>1131966.3482092915</v>
      </c>
      <c r="F58" s="274">
        <v>6911706.7982092919</v>
      </c>
      <c r="G58" s="142">
        <v>1388.69</v>
      </c>
      <c r="H58" s="13">
        <v>6304652.6000000006</v>
      </c>
      <c r="I58" s="348">
        <v>607054.19820929132</v>
      </c>
      <c r="J58" s="11">
        <v>155398.12916403741</v>
      </c>
      <c r="K58" s="23">
        <v>-636919.44245941506</v>
      </c>
      <c r="L58" s="274">
        <v>125532.88491391367</v>
      </c>
      <c r="M58" s="23">
        <v>1473035.6550756306</v>
      </c>
      <c r="N58" s="346">
        <v>1598568.5399895443</v>
      </c>
      <c r="O58" s="99">
        <v>939271.50065603375</v>
      </c>
      <c r="P58" s="361">
        <v>2537840.0406455779</v>
      </c>
      <c r="Q58" s="23">
        <v>7608.4350000000013</v>
      </c>
      <c r="R58" s="347">
        <v>2545448.475645578</v>
      </c>
    </row>
    <row r="59" spans="1:18" s="18" customFormat="1" ht="15" x14ac:dyDescent="0.25">
      <c r="A59" s="268">
        <v>172</v>
      </c>
      <c r="B59" s="10" t="s">
        <v>64</v>
      </c>
      <c r="C59" s="11">
        <v>4171</v>
      </c>
      <c r="D59" s="11">
        <v>4373029.33</v>
      </c>
      <c r="E59" s="11">
        <v>1375270.2019092974</v>
      </c>
      <c r="F59" s="274">
        <v>5748299.5319092972</v>
      </c>
      <c r="G59" s="142">
        <v>1388.69</v>
      </c>
      <c r="H59" s="13">
        <v>5792225.9900000002</v>
      </c>
      <c r="I59" s="348">
        <v>-43926.458090703003</v>
      </c>
      <c r="J59" s="11">
        <v>675238.15160934243</v>
      </c>
      <c r="K59" s="23">
        <v>-507674.69499109965</v>
      </c>
      <c r="L59" s="274">
        <v>123636.99852753978</v>
      </c>
      <c r="M59" s="23">
        <v>1635985.5329674939</v>
      </c>
      <c r="N59" s="346">
        <v>1759622.5314950338</v>
      </c>
      <c r="O59" s="99">
        <v>929982.00304647884</v>
      </c>
      <c r="P59" s="361">
        <v>2689604.5345415128</v>
      </c>
      <c r="Q59" s="23">
        <v>-55228.287000000011</v>
      </c>
      <c r="R59" s="347">
        <v>2634376.2475415128</v>
      </c>
    </row>
    <row r="60" spans="1:18" s="18" customFormat="1" ht="15" x14ac:dyDescent="0.25">
      <c r="A60" s="268">
        <v>176</v>
      </c>
      <c r="B60" s="10" t="s">
        <v>65</v>
      </c>
      <c r="C60" s="11">
        <v>4352</v>
      </c>
      <c r="D60" s="11">
        <v>4293010.4800000004</v>
      </c>
      <c r="E60" s="11">
        <v>1992808.4682127032</v>
      </c>
      <c r="F60" s="274">
        <v>6285818.9482127037</v>
      </c>
      <c r="G60" s="142">
        <v>1388.69</v>
      </c>
      <c r="H60" s="13">
        <v>6043578.8799999999</v>
      </c>
      <c r="I60" s="348">
        <v>242240.0682127038</v>
      </c>
      <c r="J60" s="11">
        <v>1363728.993739944</v>
      </c>
      <c r="K60" s="23">
        <v>-2611962.9013944529</v>
      </c>
      <c r="L60" s="274">
        <v>-1005993.8394418051</v>
      </c>
      <c r="M60" s="23">
        <v>2137343.916281173</v>
      </c>
      <c r="N60" s="346">
        <v>1131350.0768393679</v>
      </c>
      <c r="O60" s="99">
        <v>996709.66890892666</v>
      </c>
      <c r="P60" s="361">
        <v>2128059.7457482945</v>
      </c>
      <c r="Q60" s="23">
        <v>-261222.935</v>
      </c>
      <c r="R60" s="347">
        <v>1866836.8107482945</v>
      </c>
    </row>
    <row r="61" spans="1:18" s="18" customFormat="1" ht="15" x14ac:dyDescent="0.25">
      <c r="A61" s="268">
        <v>177</v>
      </c>
      <c r="B61" s="10" t="s">
        <v>66</v>
      </c>
      <c r="C61" s="11">
        <v>1768</v>
      </c>
      <c r="D61" s="11">
        <v>2402288.63</v>
      </c>
      <c r="E61" s="11">
        <v>376446.29771550029</v>
      </c>
      <c r="F61" s="274">
        <v>2778734.9277155004</v>
      </c>
      <c r="G61" s="142">
        <v>1388.69</v>
      </c>
      <c r="H61" s="13">
        <v>2455203.92</v>
      </c>
      <c r="I61" s="348">
        <v>323531.00771550043</v>
      </c>
      <c r="J61" s="11">
        <v>129599.23186567474</v>
      </c>
      <c r="K61" s="23">
        <v>486040.89087901049</v>
      </c>
      <c r="L61" s="274">
        <v>939171.1304601857</v>
      </c>
      <c r="M61" s="23">
        <v>321711.32751182676</v>
      </c>
      <c r="N61" s="346">
        <v>1260882.4579720125</v>
      </c>
      <c r="O61" s="99">
        <v>372687.53085961123</v>
      </c>
      <c r="P61" s="361">
        <v>1633569.9888316237</v>
      </c>
      <c r="Q61" s="23">
        <v>96134.813999999969</v>
      </c>
      <c r="R61" s="347">
        <v>1729704.8028316237</v>
      </c>
    </row>
    <row r="62" spans="1:18" s="18" customFormat="1" ht="15" x14ac:dyDescent="0.25">
      <c r="A62" s="268">
        <v>178</v>
      </c>
      <c r="B62" s="10" t="s">
        <v>67</v>
      </c>
      <c r="C62" s="11">
        <v>5769</v>
      </c>
      <c r="D62" s="11">
        <v>6501056.0899999999</v>
      </c>
      <c r="E62" s="11">
        <v>1626372.4489157675</v>
      </c>
      <c r="F62" s="274">
        <v>8127428.5389157673</v>
      </c>
      <c r="G62" s="142">
        <v>1388.69</v>
      </c>
      <c r="H62" s="13">
        <v>8011352.6100000003</v>
      </c>
      <c r="I62" s="348">
        <v>116075.928915767</v>
      </c>
      <c r="J62" s="11">
        <v>458556.84415699332</v>
      </c>
      <c r="K62" s="23">
        <v>36976.496197454515</v>
      </c>
      <c r="L62" s="274">
        <v>611609.26927021483</v>
      </c>
      <c r="M62" s="23">
        <v>2276173.6148583498</v>
      </c>
      <c r="N62" s="346">
        <v>2887782.8841285645</v>
      </c>
      <c r="O62" s="99">
        <v>1344014.8102650952</v>
      </c>
      <c r="P62" s="361">
        <v>4231797.6943936599</v>
      </c>
      <c r="Q62" s="23">
        <v>17350.215500000006</v>
      </c>
      <c r="R62" s="347">
        <v>4249147.9098936599</v>
      </c>
    </row>
    <row r="63" spans="1:18" s="18" customFormat="1" ht="15" x14ac:dyDescent="0.25">
      <c r="A63" s="268">
        <v>179</v>
      </c>
      <c r="B63" s="10" t="s">
        <v>68</v>
      </c>
      <c r="C63" s="11">
        <v>145887</v>
      </c>
      <c r="D63" s="11">
        <v>205979176.84999999</v>
      </c>
      <c r="E63" s="11">
        <v>31943102.048691124</v>
      </c>
      <c r="F63" s="274">
        <v>237922278.89869112</v>
      </c>
      <c r="G63" s="142">
        <v>1388.69</v>
      </c>
      <c r="H63" s="13">
        <v>202591818.03</v>
      </c>
      <c r="I63" s="348">
        <v>35330460.868691117</v>
      </c>
      <c r="J63" s="11">
        <v>6269311.5664877435</v>
      </c>
      <c r="K63" s="23">
        <v>-45859410.612269104</v>
      </c>
      <c r="L63" s="274">
        <v>-4259638.1770902425</v>
      </c>
      <c r="M63" s="23">
        <v>35839222.613212943</v>
      </c>
      <c r="N63" s="346">
        <v>31579584.436122701</v>
      </c>
      <c r="O63" s="99">
        <v>21221489.079334859</v>
      </c>
      <c r="P63" s="361">
        <v>52801073.515457556</v>
      </c>
      <c r="Q63" s="23">
        <v>-10775374.459950004</v>
      </c>
      <c r="R63" s="347">
        <v>42025699.055507556</v>
      </c>
    </row>
    <row r="64" spans="1:18" s="18" customFormat="1" ht="15" x14ac:dyDescent="0.25">
      <c r="A64" s="268">
        <v>181</v>
      </c>
      <c r="B64" s="10" t="s">
        <v>69</v>
      </c>
      <c r="C64" s="11">
        <v>1683</v>
      </c>
      <c r="D64" s="11">
        <v>2271700.4800000004</v>
      </c>
      <c r="E64" s="11">
        <v>358056.62041109335</v>
      </c>
      <c r="F64" s="274">
        <v>2629757.1004110938</v>
      </c>
      <c r="G64" s="142">
        <v>1388.69</v>
      </c>
      <c r="H64" s="13">
        <v>2337165.27</v>
      </c>
      <c r="I64" s="348">
        <v>292591.83041109378</v>
      </c>
      <c r="J64" s="11">
        <v>88118.711377253945</v>
      </c>
      <c r="K64" s="23">
        <v>471675.15453491767</v>
      </c>
      <c r="L64" s="274">
        <v>852385.69632326532</v>
      </c>
      <c r="M64" s="23">
        <v>925287.16759762645</v>
      </c>
      <c r="N64" s="346">
        <v>1777672.8639208917</v>
      </c>
      <c r="O64" s="99">
        <v>426361.30558149749</v>
      </c>
      <c r="P64" s="361">
        <v>2204034.1695023892</v>
      </c>
      <c r="Q64" s="23">
        <v>65641.400000000009</v>
      </c>
      <c r="R64" s="347">
        <v>2269675.5695023891</v>
      </c>
    </row>
    <row r="65" spans="1:18" s="18" customFormat="1" ht="15" x14ac:dyDescent="0.25">
      <c r="A65" s="268">
        <v>182</v>
      </c>
      <c r="B65" s="10" t="s">
        <v>70</v>
      </c>
      <c r="C65" s="11">
        <v>19347</v>
      </c>
      <c r="D65" s="11">
        <v>23277948.020000003</v>
      </c>
      <c r="E65" s="11">
        <v>4266894.591874769</v>
      </c>
      <c r="F65" s="274">
        <v>27544842.611874774</v>
      </c>
      <c r="G65" s="142">
        <v>1388.69</v>
      </c>
      <c r="H65" s="13">
        <v>26866985.43</v>
      </c>
      <c r="I65" s="348">
        <v>677857.1818747744</v>
      </c>
      <c r="J65" s="11">
        <v>900460.84111399273</v>
      </c>
      <c r="K65" s="23">
        <v>-4273170.431807017</v>
      </c>
      <c r="L65" s="274">
        <v>-2694852.4088182496</v>
      </c>
      <c r="M65" s="23">
        <v>2532216.7046914492</v>
      </c>
      <c r="N65" s="346">
        <v>-162635.70412680041</v>
      </c>
      <c r="O65" s="99">
        <v>3275389.5878337245</v>
      </c>
      <c r="P65" s="361">
        <v>3112753.883706924</v>
      </c>
      <c r="Q65" s="23">
        <v>-249855.038</v>
      </c>
      <c r="R65" s="347">
        <v>2862898.8457069239</v>
      </c>
    </row>
    <row r="66" spans="1:18" s="18" customFormat="1" ht="15" x14ac:dyDescent="0.25">
      <c r="A66" s="268">
        <v>186</v>
      </c>
      <c r="B66" s="10" t="s">
        <v>71</v>
      </c>
      <c r="C66" s="11">
        <v>45630</v>
      </c>
      <c r="D66" s="11">
        <v>72260434.00999999</v>
      </c>
      <c r="E66" s="11">
        <v>9982436.4286724105</v>
      </c>
      <c r="F66" s="274">
        <v>82242870.438672394</v>
      </c>
      <c r="G66" s="142">
        <v>1388.69</v>
      </c>
      <c r="H66" s="13">
        <v>63365924.700000003</v>
      </c>
      <c r="I66" s="348">
        <v>18876945.738672391</v>
      </c>
      <c r="J66" s="11">
        <v>1963817.5378784193</v>
      </c>
      <c r="K66" s="23">
        <v>-15243382.007235896</v>
      </c>
      <c r="L66" s="274">
        <v>5597381.2693149149</v>
      </c>
      <c r="M66" s="23">
        <v>1016478.1334061795</v>
      </c>
      <c r="N66" s="346">
        <v>6613859.402721094</v>
      </c>
      <c r="O66" s="99">
        <v>5398864.8071859898</v>
      </c>
      <c r="P66" s="361">
        <v>12012724.209907085</v>
      </c>
      <c r="Q66" s="23">
        <v>-2565030.1997000002</v>
      </c>
      <c r="R66" s="347">
        <v>9447694.0102070849</v>
      </c>
    </row>
    <row r="67" spans="1:18" s="18" customFormat="1" ht="15" x14ac:dyDescent="0.25">
      <c r="A67" s="268">
        <v>202</v>
      </c>
      <c r="B67" s="10" t="s">
        <v>72</v>
      </c>
      <c r="C67" s="11">
        <v>35848</v>
      </c>
      <c r="D67" s="11">
        <v>62898831.569999993</v>
      </c>
      <c r="E67" s="11">
        <v>5828732.2866037134</v>
      </c>
      <c r="F67" s="274">
        <v>68727563.856603712</v>
      </c>
      <c r="G67" s="142">
        <v>1388.69</v>
      </c>
      <c r="H67" s="13">
        <v>49781759.120000005</v>
      </c>
      <c r="I67" s="348">
        <v>18945804.736603707</v>
      </c>
      <c r="J67" s="11">
        <v>1639784.4805693519</v>
      </c>
      <c r="K67" s="23">
        <v>3974762.702346975</v>
      </c>
      <c r="L67" s="274">
        <v>24560351.919520035</v>
      </c>
      <c r="M67" s="23">
        <v>658340.52202976041</v>
      </c>
      <c r="N67" s="346">
        <v>25218692.441549797</v>
      </c>
      <c r="O67" s="99">
        <v>3738913.909100424</v>
      </c>
      <c r="P67" s="361">
        <v>28957606.350650221</v>
      </c>
      <c r="Q67" s="23">
        <v>-2393264.5580999991</v>
      </c>
      <c r="R67" s="347">
        <v>26564341.792550221</v>
      </c>
    </row>
    <row r="68" spans="1:18" s="18" customFormat="1" ht="15" x14ac:dyDescent="0.25">
      <c r="A68" s="268">
        <v>204</v>
      </c>
      <c r="B68" s="10" t="s">
        <v>73</v>
      </c>
      <c r="C68" s="11">
        <v>2689</v>
      </c>
      <c r="D68" s="11">
        <v>2806447.66</v>
      </c>
      <c r="E68" s="11">
        <v>902215.3701577594</v>
      </c>
      <c r="F68" s="274">
        <v>3708663.0301577598</v>
      </c>
      <c r="G68" s="142">
        <v>1388.69</v>
      </c>
      <c r="H68" s="13">
        <v>3734187.41</v>
      </c>
      <c r="I68" s="348">
        <v>-25524.379842240363</v>
      </c>
      <c r="J68" s="11">
        <v>372581.23920078558</v>
      </c>
      <c r="K68" s="23">
        <v>-2031789.5880143554</v>
      </c>
      <c r="L68" s="274">
        <v>-1684732.7286558102</v>
      </c>
      <c r="M68" s="23">
        <v>1129991.0250743905</v>
      </c>
      <c r="N68" s="346">
        <v>-554741.70358141977</v>
      </c>
      <c r="O68" s="99">
        <v>618298.41845865559</v>
      </c>
      <c r="P68" s="361">
        <v>63556.71487723582</v>
      </c>
      <c r="Q68" s="23">
        <v>-830896.3004500001</v>
      </c>
      <c r="R68" s="347">
        <v>-767339.58557276428</v>
      </c>
    </row>
    <row r="69" spans="1:18" s="18" customFormat="1" ht="15" x14ac:dyDescent="0.25">
      <c r="A69" s="268">
        <v>205</v>
      </c>
      <c r="B69" s="10" t="s">
        <v>74</v>
      </c>
      <c r="C69" s="11">
        <v>36297</v>
      </c>
      <c r="D69" s="11">
        <v>53376259.890000001</v>
      </c>
      <c r="E69" s="11">
        <v>7735319.0638292413</v>
      </c>
      <c r="F69" s="274">
        <v>61111578.953829244</v>
      </c>
      <c r="G69" s="142">
        <v>1388.69</v>
      </c>
      <c r="H69" s="13">
        <v>50405280.93</v>
      </c>
      <c r="I69" s="348">
        <v>10706298.023829244</v>
      </c>
      <c r="J69" s="11">
        <v>1580670.1583141368</v>
      </c>
      <c r="K69" s="23">
        <v>-13469273.016865112</v>
      </c>
      <c r="L69" s="274">
        <v>-1182304.834721731</v>
      </c>
      <c r="M69" s="23">
        <v>12709206.49113602</v>
      </c>
      <c r="N69" s="346">
        <v>11526901.656414289</v>
      </c>
      <c r="O69" s="99">
        <v>5718120.9029471334</v>
      </c>
      <c r="P69" s="361">
        <v>17245022.559361421</v>
      </c>
      <c r="Q69" s="23">
        <v>-286121.91149999993</v>
      </c>
      <c r="R69" s="347">
        <v>16958900.647861421</v>
      </c>
    </row>
    <row r="70" spans="1:18" s="18" customFormat="1" ht="15" x14ac:dyDescent="0.25">
      <c r="A70" s="268">
        <v>208</v>
      </c>
      <c r="B70" s="10" t="s">
        <v>75</v>
      </c>
      <c r="C70" s="11">
        <v>12335</v>
      </c>
      <c r="D70" s="11">
        <v>21277149.079999998</v>
      </c>
      <c r="E70" s="11">
        <v>2271298.21805635</v>
      </c>
      <c r="F70" s="274">
        <v>23548447.298056349</v>
      </c>
      <c r="G70" s="142">
        <v>1388.69</v>
      </c>
      <c r="H70" s="13">
        <v>17129491.150000002</v>
      </c>
      <c r="I70" s="348">
        <v>6418956.1480563469</v>
      </c>
      <c r="J70" s="11">
        <v>751499.94354077696</v>
      </c>
      <c r="K70" s="23">
        <v>-53410.041021542391</v>
      </c>
      <c r="L70" s="274">
        <v>7117046.0505755814</v>
      </c>
      <c r="M70" s="23">
        <v>5776803.9278499866</v>
      </c>
      <c r="N70" s="346">
        <v>12893849.978425568</v>
      </c>
      <c r="O70" s="99">
        <v>2423142.9183948599</v>
      </c>
      <c r="P70" s="361">
        <v>15316992.896820428</v>
      </c>
      <c r="Q70" s="23">
        <v>-20647.203999999998</v>
      </c>
      <c r="R70" s="347">
        <v>15296345.692820428</v>
      </c>
    </row>
    <row r="71" spans="1:18" s="18" customFormat="1" ht="15" x14ac:dyDescent="0.25">
      <c r="A71" s="268">
        <v>211</v>
      </c>
      <c r="B71" s="10" t="s">
        <v>76</v>
      </c>
      <c r="C71" s="11">
        <v>32959</v>
      </c>
      <c r="D71" s="11">
        <v>58266266.699999996</v>
      </c>
      <c r="E71" s="11">
        <v>4358747.9215421844</v>
      </c>
      <c r="F71" s="274">
        <v>62625014.621542178</v>
      </c>
      <c r="G71" s="142">
        <v>1388.69</v>
      </c>
      <c r="H71" s="13">
        <v>45769833.710000001</v>
      </c>
      <c r="I71" s="348">
        <v>16855180.911542177</v>
      </c>
      <c r="J71" s="11">
        <v>1282634.2538903751</v>
      </c>
      <c r="K71" s="23">
        <v>-3582477.4454844561</v>
      </c>
      <c r="L71" s="274">
        <v>14555337.719948098</v>
      </c>
      <c r="M71" s="23">
        <v>5317115.4541388405</v>
      </c>
      <c r="N71" s="346">
        <v>19872453.17408694</v>
      </c>
      <c r="O71" s="99">
        <v>4222130.48012006</v>
      </c>
      <c r="P71" s="361">
        <v>24094583.654206999</v>
      </c>
      <c r="Q71" s="23">
        <v>-1152386.9917500005</v>
      </c>
      <c r="R71" s="347">
        <v>22942196.662456997</v>
      </c>
    </row>
    <row r="72" spans="1:18" s="18" customFormat="1" ht="15" x14ac:dyDescent="0.25">
      <c r="A72" s="268">
        <v>213</v>
      </c>
      <c r="B72" s="10" t="s">
        <v>77</v>
      </c>
      <c r="C72" s="11">
        <v>5154</v>
      </c>
      <c r="D72" s="11">
        <v>5805961.2799999993</v>
      </c>
      <c r="E72" s="11">
        <v>1462967.7185166809</v>
      </c>
      <c r="F72" s="274">
        <v>7268928.9985166807</v>
      </c>
      <c r="G72" s="142">
        <v>1388.69</v>
      </c>
      <c r="H72" s="13">
        <v>7157308.2600000007</v>
      </c>
      <c r="I72" s="348">
        <v>111620.73851667996</v>
      </c>
      <c r="J72" s="11">
        <v>630991.12283698109</v>
      </c>
      <c r="K72" s="23">
        <v>-1192373.427649345</v>
      </c>
      <c r="L72" s="274">
        <v>-449761.56629568397</v>
      </c>
      <c r="M72" s="23">
        <v>1203811.5481204316</v>
      </c>
      <c r="N72" s="346">
        <v>754049.98182474764</v>
      </c>
      <c r="O72" s="99">
        <v>1110295.7370382252</v>
      </c>
      <c r="P72" s="361">
        <v>1864345.7188629727</v>
      </c>
      <c r="Q72" s="23">
        <v>-114902.28700000001</v>
      </c>
      <c r="R72" s="347">
        <v>1749443.4318629727</v>
      </c>
    </row>
    <row r="73" spans="1:18" s="18" customFormat="1" ht="15" x14ac:dyDescent="0.25">
      <c r="A73" s="268">
        <v>214</v>
      </c>
      <c r="B73" s="10" t="s">
        <v>78</v>
      </c>
      <c r="C73" s="11">
        <v>12528</v>
      </c>
      <c r="D73" s="11">
        <v>16930903.660000004</v>
      </c>
      <c r="E73" s="11">
        <v>2928954.6054901662</v>
      </c>
      <c r="F73" s="274">
        <v>19859858.265490171</v>
      </c>
      <c r="G73" s="142">
        <v>1388.69</v>
      </c>
      <c r="H73" s="13">
        <v>17397508.32</v>
      </c>
      <c r="I73" s="348">
        <v>2462349.9454901703</v>
      </c>
      <c r="J73" s="11">
        <v>656108.25256009656</v>
      </c>
      <c r="K73" s="23">
        <v>-1510025.7051596995</v>
      </c>
      <c r="L73" s="274">
        <v>1608432.4928905675</v>
      </c>
      <c r="M73" s="23">
        <v>5190839.3998318166</v>
      </c>
      <c r="N73" s="346">
        <v>6799271.8927223841</v>
      </c>
      <c r="O73" s="99">
        <v>2646942.193622163</v>
      </c>
      <c r="P73" s="361">
        <v>9446214.0863445476</v>
      </c>
      <c r="Q73" s="23">
        <v>195506.94249999992</v>
      </c>
      <c r="R73" s="347">
        <v>9641721.0288445484</v>
      </c>
    </row>
    <row r="74" spans="1:18" s="18" customFormat="1" ht="15" x14ac:dyDescent="0.25">
      <c r="A74" s="268">
        <v>216</v>
      </c>
      <c r="B74" s="10" t="s">
        <v>79</v>
      </c>
      <c r="C74" s="11">
        <v>1269</v>
      </c>
      <c r="D74" s="11">
        <v>1455919.4300000002</v>
      </c>
      <c r="E74" s="11">
        <v>531421.4544714794</v>
      </c>
      <c r="F74" s="274">
        <v>1987340.8844714796</v>
      </c>
      <c r="G74" s="142">
        <v>1388.69</v>
      </c>
      <c r="H74" s="13">
        <v>1762247.61</v>
      </c>
      <c r="I74" s="348">
        <v>225093.27447147947</v>
      </c>
      <c r="J74" s="11">
        <v>400839.06335136737</v>
      </c>
      <c r="K74" s="23">
        <v>-64721.008898805056</v>
      </c>
      <c r="L74" s="274">
        <v>561211.32892404182</v>
      </c>
      <c r="M74" s="23">
        <v>508158.78204722999</v>
      </c>
      <c r="N74" s="346">
        <v>1069370.1109712718</v>
      </c>
      <c r="O74" s="99">
        <v>300791.69579398894</v>
      </c>
      <c r="P74" s="361">
        <v>1370161.8067652606</v>
      </c>
      <c r="Q74" s="23">
        <v>65641.399999999994</v>
      </c>
      <c r="R74" s="347">
        <v>1435803.2067652605</v>
      </c>
    </row>
    <row r="75" spans="1:18" s="18" customFormat="1" ht="15" x14ac:dyDescent="0.25">
      <c r="A75" s="268">
        <v>217</v>
      </c>
      <c r="B75" s="10" t="s">
        <v>80</v>
      </c>
      <c r="C75" s="11">
        <v>5352</v>
      </c>
      <c r="D75" s="11">
        <v>8996866.8599999994</v>
      </c>
      <c r="E75" s="11">
        <v>994397.269327485</v>
      </c>
      <c r="F75" s="274">
        <v>9991264.1293274835</v>
      </c>
      <c r="G75" s="142">
        <v>1388.69</v>
      </c>
      <c r="H75" s="13">
        <v>7432268.8799999999</v>
      </c>
      <c r="I75" s="348">
        <v>2558995.2493274836</v>
      </c>
      <c r="J75" s="11">
        <v>238131.62713640509</v>
      </c>
      <c r="K75" s="23">
        <v>-2108924.4226986994</v>
      </c>
      <c r="L75" s="274">
        <v>688202.45376518928</v>
      </c>
      <c r="M75" s="23">
        <v>2723056.9866396575</v>
      </c>
      <c r="N75" s="346">
        <v>3411259.4404048468</v>
      </c>
      <c r="O75" s="99">
        <v>1051504.0723747611</v>
      </c>
      <c r="P75" s="361">
        <v>4462763.5127796084</v>
      </c>
      <c r="Q75" s="23">
        <v>-20960.4925</v>
      </c>
      <c r="R75" s="347">
        <v>4441803.0202796087</v>
      </c>
    </row>
    <row r="76" spans="1:18" s="18" customFormat="1" ht="15" x14ac:dyDescent="0.25">
      <c r="A76" s="268">
        <v>218</v>
      </c>
      <c r="B76" s="10" t="s">
        <v>81</v>
      </c>
      <c r="C76" s="11">
        <v>1200</v>
      </c>
      <c r="D76" s="11">
        <v>1250616.8700000001</v>
      </c>
      <c r="E76" s="11">
        <v>268162.63073477044</v>
      </c>
      <c r="F76" s="274">
        <v>1518779.5007347707</v>
      </c>
      <c r="G76" s="142">
        <v>1388.69</v>
      </c>
      <c r="H76" s="13">
        <v>1666428</v>
      </c>
      <c r="I76" s="348">
        <v>-147648.49926522933</v>
      </c>
      <c r="J76" s="11">
        <v>72561.434597395026</v>
      </c>
      <c r="K76" s="23">
        <v>366933.84547415632</v>
      </c>
      <c r="L76" s="274">
        <v>291846.780806322</v>
      </c>
      <c r="M76" s="23">
        <v>625806.49527986499</v>
      </c>
      <c r="N76" s="346">
        <v>917653.27608618699</v>
      </c>
      <c r="O76" s="99">
        <v>336771.41445973481</v>
      </c>
      <c r="P76" s="361">
        <v>1254424.6905459217</v>
      </c>
      <c r="Q76" s="23">
        <v>-325148.70749999996</v>
      </c>
      <c r="R76" s="347">
        <v>929275.98304592166</v>
      </c>
    </row>
    <row r="77" spans="1:18" s="18" customFormat="1" ht="15" x14ac:dyDescent="0.25">
      <c r="A77" s="268">
        <v>224</v>
      </c>
      <c r="B77" s="10" t="s">
        <v>82</v>
      </c>
      <c r="C77" s="11">
        <v>8603</v>
      </c>
      <c r="D77" s="11">
        <v>12350401.690000001</v>
      </c>
      <c r="E77" s="11">
        <v>2282703.2820085227</v>
      </c>
      <c r="F77" s="274">
        <v>14633104.972008524</v>
      </c>
      <c r="G77" s="142">
        <v>1388.69</v>
      </c>
      <c r="H77" s="13">
        <v>11946900.07</v>
      </c>
      <c r="I77" s="348">
        <v>2686204.9020085242</v>
      </c>
      <c r="J77" s="11">
        <v>217258.00997259829</v>
      </c>
      <c r="K77" s="23">
        <v>-1593343.2273470252</v>
      </c>
      <c r="L77" s="274">
        <v>1310119.6846340974</v>
      </c>
      <c r="M77" s="23">
        <v>3737573.1131356121</v>
      </c>
      <c r="N77" s="346">
        <v>5047692.7977697095</v>
      </c>
      <c r="O77" s="99">
        <v>1434676.713547938</v>
      </c>
      <c r="P77" s="361">
        <v>6482369.511317648</v>
      </c>
      <c r="Q77" s="23">
        <v>321627.94149999996</v>
      </c>
      <c r="R77" s="347">
        <v>6803997.4528176477</v>
      </c>
    </row>
    <row r="78" spans="1:18" s="18" customFormat="1" ht="15" x14ac:dyDescent="0.25">
      <c r="A78" s="268">
        <v>226</v>
      </c>
      <c r="B78" s="10" t="s">
        <v>83</v>
      </c>
      <c r="C78" s="11">
        <v>3665</v>
      </c>
      <c r="D78" s="11">
        <v>4382094.1400000006</v>
      </c>
      <c r="E78" s="11">
        <v>1144230.7412040688</v>
      </c>
      <c r="F78" s="274">
        <v>5526324.8812040696</v>
      </c>
      <c r="G78" s="142">
        <v>1388.69</v>
      </c>
      <c r="H78" s="13">
        <v>5089548.8500000006</v>
      </c>
      <c r="I78" s="348">
        <v>436776.03120406903</v>
      </c>
      <c r="J78" s="11">
        <v>571926.62974419387</v>
      </c>
      <c r="K78" s="23">
        <v>203482.49430749463</v>
      </c>
      <c r="L78" s="274">
        <v>1212185.1552557575</v>
      </c>
      <c r="M78" s="23">
        <v>1643870.6161931041</v>
      </c>
      <c r="N78" s="346">
        <v>2856055.7714488618</v>
      </c>
      <c r="O78" s="99">
        <v>803308.13348792423</v>
      </c>
      <c r="P78" s="361">
        <v>3659363.9049367858</v>
      </c>
      <c r="Q78" s="23">
        <v>31328.850000000006</v>
      </c>
      <c r="R78" s="347">
        <v>3690692.7549367859</v>
      </c>
    </row>
    <row r="79" spans="1:18" s="18" customFormat="1" ht="15" x14ac:dyDescent="0.25">
      <c r="A79" s="268">
        <v>230</v>
      </c>
      <c r="B79" s="10" t="s">
        <v>84</v>
      </c>
      <c r="C79" s="11">
        <v>2240</v>
      </c>
      <c r="D79" s="11">
        <v>2720957.1</v>
      </c>
      <c r="E79" s="11">
        <v>758369.63266191096</v>
      </c>
      <c r="F79" s="274">
        <v>3479326.7326619113</v>
      </c>
      <c r="G79" s="142">
        <v>1388.69</v>
      </c>
      <c r="H79" s="13">
        <v>3110665.6</v>
      </c>
      <c r="I79" s="348">
        <v>368661.13266191119</v>
      </c>
      <c r="J79" s="11">
        <v>296203.60304653941</v>
      </c>
      <c r="K79" s="23">
        <v>-185152.49777208426</v>
      </c>
      <c r="L79" s="274">
        <v>479712.23793636641</v>
      </c>
      <c r="M79" s="23">
        <v>1331798.1766675536</v>
      </c>
      <c r="N79" s="346">
        <v>1811510.41460392</v>
      </c>
      <c r="O79" s="99">
        <v>594525.25691554428</v>
      </c>
      <c r="P79" s="361">
        <v>2406035.6715194643</v>
      </c>
      <c r="Q79" s="23">
        <v>71012.060000000012</v>
      </c>
      <c r="R79" s="347">
        <v>2477047.7315194644</v>
      </c>
    </row>
    <row r="80" spans="1:18" s="18" customFormat="1" ht="15" x14ac:dyDescent="0.25">
      <c r="A80" s="268">
        <v>231</v>
      </c>
      <c r="B80" s="10" t="s">
        <v>85</v>
      </c>
      <c r="C80" s="11">
        <v>1256</v>
      </c>
      <c r="D80" s="11">
        <v>1452067.53</v>
      </c>
      <c r="E80" s="11">
        <v>575586.91868886433</v>
      </c>
      <c r="F80" s="274">
        <v>2027654.4486888642</v>
      </c>
      <c r="G80" s="142">
        <v>1388.69</v>
      </c>
      <c r="H80" s="13">
        <v>1744194.6400000001</v>
      </c>
      <c r="I80" s="348">
        <v>283459.80868886411</v>
      </c>
      <c r="J80" s="11">
        <v>101812.25116365174</v>
      </c>
      <c r="K80" s="23">
        <v>-1508506.0214808518</v>
      </c>
      <c r="L80" s="274">
        <v>-1123233.961628336</v>
      </c>
      <c r="M80" s="23">
        <v>-15346.034040523788</v>
      </c>
      <c r="N80" s="346">
        <v>-1138579.9956688597</v>
      </c>
      <c r="O80" s="99">
        <v>223024.6317243746</v>
      </c>
      <c r="P80" s="361">
        <v>-915555.36394448509</v>
      </c>
      <c r="Q80" s="23">
        <v>-199833.3075</v>
      </c>
      <c r="R80" s="347">
        <v>-1115388.671444485</v>
      </c>
    </row>
    <row r="81" spans="1:18" s="18" customFormat="1" ht="15" x14ac:dyDescent="0.25">
      <c r="A81" s="268">
        <v>232</v>
      </c>
      <c r="B81" s="10" t="s">
        <v>86</v>
      </c>
      <c r="C81" s="11">
        <v>12750</v>
      </c>
      <c r="D81" s="11">
        <v>18376052.069999997</v>
      </c>
      <c r="E81" s="11">
        <v>2794393.2139650695</v>
      </c>
      <c r="F81" s="274">
        <v>21170445.283965066</v>
      </c>
      <c r="G81" s="142">
        <v>1388.69</v>
      </c>
      <c r="H81" s="13">
        <v>17705797.5</v>
      </c>
      <c r="I81" s="348">
        <v>3464647.7839650661</v>
      </c>
      <c r="J81" s="11">
        <v>450963.96483150619</v>
      </c>
      <c r="K81" s="23">
        <v>-1750853.9034504446</v>
      </c>
      <c r="L81" s="274">
        <v>2164757.8453461276</v>
      </c>
      <c r="M81" s="23">
        <v>5331084.5739423959</v>
      </c>
      <c r="N81" s="346">
        <v>7495842.4192885235</v>
      </c>
      <c r="O81" s="99">
        <v>2833844.5446507484</v>
      </c>
      <c r="P81" s="361">
        <v>10329686.963939272</v>
      </c>
      <c r="Q81" s="23">
        <v>-56839.484999999986</v>
      </c>
      <c r="R81" s="347">
        <v>10272847.478939272</v>
      </c>
    </row>
    <row r="82" spans="1:18" s="18" customFormat="1" ht="15" x14ac:dyDescent="0.25">
      <c r="A82" s="268">
        <v>233</v>
      </c>
      <c r="B82" s="10" t="s">
        <v>87</v>
      </c>
      <c r="C82" s="11">
        <v>15116</v>
      </c>
      <c r="D82" s="11">
        <v>21698200.630000003</v>
      </c>
      <c r="E82" s="11">
        <v>2906975.0565133914</v>
      </c>
      <c r="F82" s="274">
        <v>24605175.686513394</v>
      </c>
      <c r="G82" s="142">
        <v>1388.69</v>
      </c>
      <c r="H82" s="13">
        <v>20991438.039999999</v>
      </c>
      <c r="I82" s="348">
        <v>3613737.646513395</v>
      </c>
      <c r="J82" s="11">
        <v>430113.63792440068</v>
      </c>
      <c r="K82" s="23">
        <v>690872.94249172881</v>
      </c>
      <c r="L82" s="274">
        <v>4734724.2269295249</v>
      </c>
      <c r="M82" s="23">
        <v>6990857.8582752366</v>
      </c>
      <c r="N82" s="346">
        <v>11725582.085204761</v>
      </c>
      <c r="O82" s="99">
        <v>3392006.8512649895</v>
      </c>
      <c r="P82" s="361">
        <v>15117588.93646975</v>
      </c>
      <c r="Q82" s="23">
        <v>-67655.397499999963</v>
      </c>
      <c r="R82" s="347">
        <v>15049933.538969751</v>
      </c>
    </row>
    <row r="83" spans="1:18" s="18" customFormat="1" ht="15" x14ac:dyDescent="0.25">
      <c r="A83" s="268">
        <v>235</v>
      </c>
      <c r="B83" s="10" t="s">
        <v>88</v>
      </c>
      <c r="C83" s="11">
        <v>10284</v>
      </c>
      <c r="D83" s="11">
        <v>18208240.919999998</v>
      </c>
      <c r="E83" s="11">
        <v>3458302.2110379608</v>
      </c>
      <c r="F83" s="274">
        <v>21666543.131037958</v>
      </c>
      <c r="G83" s="142">
        <v>1388.69</v>
      </c>
      <c r="H83" s="13">
        <v>14281287.960000001</v>
      </c>
      <c r="I83" s="348">
        <v>7385255.1710379571</v>
      </c>
      <c r="J83" s="11">
        <v>444843.08071690192</v>
      </c>
      <c r="K83" s="23">
        <v>11766230.648193065</v>
      </c>
      <c r="L83" s="274">
        <v>19596328.899947926</v>
      </c>
      <c r="M83" s="23">
        <v>-1675133.5221422266</v>
      </c>
      <c r="N83" s="346">
        <v>17921195.377805699</v>
      </c>
      <c r="O83" s="99">
        <v>655476.00876194029</v>
      </c>
      <c r="P83" s="361">
        <v>18576671.386567637</v>
      </c>
      <c r="Q83" s="23">
        <v>2266815.3520999998</v>
      </c>
      <c r="R83" s="347">
        <v>20843486.738667637</v>
      </c>
    </row>
    <row r="84" spans="1:18" s="18" customFormat="1" ht="15" x14ac:dyDescent="0.25">
      <c r="A84" s="268">
        <v>236</v>
      </c>
      <c r="B84" s="10" t="s">
        <v>89</v>
      </c>
      <c r="C84" s="11">
        <v>4198</v>
      </c>
      <c r="D84" s="11">
        <v>7157653.4699999997</v>
      </c>
      <c r="E84" s="11">
        <v>696022.5789554331</v>
      </c>
      <c r="F84" s="274">
        <v>7853676.0489554331</v>
      </c>
      <c r="G84" s="142">
        <v>1388.69</v>
      </c>
      <c r="H84" s="13">
        <v>5829720.6200000001</v>
      </c>
      <c r="I84" s="348">
        <v>2023955.428955433</v>
      </c>
      <c r="J84" s="11">
        <v>191887.91018733938</v>
      </c>
      <c r="K84" s="23">
        <v>-602702.26571489032</v>
      </c>
      <c r="L84" s="274">
        <v>1613141.073427882</v>
      </c>
      <c r="M84" s="23">
        <v>2256974.4482996222</v>
      </c>
      <c r="N84" s="346">
        <v>3870115.5217275042</v>
      </c>
      <c r="O84" s="99">
        <v>887852.95850948663</v>
      </c>
      <c r="P84" s="361">
        <v>4757968.4802369904</v>
      </c>
      <c r="Q84" s="23">
        <v>300801.71549999999</v>
      </c>
      <c r="R84" s="347">
        <v>5058770.1957369903</v>
      </c>
    </row>
    <row r="85" spans="1:18" s="18" customFormat="1" ht="15" x14ac:dyDescent="0.25">
      <c r="A85" s="268">
        <v>239</v>
      </c>
      <c r="B85" s="10" t="s">
        <v>90</v>
      </c>
      <c r="C85" s="11">
        <v>2029</v>
      </c>
      <c r="D85" s="11">
        <v>2108786.1799999997</v>
      </c>
      <c r="E85" s="11">
        <v>622054.28340347996</v>
      </c>
      <c r="F85" s="274">
        <v>2730840.4634034797</v>
      </c>
      <c r="G85" s="142">
        <v>1388.69</v>
      </c>
      <c r="H85" s="13">
        <v>2817652.0100000002</v>
      </c>
      <c r="I85" s="348">
        <v>-86811.54659652058</v>
      </c>
      <c r="J85" s="11">
        <v>664765.00185231341</v>
      </c>
      <c r="K85" s="23">
        <v>-164068.76270404586</v>
      </c>
      <c r="L85" s="274">
        <v>413884.69255174696</v>
      </c>
      <c r="M85" s="23">
        <v>790843.28003277641</v>
      </c>
      <c r="N85" s="346">
        <v>1204727.9725845233</v>
      </c>
      <c r="O85" s="99">
        <v>462300.14243070059</v>
      </c>
      <c r="P85" s="361">
        <v>1667028.1150152239</v>
      </c>
      <c r="Q85" s="23">
        <v>3699.7880000000005</v>
      </c>
      <c r="R85" s="347">
        <v>1670727.9030152238</v>
      </c>
    </row>
    <row r="86" spans="1:18" s="18" customFormat="1" ht="15" x14ac:dyDescent="0.25">
      <c r="A86" s="268">
        <v>240</v>
      </c>
      <c r="B86" s="10" t="s">
        <v>91</v>
      </c>
      <c r="C86" s="11">
        <v>19499</v>
      </c>
      <c r="D86" s="11">
        <v>26385533.960000001</v>
      </c>
      <c r="E86" s="11">
        <v>4263005.5343046505</v>
      </c>
      <c r="F86" s="274">
        <v>30648539.49430465</v>
      </c>
      <c r="G86" s="142">
        <v>1388.69</v>
      </c>
      <c r="H86" s="13">
        <v>27078066.310000002</v>
      </c>
      <c r="I86" s="348">
        <v>3570473.1843046471</v>
      </c>
      <c r="J86" s="11">
        <v>739797.61260498408</v>
      </c>
      <c r="K86" s="23">
        <v>-15643583.991987126</v>
      </c>
      <c r="L86" s="274">
        <v>-11333313.195077494</v>
      </c>
      <c r="M86" s="23">
        <v>5513901.5913543198</v>
      </c>
      <c r="N86" s="346">
        <v>-5819411.603723174</v>
      </c>
      <c r="O86" s="99">
        <v>3214817.9245309983</v>
      </c>
      <c r="P86" s="361">
        <v>-2604593.6791921756</v>
      </c>
      <c r="Q86" s="23">
        <v>-189196.41699999996</v>
      </c>
      <c r="R86" s="347">
        <v>-2793790.0961921755</v>
      </c>
    </row>
    <row r="87" spans="1:18" s="18" customFormat="1" ht="15" x14ac:dyDescent="0.25">
      <c r="A87" s="268">
        <v>241</v>
      </c>
      <c r="B87" s="10" t="s">
        <v>92</v>
      </c>
      <c r="C87" s="11">
        <v>7771</v>
      </c>
      <c r="D87" s="11">
        <v>12389987.83</v>
      </c>
      <c r="E87" s="11">
        <v>1208010.8839956836</v>
      </c>
      <c r="F87" s="274">
        <v>13597998.713995684</v>
      </c>
      <c r="G87" s="142">
        <v>1388.69</v>
      </c>
      <c r="H87" s="13">
        <v>10791509.99</v>
      </c>
      <c r="I87" s="348">
        <v>2806488.7239956837</v>
      </c>
      <c r="J87" s="11">
        <v>276190.92400338739</v>
      </c>
      <c r="K87" s="23">
        <v>-3634722.1969213979</v>
      </c>
      <c r="L87" s="274">
        <v>-552042.54892232688</v>
      </c>
      <c r="M87" s="23">
        <v>1649253.9476050371</v>
      </c>
      <c r="N87" s="346">
        <v>1097211.3986827102</v>
      </c>
      <c r="O87" s="99">
        <v>1132542.5612872744</v>
      </c>
      <c r="P87" s="361">
        <v>2229753.9599699844</v>
      </c>
      <c r="Q87" s="23">
        <v>173352.97000000003</v>
      </c>
      <c r="R87" s="347">
        <v>2403106.9299699846</v>
      </c>
    </row>
    <row r="88" spans="1:18" s="18" customFormat="1" ht="15" x14ac:dyDescent="0.25">
      <c r="A88" s="268">
        <v>244</v>
      </c>
      <c r="B88" s="10" t="s">
        <v>93</v>
      </c>
      <c r="C88" s="11">
        <v>19300</v>
      </c>
      <c r="D88" s="11">
        <v>42440840.409999996</v>
      </c>
      <c r="E88" s="11">
        <v>1708353.5235293608</v>
      </c>
      <c r="F88" s="274">
        <v>44149193.933529355</v>
      </c>
      <c r="G88" s="142">
        <v>1388.69</v>
      </c>
      <c r="H88" s="13">
        <v>26801717</v>
      </c>
      <c r="I88" s="348">
        <v>17347476.933529355</v>
      </c>
      <c r="J88" s="11">
        <v>941186.50567632308</v>
      </c>
      <c r="K88" s="23">
        <v>-1826466.6144357321</v>
      </c>
      <c r="L88" s="274">
        <v>16462196.824769944</v>
      </c>
      <c r="M88" s="23">
        <v>3660954.0326702883</v>
      </c>
      <c r="N88" s="346">
        <v>20123150.857440233</v>
      </c>
      <c r="O88" s="99">
        <v>2075376.9698116761</v>
      </c>
      <c r="P88" s="361">
        <v>22198527.827251911</v>
      </c>
      <c r="Q88" s="23">
        <v>109237.73254999996</v>
      </c>
      <c r="R88" s="347">
        <v>22307765.55980191</v>
      </c>
    </row>
    <row r="89" spans="1:18" s="18" customFormat="1" ht="15" x14ac:dyDescent="0.25">
      <c r="A89" s="268">
        <v>245</v>
      </c>
      <c r="B89" s="10" t="s">
        <v>94</v>
      </c>
      <c r="C89" s="11">
        <v>37676</v>
      </c>
      <c r="D89" s="11">
        <v>58175595.75</v>
      </c>
      <c r="E89" s="11">
        <v>13620285.49358581</v>
      </c>
      <c r="F89" s="274">
        <v>71795881.24358581</v>
      </c>
      <c r="G89" s="142">
        <v>1388.69</v>
      </c>
      <c r="H89" s="13">
        <v>52320284.440000005</v>
      </c>
      <c r="I89" s="348">
        <v>19475596.803585805</v>
      </c>
      <c r="J89" s="11">
        <v>1461960.0189658646</v>
      </c>
      <c r="K89" s="23">
        <v>-9342173.6872065533</v>
      </c>
      <c r="L89" s="274">
        <v>11595383.135345114</v>
      </c>
      <c r="M89" s="23">
        <v>430942.73587921291</v>
      </c>
      <c r="N89" s="346">
        <v>12026325.871224327</v>
      </c>
      <c r="O89" s="99">
        <v>4824294.0159718813</v>
      </c>
      <c r="P89" s="361">
        <v>16850619.887196209</v>
      </c>
      <c r="Q89" s="23">
        <v>-1207091.6394000002</v>
      </c>
      <c r="R89" s="347">
        <v>15643528.24779621</v>
      </c>
    </row>
    <row r="90" spans="1:18" s="18" customFormat="1" ht="15" x14ac:dyDescent="0.25">
      <c r="A90" s="268">
        <v>249</v>
      </c>
      <c r="B90" s="10" t="s">
        <v>95</v>
      </c>
      <c r="C90" s="11">
        <v>9250</v>
      </c>
      <c r="D90" s="11">
        <v>11617231.84</v>
      </c>
      <c r="E90" s="11">
        <v>2230766.4146492379</v>
      </c>
      <c r="F90" s="274">
        <v>13847998.254649237</v>
      </c>
      <c r="G90" s="142">
        <v>1388.69</v>
      </c>
      <c r="H90" s="13">
        <v>12845382.5</v>
      </c>
      <c r="I90" s="348">
        <v>1002615.7546492368</v>
      </c>
      <c r="J90" s="11">
        <v>715236.98576208565</v>
      </c>
      <c r="K90" s="23">
        <v>-174538.88578597282</v>
      </c>
      <c r="L90" s="274">
        <v>1543313.8546253499</v>
      </c>
      <c r="M90" s="23">
        <v>3375148.8711746689</v>
      </c>
      <c r="N90" s="346">
        <v>4918462.7258000188</v>
      </c>
      <c r="O90" s="99">
        <v>1665414.2069316842</v>
      </c>
      <c r="P90" s="361">
        <v>6583876.9327317029</v>
      </c>
      <c r="Q90" s="23">
        <v>-37355.923999999999</v>
      </c>
      <c r="R90" s="347">
        <v>6546521.0087317033</v>
      </c>
    </row>
    <row r="91" spans="1:18" s="18" customFormat="1" ht="15" x14ac:dyDescent="0.25">
      <c r="A91" s="268">
        <v>250</v>
      </c>
      <c r="B91" s="10" t="s">
        <v>96</v>
      </c>
      <c r="C91" s="11">
        <v>1771</v>
      </c>
      <c r="D91" s="11">
        <v>2071406.7299999997</v>
      </c>
      <c r="E91" s="11">
        <v>482336.6080917397</v>
      </c>
      <c r="F91" s="274">
        <v>2553743.3380917395</v>
      </c>
      <c r="G91" s="142">
        <v>1388.69</v>
      </c>
      <c r="H91" s="13">
        <v>2459369.9900000002</v>
      </c>
      <c r="I91" s="348">
        <v>94373.34809173923</v>
      </c>
      <c r="J91" s="11">
        <v>247990.86981817859</v>
      </c>
      <c r="K91" s="23">
        <v>-125764.10209157695</v>
      </c>
      <c r="L91" s="274">
        <v>216600.11581834086</v>
      </c>
      <c r="M91" s="23">
        <v>800408.86810264259</v>
      </c>
      <c r="N91" s="346">
        <v>1017008.9839209835</v>
      </c>
      <c r="O91" s="99">
        <v>441292.16868401034</v>
      </c>
      <c r="P91" s="361">
        <v>1458301.1526049939</v>
      </c>
      <c r="Q91" s="23">
        <v>43412.834999999999</v>
      </c>
      <c r="R91" s="347">
        <v>1501713.9876049939</v>
      </c>
    </row>
    <row r="92" spans="1:18" s="18" customFormat="1" ht="15" x14ac:dyDescent="0.25">
      <c r="A92" s="268">
        <v>256</v>
      </c>
      <c r="B92" s="10" t="s">
        <v>97</v>
      </c>
      <c r="C92" s="11">
        <v>1554</v>
      </c>
      <c r="D92" s="11">
        <v>2610659.73</v>
      </c>
      <c r="E92" s="11">
        <v>525284.17799652868</v>
      </c>
      <c r="F92" s="274">
        <v>3135943.9079965288</v>
      </c>
      <c r="G92" s="142">
        <v>1388.69</v>
      </c>
      <c r="H92" s="13">
        <v>2158024.2600000002</v>
      </c>
      <c r="I92" s="348">
        <v>977919.64799652854</v>
      </c>
      <c r="J92" s="11">
        <v>529780.73854172707</v>
      </c>
      <c r="K92" s="23">
        <v>-937020.02353418828</v>
      </c>
      <c r="L92" s="274">
        <v>570680.36300406721</v>
      </c>
      <c r="M92" s="23">
        <v>851903.69821475446</v>
      </c>
      <c r="N92" s="346">
        <v>1422584.0612188217</v>
      </c>
      <c r="O92" s="99">
        <v>343315.21196814114</v>
      </c>
      <c r="P92" s="361">
        <v>1765899.2731869628</v>
      </c>
      <c r="Q92" s="23">
        <v>118005.33500000001</v>
      </c>
      <c r="R92" s="347">
        <v>1883904.6081869628</v>
      </c>
    </row>
    <row r="93" spans="1:18" s="18" customFormat="1" ht="15" x14ac:dyDescent="0.25">
      <c r="A93" s="268">
        <v>257</v>
      </c>
      <c r="B93" s="10" t="s">
        <v>98</v>
      </c>
      <c r="C93" s="11">
        <v>40722</v>
      </c>
      <c r="D93" s="11">
        <v>71751521.780000016</v>
      </c>
      <c r="E93" s="11">
        <v>13673794.719700865</v>
      </c>
      <c r="F93" s="274">
        <v>85425316.499700874</v>
      </c>
      <c r="G93" s="142">
        <v>1388.69</v>
      </c>
      <c r="H93" s="13">
        <v>56550234.18</v>
      </c>
      <c r="I93" s="348">
        <v>28875082.319700874</v>
      </c>
      <c r="J93" s="11">
        <v>1416611.2965408354</v>
      </c>
      <c r="K93" s="23">
        <v>5154740.9248452596</v>
      </c>
      <c r="L93" s="274">
        <v>35446434.541086972</v>
      </c>
      <c r="M93" s="23">
        <v>-957594.10945789458</v>
      </c>
      <c r="N93" s="346">
        <v>34488840.431629077</v>
      </c>
      <c r="O93" s="99">
        <v>4500387.5614631632</v>
      </c>
      <c r="P93" s="361">
        <v>38989227.993092239</v>
      </c>
      <c r="Q93" s="23">
        <v>-550468.78040000028</v>
      </c>
      <c r="R93" s="347">
        <v>38438759.212692238</v>
      </c>
    </row>
    <row r="94" spans="1:18" s="18" customFormat="1" ht="15" x14ac:dyDescent="0.25">
      <c r="A94" s="268">
        <v>260</v>
      </c>
      <c r="B94" s="10" t="s">
        <v>99</v>
      </c>
      <c r="C94" s="11">
        <v>9727</v>
      </c>
      <c r="D94" s="11">
        <v>10520471.450000001</v>
      </c>
      <c r="E94" s="11">
        <v>3403948.5901254774</v>
      </c>
      <c r="F94" s="274">
        <v>13924420.040125478</v>
      </c>
      <c r="G94" s="142">
        <v>1388.69</v>
      </c>
      <c r="H94" s="13">
        <v>13507787.630000001</v>
      </c>
      <c r="I94" s="348">
        <v>416632.41012547724</v>
      </c>
      <c r="J94" s="11">
        <v>1431343.6785267401</v>
      </c>
      <c r="K94" s="23">
        <v>3388641.3966804589</v>
      </c>
      <c r="L94" s="274">
        <v>5236617.4853326762</v>
      </c>
      <c r="M94" s="23">
        <v>5269298.3131798524</v>
      </c>
      <c r="N94" s="346">
        <v>10505915.79851253</v>
      </c>
      <c r="O94" s="99">
        <v>2104520.913554274</v>
      </c>
      <c r="P94" s="361">
        <v>12610436.712066803</v>
      </c>
      <c r="Q94" s="23">
        <v>-41548.022500000006</v>
      </c>
      <c r="R94" s="347">
        <v>12568888.689566802</v>
      </c>
    </row>
    <row r="95" spans="1:18" s="18" customFormat="1" ht="15" x14ac:dyDescent="0.25">
      <c r="A95" s="268">
        <v>261</v>
      </c>
      <c r="B95" s="10" t="s">
        <v>100</v>
      </c>
      <c r="C95" s="11">
        <v>6637</v>
      </c>
      <c r="D95" s="11">
        <v>9305540.9100000001</v>
      </c>
      <c r="E95" s="11">
        <v>6614604.4139974918</v>
      </c>
      <c r="F95" s="274">
        <v>15920145.323997492</v>
      </c>
      <c r="G95" s="142">
        <v>1388.69</v>
      </c>
      <c r="H95" s="13">
        <v>9216735.5300000012</v>
      </c>
      <c r="I95" s="348">
        <v>6703409.7939974908</v>
      </c>
      <c r="J95" s="11">
        <v>2302010.1549209896</v>
      </c>
      <c r="K95" s="23">
        <v>1824436.8144148784</v>
      </c>
      <c r="L95" s="274">
        <v>10829856.763333358</v>
      </c>
      <c r="M95" s="23">
        <v>-325223.46925284469</v>
      </c>
      <c r="N95" s="346">
        <v>10504633.294080513</v>
      </c>
      <c r="O95" s="99">
        <v>1207171.2267386289</v>
      </c>
      <c r="P95" s="361">
        <v>11711804.520819142</v>
      </c>
      <c r="Q95" s="23">
        <v>-29314.852499999979</v>
      </c>
      <c r="R95" s="347">
        <v>11682489.668319143</v>
      </c>
    </row>
    <row r="96" spans="1:18" s="18" customFormat="1" ht="15" x14ac:dyDescent="0.25">
      <c r="A96" s="268">
        <v>263</v>
      </c>
      <c r="B96" s="10" t="s">
        <v>101</v>
      </c>
      <c r="C96" s="11">
        <v>7597</v>
      </c>
      <c r="D96" s="11">
        <v>10572425</v>
      </c>
      <c r="E96" s="11">
        <v>1978469.7093754294</v>
      </c>
      <c r="F96" s="274">
        <v>12550894.70937543</v>
      </c>
      <c r="G96" s="142">
        <v>1388.69</v>
      </c>
      <c r="H96" s="13">
        <v>10549877.93</v>
      </c>
      <c r="I96" s="348">
        <v>2001016.7793754302</v>
      </c>
      <c r="J96" s="11">
        <v>599278.07291631028</v>
      </c>
      <c r="K96" s="23">
        <v>688160.48050005187</v>
      </c>
      <c r="L96" s="274">
        <v>3288455.3327917922</v>
      </c>
      <c r="M96" s="23">
        <v>4502123.8269685572</v>
      </c>
      <c r="N96" s="346">
        <v>7790579.1597603494</v>
      </c>
      <c r="O96" s="99">
        <v>1805927.0038778996</v>
      </c>
      <c r="P96" s="361">
        <v>9596506.163638249</v>
      </c>
      <c r="Q96" s="23">
        <v>170220.0849999999</v>
      </c>
      <c r="R96" s="347">
        <v>9766726.2486382481</v>
      </c>
    </row>
    <row r="97" spans="1:18" s="18" customFormat="1" ht="15" x14ac:dyDescent="0.25">
      <c r="A97" s="268">
        <v>265</v>
      </c>
      <c r="B97" s="10" t="s">
        <v>102</v>
      </c>
      <c r="C97" s="11">
        <v>1064</v>
      </c>
      <c r="D97" s="11">
        <v>1433353.3900000001</v>
      </c>
      <c r="E97" s="11">
        <v>567172.01528489601</v>
      </c>
      <c r="F97" s="274">
        <v>2000525.405284896</v>
      </c>
      <c r="G97" s="142">
        <v>1388.69</v>
      </c>
      <c r="H97" s="13">
        <v>1477566.1600000001</v>
      </c>
      <c r="I97" s="348">
        <v>522959.24528489588</v>
      </c>
      <c r="J97" s="11">
        <v>366749.560686688</v>
      </c>
      <c r="K97" s="23">
        <v>454820.69688805356</v>
      </c>
      <c r="L97" s="274">
        <v>1344529.5028596374</v>
      </c>
      <c r="M97" s="23">
        <v>352735.55910361098</v>
      </c>
      <c r="N97" s="346">
        <v>1697265.0619632483</v>
      </c>
      <c r="O97" s="99">
        <v>244194.61411271486</v>
      </c>
      <c r="P97" s="361">
        <v>1941459.6760759631</v>
      </c>
      <c r="Q97" s="23">
        <v>-77576.2</v>
      </c>
      <c r="R97" s="347">
        <v>1863883.4760759631</v>
      </c>
    </row>
    <row r="98" spans="1:18" s="18" customFormat="1" ht="15" x14ac:dyDescent="0.25">
      <c r="A98" s="268">
        <v>271</v>
      </c>
      <c r="B98" s="10" t="s">
        <v>103</v>
      </c>
      <c r="C98" s="11">
        <v>6903</v>
      </c>
      <c r="D98" s="11">
        <v>8680187.6699999999</v>
      </c>
      <c r="E98" s="11">
        <v>1387247.701834091</v>
      </c>
      <c r="F98" s="274">
        <v>10067435.371834092</v>
      </c>
      <c r="G98" s="142">
        <v>1388.69</v>
      </c>
      <c r="H98" s="13">
        <v>9586127.0700000003</v>
      </c>
      <c r="I98" s="348">
        <v>481308.30183409154</v>
      </c>
      <c r="J98" s="11">
        <v>221214.6791099369</v>
      </c>
      <c r="K98" s="23">
        <v>-1898620.9749243367</v>
      </c>
      <c r="L98" s="274">
        <v>-1196097.9939803081</v>
      </c>
      <c r="M98" s="23">
        <v>2979268.6270577195</v>
      </c>
      <c r="N98" s="346">
        <v>1783170.6330774114</v>
      </c>
      <c r="O98" s="99">
        <v>1410926.1071647825</v>
      </c>
      <c r="P98" s="361">
        <v>3194096.7402421939</v>
      </c>
      <c r="Q98" s="23">
        <v>19517.87354999996</v>
      </c>
      <c r="R98" s="347">
        <v>3213614.6137921941</v>
      </c>
    </row>
    <row r="99" spans="1:18" s="18" customFormat="1" ht="15" x14ac:dyDescent="0.25">
      <c r="A99" s="268">
        <v>272</v>
      </c>
      <c r="B99" s="10" t="s">
        <v>104</v>
      </c>
      <c r="C99" s="11">
        <v>48006</v>
      </c>
      <c r="D99" s="11">
        <v>84061170.909999996</v>
      </c>
      <c r="E99" s="11">
        <v>10756304.619183391</v>
      </c>
      <c r="F99" s="274">
        <v>94817475.529183388</v>
      </c>
      <c r="G99" s="142">
        <v>1388.69</v>
      </c>
      <c r="H99" s="13">
        <v>66665452.140000001</v>
      </c>
      <c r="I99" s="348">
        <v>28152023.389183387</v>
      </c>
      <c r="J99" s="11">
        <v>1729152.6920989188</v>
      </c>
      <c r="K99" s="23">
        <v>-19892246.313707963</v>
      </c>
      <c r="L99" s="274">
        <v>9988929.7675743438</v>
      </c>
      <c r="M99" s="23">
        <v>9098678.0138255227</v>
      </c>
      <c r="N99" s="346">
        <v>19087607.781399868</v>
      </c>
      <c r="O99" s="99">
        <v>7579135.5495966859</v>
      </c>
      <c r="P99" s="361">
        <v>26666743.330996554</v>
      </c>
      <c r="Q99" s="23">
        <v>15888.20250000013</v>
      </c>
      <c r="R99" s="347">
        <v>26682631.533496555</v>
      </c>
    </row>
    <row r="100" spans="1:18" s="18" customFormat="1" ht="15" x14ac:dyDescent="0.25">
      <c r="A100" s="268">
        <v>273</v>
      </c>
      <c r="B100" s="10" t="s">
        <v>105</v>
      </c>
      <c r="C100" s="11">
        <v>3999</v>
      </c>
      <c r="D100" s="11">
        <v>6048453.4800000004</v>
      </c>
      <c r="E100" s="11">
        <v>2496302.0829441608</v>
      </c>
      <c r="F100" s="274">
        <v>8544755.5629441608</v>
      </c>
      <c r="G100" s="142">
        <v>1388.69</v>
      </c>
      <c r="H100" s="13">
        <v>5553371.3100000005</v>
      </c>
      <c r="I100" s="348">
        <v>2991384.2529441603</v>
      </c>
      <c r="J100" s="11">
        <v>1533697.2431112404</v>
      </c>
      <c r="K100" s="23">
        <v>-133134.71271544066</v>
      </c>
      <c r="L100" s="274">
        <v>4391946.7833399605</v>
      </c>
      <c r="M100" s="23">
        <v>260824.51932381504</v>
      </c>
      <c r="N100" s="346">
        <v>4652771.3026637752</v>
      </c>
      <c r="O100" s="99">
        <v>745315.2943174633</v>
      </c>
      <c r="P100" s="361">
        <v>5398086.5969812386</v>
      </c>
      <c r="Q100" s="23">
        <v>171159.95050000001</v>
      </c>
      <c r="R100" s="347">
        <v>5569246.5474812388</v>
      </c>
    </row>
    <row r="101" spans="1:18" s="18" customFormat="1" ht="15" x14ac:dyDescent="0.25">
      <c r="A101" s="268">
        <v>275</v>
      </c>
      <c r="B101" s="10" t="s">
        <v>106</v>
      </c>
      <c r="C101" s="11">
        <v>2521</v>
      </c>
      <c r="D101" s="11">
        <v>3237111.7399999998</v>
      </c>
      <c r="E101" s="11">
        <v>689112.80549379473</v>
      </c>
      <c r="F101" s="274">
        <v>3926224.5454937946</v>
      </c>
      <c r="G101" s="142">
        <v>1388.69</v>
      </c>
      <c r="H101" s="13">
        <v>3500887.49</v>
      </c>
      <c r="I101" s="348">
        <v>425337.05549379438</v>
      </c>
      <c r="J101" s="11">
        <v>228846.04120675399</v>
      </c>
      <c r="K101" s="23">
        <v>123748.73088194468</v>
      </c>
      <c r="L101" s="274">
        <v>777931.82758249308</v>
      </c>
      <c r="M101" s="23">
        <v>1243660.6649856942</v>
      </c>
      <c r="N101" s="346">
        <v>2021592.4925681874</v>
      </c>
      <c r="O101" s="99">
        <v>522312.78285279009</v>
      </c>
      <c r="P101" s="361">
        <v>2543905.2754209777</v>
      </c>
      <c r="Q101" s="23">
        <v>-701.16950000000361</v>
      </c>
      <c r="R101" s="347">
        <v>2543204.1059209779</v>
      </c>
    </row>
    <row r="102" spans="1:18" s="18" customFormat="1" ht="15" x14ac:dyDescent="0.25">
      <c r="A102" s="268">
        <v>276</v>
      </c>
      <c r="B102" s="10" t="s">
        <v>107</v>
      </c>
      <c r="C102" s="11">
        <v>15157</v>
      </c>
      <c r="D102" s="11">
        <v>29857879.91</v>
      </c>
      <c r="E102" s="11">
        <v>2373994.3665383072</v>
      </c>
      <c r="F102" s="274">
        <v>32231874.276538309</v>
      </c>
      <c r="G102" s="142">
        <v>1388.69</v>
      </c>
      <c r="H102" s="13">
        <v>21048374.330000002</v>
      </c>
      <c r="I102" s="348">
        <v>11183499.946538307</v>
      </c>
      <c r="J102" s="11">
        <v>501338.22560380877</v>
      </c>
      <c r="K102" s="23">
        <v>-518495.92518546246</v>
      </c>
      <c r="L102" s="274">
        <v>11166342.246956654</v>
      </c>
      <c r="M102" s="23">
        <v>5382986.7960403142</v>
      </c>
      <c r="N102" s="346">
        <v>16549329.042996969</v>
      </c>
      <c r="O102" s="99">
        <v>1992420.2016603905</v>
      </c>
      <c r="P102" s="361">
        <v>18541749.24465736</v>
      </c>
      <c r="Q102" s="23">
        <v>-237885.9254500001</v>
      </c>
      <c r="R102" s="347">
        <v>18303863.319207359</v>
      </c>
    </row>
    <row r="103" spans="1:18" s="18" customFormat="1" ht="15" x14ac:dyDescent="0.25">
      <c r="A103" s="268">
        <v>280</v>
      </c>
      <c r="B103" s="10" t="s">
        <v>108</v>
      </c>
      <c r="C103" s="11">
        <v>2024</v>
      </c>
      <c r="D103" s="11">
        <v>2776736.25</v>
      </c>
      <c r="E103" s="11">
        <v>1251212.1989617981</v>
      </c>
      <c r="F103" s="274">
        <v>4027948.4489617981</v>
      </c>
      <c r="G103" s="142">
        <v>1388.69</v>
      </c>
      <c r="H103" s="13">
        <v>2810708.56</v>
      </c>
      <c r="I103" s="348">
        <v>1217239.888961798</v>
      </c>
      <c r="J103" s="11">
        <v>293631.14568375773</v>
      </c>
      <c r="K103" s="23">
        <v>198585.73827159579</v>
      </c>
      <c r="L103" s="274">
        <v>1709456.7729171515</v>
      </c>
      <c r="M103" s="23">
        <v>923603.7752084129</v>
      </c>
      <c r="N103" s="346">
        <v>2633060.5481255641</v>
      </c>
      <c r="O103" s="99">
        <v>497206.74342637084</v>
      </c>
      <c r="P103" s="361">
        <v>3130267.291551935</v>
      </c>
      <c r="Q103" s="23">
        <v>-819025.65</v>
      </c>
      <c r="R103" s="347">
        <v>2311241.6415519351</v>
      </c>
    </row>
    <row r="104" spans="1:18" s="18" customFormat="1" ht="15" x14ac:dyDescent="0.25">
      <c r="A104" s="268">
        <v>284</v>
      </c>
      <c r="B104" s="10" t="s">
        <v>109</v>
      </c>
      <c r="C104" s="11">
        <v>2227</v>
      </c>
      <c r="D104" s="11">
        <v>2916719.96</v>
      </c>
      <c r="E104" s="11">
        <v>498056.18081287376</v>
      </c>
      <c r="F104" s="274">
        <v>3414776.1408128738</v>
      </c>
      <c r="G104" s="142">
        <v>1388.69</v>
      </c>
      <c r="H104" s="13">
        <v>3092612.6300000004</v>
      </c>
      <c r="I104" s="348">
        <v>322163.51081287349</v>
      </c>
      <c r="J104" s="11">
        <v>69746.894926250097</v>
      </c>
      <c r="K104" s="23">
        <v>715358.75498725055</v>
      </c>
      <c r="L104" s="274">
        <v>1107269.160726374</v>
      </c>
      <c r="M104" s="23">
        <v>1115363.590252762</v>
      </c>
      <c r="N104" s="346">
        <v>2222632.7509791357</v>
      </c>
      <c r="O104" s="99">
        <v>507174.86370960594</v>
      </c>
      <c r="P104" s="361">
        <v>2729807.6146887415</v>
      </c>
      <c r="Q104" s="23">
        <v>1150216.3500000003</v>
      </c>
      <c r="R104" s="347">
        <v>3880023.9646887416</v>
      </c>
    </row>
    <row r="105" spans="1:18" s="18" customFormat="1" ht="15" x14ac:dyDescent="0.25">
      <c r="A105" s="268">
        <v>285</v>
      </c>
      <c r="B105" s="10" t="s">
        <v>110</v>
      </c>
      <c r="C105" s="11">
        <v>50617</v>
      </c>
      <c r="D105" s="11">
        <v>63046618.010000005</v>
      </c>
      <c r="E105" s="11">
        <v>14918585.05203528</v>
      </c>
      <c r="F105" s="274">
        <v>77965203.062035292</v>
      </c>
      <c r="G105" s="142">
        <v>1388.69</v>
      </c>
      <c r="H105" s="13">
        <v>70291321.730000004</v>
      </c>
      <c r="I105" s="348">
        <v>7673881.3320352882</v>
      </c>
      <c r="J105" s="11">
        <v>1693913.5963138395</v>
      </c>
      <c r="K105" s="23">
        <v>-20103972.334293</v>
      </c>
      <c r="L105" s="274">
        <v>-10736177.405943872</v>
      </c>
      <c r="M105" s="23">
        <v>8942704.4510249775</v>
      </c>
      <c r="N105" s="346">
        <v>-1793472.9549188949</v>
      </c>
      <c r="O105" s="99">
        <v>7775933.4417987112</v>
      </c>
      <c r="P105" s="361">
        <v>5982460.4868798163</v>
      </c>
      <c r="Q105" s="23">
        <v>-743135.24050000019</v>
      </c>
      <c r="R105" s="347">
        <v>5239325.246379816</v>
      </c>
    </row>
    <row r="106" spans="1:18" s="18" customFormat="1" ht="15" x14ac:dyDescent="0.25">
      <c r="A106" s="268">
        <v>286</v>
      </c>
      <c r="B106" s="10" t="s">
        <v>111</v>
      </c>
      <c r="C106" s="11">
        <v>79429</v>
      </c>
      <c r="D106" s="11">
        <v>99048604.269999996</v>
      </c>
      <c r="E106" s="11">
        <v>16166475.284026599</v>
      </c>
      <c r="F106" s="274">
        <v>115215079.55402659</v>
      </c>
      <c r="G106" s="142">
        <v>1388.69</v>
      </c>
      <c r="H106" s="13">
        <v>110302258.01000001</v>
      </c>
      <c r="I106" s="348">
        <v>4912821.5440265834</v>
      </c>
      <c r="J106" s="11">
        <v>2589293.1975548966</v>
      </c>
      <c r="K106" s="23">
        <v>-32182966.454962987</v>
      </c>
      <c r="L106" s="274">
        <v>-24680851.713381507</v>
      </c>
      <c r="M106" s="23">
        <v>14025074.648301022</v>
      </c>
      <c r="N106" s="346">
        <v>-10655777.065080484</v>
      </c>
      <c r="O106" s="99">
        <v>12913776.881532978</v>
      </c>
      <c r="P106" s="361">
        <v>2257999.8164524939</v>
      </c>
      <c r="Q106" s="23">
        <v>-143411.54050000012</v>
      </c>
      <c r="R106" s="347">
        <v>2114588.2759524938</v>
      </c>
    </row>
    <row r="107" spans="1:18" s="18" customFormat="1" ht="15" x14ac:dyDescent="0.25">
      <c r="A107" s="268">
        <v>287</v>
      </c>
      <c r="B107" s="10" t="s">
        <v>112</v>
      </c>
      <c r="C107" s="11">
        <v>6242</v>
      </c>
      <c r="D107" s="11">
        <v>7400106.4900000002</v>
      </c>
      <c r="E107" s="11">
        <v>2532162.0234842612</v>
      </c>
      <c r="F107" s="274">
        <v>9932268.5134842619</v>
      </c>
      <c r="G107" s="142">
        <v>1388.69</v>
      </c>
      <c r="H107" s="13">
        <v>8668202.9800000004</v>
      </c>
      <c r="I107" s="348">
        <v>1264065.5334842615</v>
      </c>
      <c r="J107" s="11">
        <v>556229.6348148149</v>
      </c>
      <c r="K107" s="23">
        <v>1518807.3887639688</v>
      </c>
      <c r="L107" s="274">
        <v>3339102.557063045</v>
      </c>
      <c r="M107" s="23">
        <v>2241816.1854563081</v>
      </c>
      <c r="N107" s="346">
        <v>5580918.7425193526</v>
      </c>
      <c r="O107" s="99">
        <v>1437878.5543627285</v>
      </c>
      <c r="P107" s="361">
        <v>7018797.2968820808</v>
      </c>
      <c r="Q107" s="23">
        <v>613374.12749999994</v>
      </c>
      <c r="R107" s="347">
        <v>7632171.4243820813</v>
      </c>
    </row>
    <row r="108" spans="1:18" s="18" customFormat="1" ht="15" x14ac:dyDescent="0.25">
      <c r="A108" s="268">
        <v>288</v>
      </c>
      <c r="B108" s="10" t="s">
        <v>113</v>
      </c>
      <c r="C108" s="11">
        <v>6405</v>
      </c>
      <c r="D108" s="11">
        <v>10683892.050000001</v>
      </c>
      <c r="E108" s="11">
        <v>2816129.3704796988</v>
      </c>
      <c r="F108" s="274">
        <v>13500021.4204797</v>
      </c>
      <c r="G108" s="142">
        <v>1388.69</v>
      </c>
      <c r="H108" s="13">
        <v>8894559.4500000011</v>
      </c>
      <c r="I108" s="348">
        <v>4605461.9704796989</v>
      </c>
      <c r="J108" s="11">
        <v>183554.06410756119</v>
      </c>
      <c r="K108" s="23">
        <v>-821153.18509094731</v>
      </c>
      <c r="L108" s="274">
        <v>3967862.8494963129</v>
      </c>
      <c r="M108" s="23">
        <v>2062890.9441470727</v>
      </c>
      <c r="N108" s="346">
        <v>6030753.7936433852</v>
      </c>
      <c r="O108" s="99">
        <v>1324833.3043553284</v>
      </c>
      <c r="P108" s="361">
        <v>7355587.0979987141</v>
      </c>
      <c r="Q108" s="23">
        <v>-587669.55200000003</v>
      </c>
      <c r="R108" s="347">
        <v>6767917.5459987139</v>
      </c>
    </row>
    <row r="109" spans="1:18" s="18" customFormat="1" ht="15" x14ac:dyDescent="0.25">
      <c r="A109" s="268">
        <v>290</v>
      </c>
      <c r="B109" s="10" t="s">
        <v>114</v>
      </c>
      <c r="C109" s="11">
        <v>7755</v>
      </c>
      <c r="D109" s="11">
        <v>8497243.879999999</v>
      </c>
      <c r="E109" s="11">
        <v>4811548.1088933367</v>
      </c>
      <c r="F109" s="274">
        <v>13308791.988893336</v>
      </c>
      <c r="G109" s="142">
        <v>1388.69</v>
      </c>
      <c r="H109" s="13">
        <v>10769290.950000001</v>
      </c>
      <c r="I109" s="348">
        <v>2539501.0388933346</v>
      </c>
      <c r="J109" s="11">
        <v>1316339.8102072477</v>
      </c>
      <c r="K109" s="23">
        <v>260968.80051803595</v>
      </c>
      <c r="L109" s="274">
        <v>4116809.6496186182</v>
      </c>
      <c r="M109" s="23">
        <v>2869018.9494755934</v>
      </c>
      <c r="N109" s="346">
        <v>6985828.5990942121</v>
      </c>
      <c r="O109" s="99">
        <v>1702254.0793560531</v>
      </c>
      <c r="P109" s="361">
        <v>8688082.6784502659</v>
      </c>
      <c r="Q109" s="23">
        <v>-70042.357500000013</v>
      </c>
      <c r="R109" s="347">
        <v>8618040.320950266</v>
      </c>
    </row>
    <row r="110" spans="1:18" s="18" customFormat="1" ht="15" x14ac:dyDescent="0.25">
      <c r="A110" s="268">
        <v>291</v>
      </c>
      <c r="B110" s="10" t="s">
        <v>115</v>
      </c>
      <c r="C110" s="11">
        <v>2119</v>
      </c>
      <c r="D110" s="11">
        <v>1754675.5</v>
      </c>
      <c r="E110" s="11">
        <v>825432.63253691792</v>
      </c>
      <c r="F110" s="274">
        <v>2580108.1325369179</v>
      </c>
      <c r="G110" s="142">
        <v>1388.69</v>
      </c>
      <c r="H110" s="13">
        <v>2942634.1100000003</v>
      </c>
      <c r="I110" s="348">
        <v>-362525.97746308241</v>
      </c>
      <c r="J110" s="11">
        <v>331889.98696532554</v>
      </c>
      <c r="K110" s="23">
        <v>1756439.1071299838</v>
      </c>
      <c r="L110" s="274">
        <v>1725803.1166322269</v>
      </c>
      <c r="M110" s="23">
        <v>245775.68138712578</v>
      </c>
      <c r="N110" s="346">
        <v>1971578.7980193526</v>
      </c>
      <c r="O110" s="99">
        <v>438073.53134977981</v>
      </c>
      <c r="P110" s="361">
        <v>2409652.3293691324</v>
      </c>
      <c r="Q110" s="23">
        <v>-7459.2500000000018</v>
      </c>
      <c r="R110" s="347">
        <v>2402193.0793691324</v>
      </c>
    </row>
    <row r="111" spans="1:18" s="18" customFormat="1" ht="15" x14ac:dyDescent="0.25">
      <c r="A111" s="268">
        <v>297</v>
      </c>
      <c r="B111" s="10" t="s">
        <v>116</v>
      </c>
      <c r="C111" s="11">
        <v>122594</v>
      </c>
      <c r="D111" s="11">
        <v>166447666.56999999</v>
      </c>
      <c r="E111" s="11">
        <v>24150601.272298168</v>
      </c>
      <c r="F111" s="274">
        <v>190598267.84229815</v>
      </c>
      <c r="G111" s="142">
        <v>1388.69</v>
      </c>
      <c r="H111" s="13">
        <v>170245061.86000001</v>
      </c>
      <c r="I111" s="348">
        <v>20353205.982298136</v>
      </c>
      <c r="J111" s="11">
        <v>5382344.614891964</v>
      </c>
      <c r="K111" s="23">
        <v>-37296149.599605739</v>
      </c>
      <c r="L111" s="274">
        <v>-11560599.002415638</v>
      </c>
      <c r="M111" s="23">
        <v>25367351.568419885</v>
      </c>
      <c r="N111" s="346">
        <v>13806752.566004246</v>
      </c>
      <c r="O111" s="99">
        <v>19210082.571614448</v>
      </c>
      <c r="P111" s="361">
        <v>33016835.137618694</v>
      </c>
      <c r="Q111" s="23">
        <v>-3011236.5672999965</v>
      </c>
      <c r="R111" s="347">
        <v>30005598.570318699</v>
      </c>
    </row>
    <row r="112" spans="1:18" s="18" customFormat="1" ht="15" x14ac:dyDescent="0.25">
      <c r="A112" s="268">
        <v>300</v>
      </c>
      <c r="B112" s="10" t="s">
        <v>117</v>
      </c>
      <c r="C112" s="11">
        <v>3437</v>
      </c>
      <c r="D112" s="11">
        <v>4634793.75</v>
      </c>
      <c r="E112" s="11">
        <v>633519.14809906611</v>
      </c>
      <c r="F112" s="274">
        <v>5268312.8980990658</v>
      </c>
      <c r="G112" s="142">
        <v>1388.69</v>
      </c>
      <c r="H112" s="13">
        <v>4772927.53</v>
      </c>
      <c r="I112" s="348">
        <v>495385.3680990655</v>
      </c>
      <c r="J112" s="11">
        <v>193809.31786960684</v>
      </c>
      <c r="K112" s="23">
        <v>1793137.2328180415</v>
      </c>
      <c r="L112" s="274">
        <v>2482331.9187867139</v>
      </c>
      <c r="M112" s="23">
        <v>1855015.5503457459</v>
      </c>
      <c r="N112" s="346">
        <v>4337347.4691324597</v>
      </c>
      <c r="O112" s="99">
        <v>766831.42610848683</v>
      </c>
      <c r="P112" s="361">
        <v>5104178.8952409467</v>
      </c>
      <c r="Q112" s="23">
        <v>389372.84999999992</v>
      </c>
      <c r="R112" s="347">
        <v>5493551.7452409463</v>
      </c>
    </row>
    <row r="113" spans="1:18" s="18" customFormat="1" ht="15" x14ac:dyDescent="0.25">
      <c r="A113" s="268">
        <v>301</v>
      </c>
      <c r="B113" s="10" t="s">
        <v>118</v>
      </c>
      <c r="C113" s="11">
        <v>19890</v>
      </c>
      <c r="D113" s="11">
        <v>28225523.469999999</v>
      </c>
      <c r="E113" s="11">
        <v>3459006.5132920449</v>
      </c>
      <c r="F113" s="274">
        <v>31684529.983292043</v>
      </c>
      <c r="G113" s="142">
        <v>1388.69</v>
      </c>
      <c r="H113" s="13">
        <v>27621044.100000001</v>
      </c>
      <c r="I113" s="348">
        <v>4063485.8832920417</v>
      </c>
      <c r="J113" s="11">
        <v>646540.29425354593</v>
      </c>
      <c r="K113" s="23">
        <v>-5933842.4763095304</v>
      </c>
      <c r="L113" s="274">
        <v>-1223816.2987639429</v>
      </c>
      <c r="M113" s="23">
        <v>10431056.156596472</v>
      </c>
      <c r="N113" s="346">
        <v>9207239.8578325287</v>
      </c>
      <c r="O113" s="99">
        <v>4430386.1056627324</v>
      </c>
      <c r="P113" s="361">
        <v>13637625.963495262</v>
      </c>
      <c r="Q113" s="23">
        <v>400054.49599999998</v>
      </c>
      <c r="R113" s="347">
        <v>14037680.459495261</v>
      </c>
    </row>
    <row r="114" spans="1:18" s="18" customFormat="1" ht="15" x14ac:dyDescent="0.25">
      <c r="A114" s="268">
        <v>304</v>
      </c>
      <c r="B114" s="10" t="s">
        <v>119</v>
      </c>
      <c r="C114" s="11">
        <v>950</v>
      </c>
      <c r="D114" s="11">
        <v>772089.46</v>
      </c>
      <c r="E114" s="11">
        <v>658736.60909802746</v>
      </c>
      <c r="F114" s="274">
        <v>1430826.0690980274</v>
      </c>
      <c r="G114" s="142">
        <v>1388.69</v>
      </c>
      <c r="H114" s="13">
        <v>1319255.5</v>
      </c>
      <c r="I114" s="348">
        <v>111570.56909802742</v>
      </c>
      <c r="J114" s="11">
        <v>140636.07656791751</v>
      </c>
      <c r="K114" s="23">
        <v>-377200.38968666154</v>
      </c>
      <c r="L114" s="274">
        <v>-124993.74402071661</v>
      </c>
      <c r="M114" s="23">
        <v>-73328.255960873343</v>
      </c>
      <c r="N114" s="346">
        <v>-198321.99998158996</v>
      </c>
      <c r="O114" s="99">
        <v>175022.54967830618</v>
      </c>
      <c r="P114" s="361">
        <v>-23299.450303283782</v>
      </c>
      <c r="Q114" s="23">
        <v>-241679.7</v>
      </c>
      <c r="R114" s="347">
        <v>-264979.15030328382</v>
      </c>
    </row>
    <row r="115" spans="1:18" s="18" customFormat="1" ht="15" x14ac:dyDescent="0.25">
      <c r="A115" s="268">
        <v>305</v>
      </c>
      <c r="B115" s="10" t="s">
        <v>120</v>
      </c>
      <c r="C115" s="11">
        <v>15146</v>
      </c>
      <c r="D115" s="11">
        <v>21780231.960000001</v>
      </c>
      <c r="E115" s="11">
        <v>5948866.2150158696</v>
      </c>
      <c r="F115" s="274">
        <v>27729098.17501587</v>
      </c>
      <c r="G115" s="142">
        <v>1388.69</v>
      </c>
      <c r="H115" s="13">
        <v>21033098.740000002</v>
      </c>
      <c r="I115" s="348">
        <v>6695999.4350158684</v>
      </c>
      <c r="J115" s="11">
        <v>1328439.1926619119</v>
      </c>
      <c r="K115" s="23">
        <v>380238.50581923756</v>
      </c>
      <c r="L115" s="274">
        <v>8404677.1334970184</v>
      </c>
      <c r="M115" s="23">
        <v>4653131.978584162</v>
      </c>
      <c r="N115" s="346">
        <v>13057809.112081181</v>
      </c>
      <c r="O115" s="99">
        <v>2763173.4985383735</v>
      </c>
      <c r="P115" s="361">
        <v>15820982.610619554</v>
      </c>
      <c r="Q115" s="23">
        <v>-79918.404500000004</v>
      </c>
      <c r="R115" s="347">
        <v>15741064.206119554</v>
      </c>
    </row>
    <row r="116" spans="1:18" s="18" customFormat="1" ht="15" x14ac:dyDescent="0.25">
      <c r="A116" s="268">
        <v>309</v>
      </c>
      <c r="B116" s="10" t="s">
        <v>121</v>
      </c>
      <c r="C116" s="11">
        <v>6457</v>
      </c>
      <c r="D116" s="11">
        <v>8301051.0299999993</v>
      </c>
      <c r="E116" s="11">
        <v>1810817.8035714217</v>
      </c>
      <c r="F116" s="274">
        <v>10111868.833571421</v>
      </c>
      <c r="G116" s="142">
        <v>1388.69</v>
      </c>
      <c r="H116" s="13">
        <v>8966771.3300000001</v>
      </c>
      <c r="I116" s="348">
        <v>1145097.5035714209</v>
      </c>
      <c r="J116" s="11">
        <v>382059.80320756882</v>
      </c>
      <c r="K116" s="23">
        <v>-3338923.2153842142</v>
      </c>
      <c r="L116" s="274">
        <v>-1811765.9086052245</v>
      </c>
      <c r="M116" s="23">
        <v>3865013.1419070028</v>
      </c>
      <c r="N116" s="346">
        <v>2053247.2333017783</v>
      </c>
      <c r="O116" s="99">
        <v>1249922.0350348856</v>
      </c>
      <c r="P116" s="361">
        <v>3303169.268336664</v>
      </c>
      <c r="Q116" s="23">
        <v>-35491.111499999985</v>
      </c>
      <c r="R116" s="347">
        <v>3267678.1568366638</v>
      </c>
    </row>
    <row r="117" spans="1:18" s="18" customFormat="1" ht="15" x14ac:dyDescent="0.25">
      <c r="A117" s="268">
        <v>312</v>
      </c>
      <c r="B117" s="10" t="s">
        <v>122</v>
      </c>
      <c r="C117" s="11">
        <v>1196</v>
      </c>
      <c r="D117" s="11">
        <v>1705439.6</v>
      </c>
      <c r="E117" s="11">
        <v>474109.80451966514</v>
      </c>
      <c r="F117" s="274">
        <v>2179549.4045196651</v>
      </c>
      <c r="G117" s="142">
        <v>1388.69</v>
      </c>
      <c r="H117" s="13">
        <v>1660873.24</v>
      </c>
      <c r="I117" s="348">
        <v>518676.16451966506</v>
      </c>
      <c r="J117" s="11">
        <v>187642.36259765894</v>
      </c>
      <c r="K117" s="23">
        <v>-344701.94415628916</v>
      </c>
      <c r="L117" s="274">
        <v>361616.5829610349</v>
      </c>
      <c r="M117" s="23">
        <v>208500.2919736293</v>
      </c>
      <c r="N117" s="346">
        <v>570116.87493466423</v>
      </c>
      <c r="O117" s="99">
        <v>292607.50031525374</v>
      </c>
      <c r="P117" s="361">
        <v>862724.37524991797</v>
      </c>
      <c r="Q117" s="23">
        <v>-8951.0999999999985</v>
      </c>
      <c r="R117" s="347">
        <v>853773.27524991799</v>
      </c>
    </row>
    <row r="118" spans="1:18" s="18" customFormat="1" ht="15" x14ac:dyDescent="0.25">
      <c r="A118" s="268">
        <v>316</v>
      </c>
      <c r="B118" s="10" t="s">
        <v>123</v>
      </c>
      <c r="C118" s="11">
        <v>4198</v>
      </c>
      <c r="D118" s="11">
        <v>5319036.8899999997</v>
      </c>
      <c r="E118" s="11">
        <v>931092.10368535598</v>
      </c>
      <c r="F118" s="274">
        <v>6250128.9936853554</v>
      </c>
      <c r="G118" s="142">
        <v>1388.69</v>
      </c>
      <c r="H118" s="13">
        <v>5829720.6200000001</v>
      </c>
      <c r="I118" s="348">
        <v>420408.3736853553</v>
      </c>
      <c r="J118" s="11">
        <v>129170.09541594342</v>
      </c>
      <c r="K118" s="23">
        <v>-1039889.7690228822</v>
      </c>
      <c r="L118" s="274">
        <v>-490311.2999215835</v>
      </c>
      <c r="M118" s="23">
        <v>1821185.3078773278</v>
      </c>
      <c r="N118" s="346">
        <v>1330874.0079557444</v>
      </c>
      <c r="O118" s="99">
        <v>800767.03848243738</v>
      </c>
      <c r="P118" s="361">
        <v>2131641.0464381818</v>
      </c>
      <c r="Q118" s="23">
        <v>-210529.87199999997</v>
      </c>
      <c r="R118" s="347">
        <v>1921111.1744381818</v>
      </c>
    </row>
    <row r="119" spans="1:18" s="18" customFormat="1" ht="15" x14ac:dyDescent="0.25">
      <c r="A119" s="268">
        <v>317</v>
      </c>
      <c r="B119" s="10" t="s">
        <v>124</v>
      </c>
      <c r="C119" s="11">
        <v>2474</v>
      </c>
      <c r="D119" s="11">
        <v>4243178.08</v>
      </c>
      <c r="E119" s="11">
        <v>790824.74646698788</v>
      </c>
      <c r="F119" s="274">
        <v>5034002.8264669878</v>
      </c>
      <c r="G119" s="142">
        <v>1388.69</v>
      </c>
      <c r="H119" s="13">
        <v>3435619.06</v>
      </c>
      <c r="I119" s="348">
        <v>1598383.7664669878</v>
      </c>
      <c r="J119" s="11">
        <v>357159.70850838599</v>
      </c>
      <c r="K119" s="23">
        <v>560726.76489448198</v>
      </c>
      <c r="L119" s="274">
        <v>2516270.2398698558</v>
      </c>
      <c r="M119" s="23">
        <v>1502394.7495131327</v>
      </c>
      <c r="N119" s="346">
        <v>4018664.9893829888</v>
      </c>
      <c r="O119" s="99">
        <v>597229.63158571674</v>
      </c>
      <c r="P119" s="361">
        <v>4615894.620968705</v>
      </c>
      <c r="Q119" s="23">
        <v>-37296.25</v>
      </c>
      <c r="R119" s="347">
        <v>4578598.370968705</v>
      </c>
    </row>
    <row r="120" spans="1:18" s="18" customFormat="1" ht="15" x14ac:dyDescent="0.25">
      <c r="A120" s="268">
        <v>320</v>
      </c>
      <c r="B120" s="10" t="s">
        <v>125</v>
      </c>
      <c r="C120" s="11">
        <v>6996</v>
      </c>
      <c r="D120" s="11">
        <v>6660761.8499999996</v>
      </c>
      <c r="E120" s="11">
        <v>3867502.6404350745</v>
      </c>
      <c r="F120" s="274">
        <v>10528264.490435075</v>
      </c>
      <c r="G120" s="142">
        <v>1388.69</v>
      </c>
      <c r="H120" s="13">
        <v>9715275.2400000002</v>
      </c>
      <c r="I120" s="348">
        <v>812989.25043507479</v>
      </c>
      <c r="J120" s="11">
        <v>1173765.6223927562</v>
      </c>
      <c r="K120" s="23">
        <v>373552.96797665238</v>
      </c>
      <c r="L120" s="274">
        <v>2360307.8408044833</v>
      </c>
      <c r="M120" s="23">
        <v>2669439.6960359896</v>
      </c>
      <c r="N120" s="346">
        <v>5029747.5368404724</v>
      </c>
      <c r="O120" s="99">
        <v>1333825.069367379</v>
      </c>
      <c r="P120" s="361">
        <v>6363572.6062078513</v>
      </c>
      <c r="Q120" s="23">
        <v>-15246.707000000024</v>
      </c>
      <c r="R120" s="347">
        <v>6348325.8992078509</v>
      </c>
    </row>
    <row r="121" spans="1:18" s="18" customFormat="1" ht="15" x14ac:dyDescent="0.25">
      <c r="A121" s="268">
        <v>322</v>
      </c>
      <c r="B121" s="10" t="s">
        <v>126</v>
      </c>
      <c r="C121" s="11">
        <v>6549</v>
      </c>
      <c r="D121" s="11">
        <v>7642511.5500000007</v>
      </c>
      <c r="E121" s="11">
        <v>5464924.9067945834</v>
      </c>
      <c r="F121" s="274">
        <v>13107436.456794584</v>
      </c>
      <c r="G121" s="142">
        <v>1388.69</v>
      </c>
      <c r="H121" s="13">
        <v>9094530.8100000005</v>
      </c>
      <c r="I121" s="348">
        <v>4012905.6467945836</v>
      </c>
      <c r="J121" s="11">
        <v>986424.58037475147</v>
      </c>
      <c r="K121" s="23">
        <v>1456089.5508669426</v>
      </c>
      <c r="L121" s="274">
        <v>6455419.7780362777</v>
      </c>
      <c r="M121" s="23">
        <v>2066259.6257351311</v>
      </c>
      <c r="N121" s="346">
        <v>8521679.4037714079</v>
      </c>
      <c r="O121" s="99">
        <v>1264748.1416320186</v>
      </c>
      <c r="P121" s="361">
        <v>9786427.5454034265</v>
      </c>
      <c r="Q121" s="23">
        <v>110665.433</v>
      </c>
      <c r="R121" s="347">
        <v>9897092.9784034267</v>
      </c>
    </row>
    <row r="122" spans="1:18" s="18" customFormat="1" ht="15" x14ac:dyDescent="0.25">
      <c r="A122" s="268">
        <v>398</v>
      </c>
      <c r="B122" s="10" t="s">
        <v>127</v>
      </c>
      <c r="C122" s="11">
        <v>120175</v>
      </c>
      <c r="D122" s="11">
        <v>164194639.32000002</v>
      </c>
      <c r="E122" s="11">
        <v>33331216.171427377</v>
      </c>
      <c r="F122" s="274">
        <v>197525855.49142739</v>
      </c>
      <c r="G122" s="142">
        <v>1388.69</v>
      </c>
      <c r="H122" s="13">
        <v>166885820.75</v>
      </c>
      <c r="I122" s="348">
        <v>30640034.741427392</v>
      </c>
      <c r="J122" s="11">
        <v>4351811.1783895055</v>
      </c>
      <c r="K122" s="23">
        <v>2390402.9687267896</v>
      </c>
      <c r="L122" s="274">
        <v>37382248.888543688</v>
      </c>
      <c r="M122" s="23">
        <v>23182373.443431057</v>
      </c>
      <c r="N122" s="346">
        <v>60564622.331974745</v>
      </c>
      <c r="O122" s="99">
        <v>18224255.371812128</v>
      </c>
      <c r="P122" s="361">
        <v>78788877.70378688</v>
      </c>
      <c r="Q122" s="23">
        <v>-8236005.572100007</v>
      </c>
      <c r="R122" s="347">
        <v>70552872.131686866</v>
      </c>
    </row>
    <row r="123" spans="1:18" s="18" customFormat="1" ht="15" x14ac:dyDescent="0.25">
      <c r="A123" s="268">
        <v>399</v>
      </c>
      <c r="B123" s="10" t="s">
        <v>128</v>
      </c>
      <c r="C123" s="11">
        <v>7817</v>
      </c>
      <c r="D123" s="11">
        <v>14198590.52</v>
      </c>
      <c r="E123" s="11">
        <v>1044356.2081184547</v>
      </c>
      <c r="F123" s="274">
        <v>15242946.728118455</v>
      </c>
      <c r="G123" s="142">
        <v>1388.69</v>
      </c>
      <c r="H123" s="13">
        <v>10855389.73</v>
      </c>
      <c r="I123" s="348">
        <v>4387556.9981184546</v>
      </c>
      <c r="J123" s="11">
        <v>168198.8900994971</v>
      </c>
      <c r="K123" s="23">
        <v>-4017150.5226048678</v>
      </c>
      <c r="L123" s="274">
        <v>538605.36561308429</v>
      </c>
      <c r="M123" s="23">
        <v>2911680.0782160889</v>
      </c>
      <c r="N123" s="346">
        <v>3450285.4438291732</v>
      </c>
      <c r="O123" s="99">
        <v>1277787.5579741742</v>
      </c>
      <c r="P123" s="361">
        <v>4728073.0018033478</v>
      </c>
      <c r="Q123" s="23">
        <v>62105.71550000002</v>
      </c>
      <c r="R123" s="347">
        <v>4790178.7173033478</v>
      </c>
    </row>
    <row r="124" spans="1:18" s="18" customFormat="1" ht="15" x14ac:dyDescent="0.25">
      <c r="A124" s="268">
        <v>400</v>
      </c>
      <c r="B124" s="10" t="s">
        <v>129</v>
      </c>
      <c r="C124" s="11">
        <v>8366</v>
      </c>
      <c r="D124" s="11">
        <v>12977681.030000001</v>
      </c>
      <c r="E124" s="11">
        <v>2614459.7612996441</v>
      </c>
      <c r="F124" s="274">
        <v>15592140.791299645</v>
      </c>
      <c r="G124" s="142">
        <v>1388.69</v>
      </c>
      <c r="H124" s="13">
        <v>11617780.540000001</v>
      </c>
      <c r="I124" s="348">
        <v>3974360.2512996439</v>
      </c>
      <c r="J124" s="11">
        <v>233255.14372740788</v>
      </c>
      <c r="K124" s="23">
        <v>1765722.9991955298</v>
      </c>
      <c r="L124" s="274">
        <v>5973338.3942225818</v>
      </c>
      <c r="M124" s="23">
        <v>2823877.6300907177</v>
      </c>
      <c r="N124" s="346">
        <v>8797216.024313299</v>
      </c>
      <c r="O124" s="99">
        <v>1704563.8904844206</v>
      </c>
      <c r="P124" s="361">
        <v>10501779.91479772</v>
      </c>
      <c r="Q124" s="23">
        <v>248169.2475</v>
      </c>
      <c r="R124" s="347">
        <v>10749949.16229772</v>
      </c>
    </row>
    <row r="125" spans="1:18" s="18" customFormat="1" ht="15" x14ac:dyDescent="0.25">
      <c r="A125" s="268">
        <v>402</v>
      </c>
      <c r="B125" s="10" t="s">
        <v>130</v>
      </c>
      <c r="C125" s="11">
        <v>9099</v>
      </c>
      <c r="D125" s="11">
        <v>12884206.75</v>
      </c>
      <c r="E125" s="11">
        <v>2083311.5351050277</v>
      </c>
      <c r="F125" s="274">
        <v>14967518.285105027</v>
      </c>
      <c r="G125" s="142">
        <v>1388.69</v>
      </c>
      <c r="H125" s="13">
        <v>12635690.310000001</v>
      </c>
      <c r="I125" s="348">
        <v>2331827.9751050267</v>
      </c>
      <c r="J125" s="11">
        <v>497940.65699529415</v>
      </c>
      <c r="K125" s="23">
        <v>-4564294.60626458</v>
      </c>
      <c r="L125" s="274">
        <v>-1734525.9741642592</v>
      </c>
      <c r="M125" s="23">
        <v>5021466.3466851758</v>
      </c>
      <c r="N125" s="346">
        <v>3286940.3725209166</v>
      </c>
      <c r="O125" s="99">
        <v>1894969.8595900368</v>
      </c>
      <c r="P125" s="361">
        <v>5181910.232110953</v>
      </c>
      <c r="Q125" s="23">
        <v>287210.96200000006</v>
      </c>
      <c r="R125" s="347">
        <v>5469121.1941109532</v>
      </c>
    </row>
    <row r="126" spans="1:18" s="18" customFormat="1" ht="15" x14ac:dyDescent="0.25">
      <c r="A126" s="268">
        <v>403</v>
      </c>
      <c r="B126" s="10" t="s">
        <v>131</v>
      </c>
      <c r="C126" s="11">
        <v>2820</v>
      </c>
      <c r="D126" s="11">
        <v>3833797.47</v>
      </c>
      <c r="E126" s="11">
        <v>759936.28960900207</v>
      </c>
      <c r="F126" s="274">
        <v>4593733.7596090026</v>
      </c>
      <c r="G126" s="142">
        <v>1388.69</v>
      </c>
      <c r="H126" s="13">
        <v>3916105.8000000003</v>
      </c>
      <c r="I126" s="348">
        <v>677627.95960900234</v>
      </c>
      <c r="J126" s="11">
        <v>262928.65038662672</v>
      </c>
      <c r="K126" s="23">
        <v>-10568.666845657048</v>
      </c>
      <c r="L126" s="274">
        <v>929987.94314997201</v>
      </c>
      <c r="M126" s="23">
        <v>1528250.9533130785</v>
      </c>
      <c r="N126" s="346">
        <v>2458238.8964630505</v>
      </c>
      <c r="O126" s="99">
        <v>668174.99185478769</v>
      </c>
      <c r="P126" s="361">
        <v>3126413.8883178383</v>
      </c>
      <c r="Q126" s="23">
        <v>-38788.100000000006</v>
      </c>
      <c r="R126" s="347">
        <v>3087625.7883178382</v>
      </c>
    </row>
    <row r="127" spans="1:18" s="18" customFormat="1" ht="15" x14ac:dyDescent="0.25">
      <c r="A127" s="268">
        <v>405</v>
      </c>
      <c r="B127" s="10" t="s">
        <v>132</v>
      </c>
      <c r="C127" s="11">
        <v>72650</v>
      </c>
      <c r="D127" s="11">
        <v>94164999.390000001</v>
      </c>
      <c r="E127" s="11">
        <v>19358786.476630047</v>
      </c>
      <c r="F127" s="274">
        <v>113523785.86663005</v>
      </c>
      <c r="G127" s="142">
        <v>1388.69</v>
      </c>
      <c r="H127" s="13">
        <v>100888328.5</v>
      </c>
      <c r="I127" s="348">
        <v>12635457.366630048</v>
      </c>
      <c r="J127" s="11">
        <v>2638286.5358470762</v>
      </c>
      <c r="K127" s="23">
        <v>-10704404.160201717</v>
      </c>
      <c r="L127" s="274">
        <v>4569339.7422754057</v>
      </c>
      <c r="M127" s="23">
        <v>13144798.914696461</v>
      </c>
      <c r="N127" s="346">
        <v>17714138.656971864</v>
      </c>
      <c r="O127" s="99">
        <v>11535024.477791898</v>
      </c>
      <c r="P127" s="361">
        <v>29249163.134763762</v>
      </c>
      <c r="Q127" s="23">
        <v>-1996896.4234500001</v>
      </c>
      <c r="R127" s="347">
        <v>27252266.711313762</v>
      </c>
    </row>
    <row r="128" spans="1:18" s="18" customFormat="1" ht="15" x14ac:dyDescent="0.25">
      <c r="A128" s="268">
        <v>407</v>
      </c>
      <c r="B128" s="10" t="s">
        <v>133</v>
      </c>
      <c r="C128" s="11">
        <v>2518</v>
      </c>
      <c r="D128" s="11">
        <v>3599882.7900000005</v>
      </c>
      <c r="E128" s="11">
        <v>1099951.9789917544</v>
      </c>
      <c r="F128" s="274">
        <v>4699834.7689917553</v>
      </c>
      <c r="G128" s="142">
        <v>1388.69</v>
      </c>
      <c r="H128" s="13">
        <v>3496721.42</v>
      </c>
      <c r="I128" s="348">
        <v>1203113.3489917554</v>
      </c>
      <c r="J128" s="11">
        <v>100946.7196777885</v>
      </c>
      <c r="K128" s="23">
        <v>-33403.831077711598</v>
      </c>
      <c r="L128" s="274">
        <v>1270656.2375918322</v>
      </c>
      <c r="M128" s="23">
        <v>1207003.5748764575</v>
      </c>
      <c r="N128" s="346">
        <v>2477659.8124682894</v>
      </c>
      <c r="O128" s="99">
        <v>631405.69131634757</v>
      </c>
      <c r="P128" s="361">
        <v>3109065.503784637</v>
      </c>
      <c r="Q128" s="23">
        <v>-869748.54999999993</v>
      </c>
      <c r="R128" s="347">
        <v>2239316.9537846372</v>
      </c>
    </row>
    <row r="129" spans="1:18" s="18" customFormat="1" ht="15" x14ac:dyDescent="0.25">
      <c r="A129" s="268">
        <v>408</v>
      </c>
      <c r="B129" s="10" t="s">
        <v>134</v>
      </c>
      <c r="C129" s="11">
        <v>14099</v>
      </c>
      <c r="D129" s="11">
        <v>23372361.879999999</v>
      </c>
      <c r="E129" s="11">
        <v>2109775.3005667161</v>
      </c>
      <c r="F129" s="274">
        <v>25482137.180566713</v>
      </c>
      <c r="G129" s="142">
        <v>1388.69</v>
      </c>
      <c r="H129" s="13">
        <v>19579140.310000002</v>
      </c>
      <c r="I129" s="348">
        <v>5902996.8705667108</v>
      </c>
      <c r="J129" s="11">
        <v>416906.55519824673</v>
      </c>
      <c r="K129" s="23">
        <v>-1216265.1348369792</v>
      </c>
      <c r="L129" s="274">
        <v>5103638.2909279782</v>
      </c>
      <c r="M129" s="23">
        <v>6061294.160336988</v>
      </c>
      <c r="N129" s="346">
        <v>11164932.451264966</v>
      </c>
      <c r="O129" s="99">
        <v>2549923.147527352</v>
      </c>
      <c r="P129" s="361">
        <v>13714855.598792318</v>
      </c>
      <c r="Q129" s="23">
        <v>-19319.45749999996</v>
      </c>
      <c r="R129" s="347">
        <v>13695536.141292319</v>
      </c>
    </row>
    <row r="130" spans="1:18" s="18" customFormat="1" ht="15" x14ac:dyDescent="0.25">
      <c r="A130" s="268">
        <v>410</v>
      </c>
      <c r="B130" s="10" t="s">
        <v>135</v>
      </c>
      <c r="C130" s="11">
        <v>18775</v>
      </c>
      <c r="D130" s="11">
        <v>38471657.920000002</v>
      </c>
      <c r="E130" s="11">
        <v>2467634.9577840776</v>
      </c>
      <c r="F130" s="274">
        <v>40939292.877784081</v>
      </c>
      <c r="G130" s="142">
        <v>1388.69</v>
      </c>
      <c r="H130" s="13">
        <v>26072654.75</v>
      </c>
      <c r="I130" s="348">
        <v>14866638.127784081</v>
      </c>
      <c r="J130" s="11">
        <v>502956.31166062754</v>
      </c>
      <c r="K130" s="23">
        <v>-8767765.4422847461</v>
      </c>
      <c r="L130" s="274">
        <v>6601828.9971599616</v>
      </c>
      <c r="M130" s="23">
        <v>7591844.1539063724</v>
      </c>
      <c r="N130" s="346">
        <v>14193673.151066333</v>
      </c>
      <c r="O130" s="99">
        <v>2612728.8128052256</v>
      </c>
      <c r="P130" s="361">
        <v>16806401.963871557</v>
      </c>
      <c r="Q130" s="23">
        <v>237835.20254999999</v>
      </c>
      <c r="R130" s="347">
        <v>17044237.166421559</v>
      </c>
    </row>
    <row r="131" spans="1:18" s="18" customFormat="1" ht="15" x14ac:dyDescent="0.25">
      <c r="A131" s="268">
        <v>416</v>
      </c>
      <c r="B131" s="10" t="s">
        <v>136</v>
      </c>
      <c r="C131" s="11">
        <v>2886</v>
      </c>
      <c r="D131" s="11">
        <v>4769477.5999999996</v>
      </c>
      <c r="E131" s="11">
        <v>521868.91546740883</v>
      </c>
      <c r="F131" s="274">
        <v>5291346.5154674081</v>
      </c>
      <c r="G131" s="142">
        <v>1388.69</v>
      </c>
      <c r="H131" s="13">
        <v>4007759.3400000003</v>
      </c>
      <c r="I131" s="348">
        <v>1283587.1754674078</v>
      </c>
      <c r="J131" s="11">
        <v>66891.223272654024</v>
      </c>
      <c r="K131" s="23">
        <v>-1053519.9046504041</v>
      </c>
      <c r="L131" s="274">
        <v>296958.49408965767</v>
      </c>
      <c r="M131" s="23">
        <v>1323982.288958454</v>
      </c>
      <c r="N131" s="346">
        <v>1620940.7830481117</v>
      </c>
      <c r="O131" s="99">
        <v>503954.63766664377</v>
      </c>
      <c r="P131" s="361">
        <v>2124895.4207147555</v>
      </c>
      <c r="Q131" s="23">
        <v>26256.559999999998</v>
      </c>
      <c r="R131" s="347">
        <v>2151151.9807147556</v>
      </c>
    </row>
    <row r="132" spans="1:18" s="18" customFormat="1" ht="15" x14ac:dyDescent="0.25">
      <c r="A132" s="268">
        <v>418</v>
      </c>
      <c r="B132" s="10" t="s">
        <v>137</v>
      </c>
      <c r="C132" s="11">
        <v>24580</v>
      </c>
      <c r="D132" s="11">
        <v>50242148.910000004</v>
      </c>
      <c r="E132" s="11">
        <v>2849648.0197962541</v>
      </c>
      <c r="F132" s="274">
        <v>53091796.929796256</v>
      </c>
      <c r="G132" s="142">
        <v>1388.69</v>
      </c>
      <c r="H132" s="13">
        <v>34134000.200000003</v>
      </c>
      <c r="I132" s="348">
        <v>18957796.729796253</v>
      </c>
      <c r="J132" s="11">
        <v>1118584.5002313189</v>
      </c>
      <c r="K132" s="23">
        <v>-2836272.6530333809</v>
      </c>
      <c r="L132" s="274">
        <v>17240108.576994192</v>
      </c>
      <c r="M132" s="23">
        <v>1776070.9986691943</v>
      </c>
      <c r="N132" s="346">
        <v>19016179.575663388</v>
      </c>
      <c r="O132" s="99">
        <v>2798442.8051829608</v>
      </c>
      <c r="P132" s="361">
        <v>21814622.380846348</v>
      </c>
      <c r="Q132" s="23">
        <v>-522724.84594999999</v>
      </c>
      <c r="R132" s="347">
        <v>21291897.534896348</v>
      </c>
    </row>
    <row r="133" spans="1:18" s="18" customFormat="1" ht="15" x14ac:dyDescent="0.25">
      <c r="A133" s="268">
        <v>420</v>
      </c>
      <c r="B133" s="10" t="s">
        <v>138</v>
      </c>
      <c r="C133" s="11">
        <v>9177</v>
      </c>
      <c r="D133" s="11">
        <v>11955353.239999998</v>
      </c>
      <c r="E133" s="11">
        <v>1957633.784421887</v>
      </c>
      <c r="F133" s="274">
        <v>13912987.024421886</v>
      </c>
      <c r="G133" s="142">
        <v>1388.69</v>
      </c>
      <c r="H133" s="13">
        <v>12744008.130000001</v>
      </c>
      <c r="I133" s="348">
        <v>1168978.8944218848</v>
      </c>
      <c r="J133" s="11">
        <v>270641.33010976284</v>
      </c>
      <c r="K133" s="23">
        <v>29534.038792509935</v>
      </c>
      <c r="L133" s="274">
        <v>1469154.2633241578</v>
      </c>
      <c r="M133" s="23">
        <v>2614455.4942625603</v>
      </c>
      <c r="N133" s="346">
        <v>4083609.7575867181</v>
      </c>
      <c r="O133" s="99">
        <v>1662406.046704923</v>
      </c>
      <c r="P133" s="361">
        <v>5746015.8042916413</v>
      </c>
      <c r="Q133" s="23">
        <v>-133162.53100000005</v>
      </c>
      <c r="R133" s="347">
        <v>5612853.2732916409</v>
      </c>
    </row>
    <row r="134" spans="1:18" s="18" customFormat="1" ht="15" x14ac:dyDescent="0.25">
      <c r="A134" s="268">
        <v>421</v>
      </c>
      <c r="B134" s="10" t="s">
        <v>139</v>
      </c>
      <c r="C134" s="11">
        <v>695</v>
      </c>
      <c r="D134" s="11">
        <v>1057882.69</v>
      </c>
      <c r="E134" s="11">
        <v>441119.10944937624</v>
      </c>
      <c r="F134" s="274">
        <v>1499001.7994493763</v>
      </c>
      <c r="G134" s="142">
        <v>1388.69</v>
      </c>
      <c r="H134" s="13">
        <v>965139.55</v>
      </c>
      <c r="I134" s="348">
        <v>533862.24944937625</v>
      </c>
      <c r="J134" s="11">
        <v>222695.85077396219</v>
      </c>
      <c r="K134" s="23">
        <v>379384.49977213179</v>
      </c>
      <c r="L134" s="274">
        <v>1135942.5999954701</v>
      </c>
      <c r="M134" s="23">
        <v>196547.4678800673</v>
      </c>
      <c r="N134" s="346">
        <v>1332490.0678755376</v>
      </c>
      <c r="O134" s="99">
        <v>171167.80470794902</v>
      </c>
      <c r="P134" s="361">
        <v>1503657.8725834866</v>
      </c>
      <c r="Q134" s="23">
        <v>0</v>
      </c>
      <c r="R134" s="347">
        <v>1503657.8725834866</v>
      </c>
    </row>
    <row r="135" spans="1:18" s="18" customFormat="1" ht="15" x14ac:dyDescent="0.25">
      <c r="A135" s="268">
        <v>422</v>
      </c>
      <c r="B135" s="10" t="s">
        <v>140</v>
      </c>
      <c r="C135" s="11">
        <v>10372</v>
      </c>
      <c r="D135" s="11">
        <v>10169009.91</v>
      </c>
      <c r="E135" s="11">
        <v>5042445.0706719812</v>
      </c>
      <c r="F135" s="274">
        <v>15211454.980671981</v>
      </c>
      <c r="G135" s="142">
        <v>1388.69</v>
      </c>
      <c r="H135" s="13">
        <v>14403492.68</v>
      </c>
      <c r="I135" s="348">
        <v>807962.30067198165</v>
      </c>
      <c r="J135" s="11">
        <v>1495340.1426876581</v>
      </c>
      <c r="K135" s="23">
        <v>-1599805.6691898429</v>
      </c>
      <c r="L135" s="274">
        <v>703496.77416979661</v>
      </c>
      <c r="M135" s="23">
        <v>3451300.5793498056</v>
      </c>
      <c r="N135" s="346">
        <v>4154797.3535196022</v>
      </c>
      <c r="O135" s="99">
        <v>2083674.6945745316</v>
      </c>
      <c r="P135" s="361">
        <v>6238472.0480941338</v>
      </c>
      <c r="Q135" s="23">
        <v>137414.30349999998</v>
      </c>
      <c r="R135" s="347">
        <v>6375886.3515941342</v>
      </c>
    </row>
    <row r="136" spans="1:18" s="18" customFormat="1" ht="15" x14ac:dyDescent="0.25">
      <c r="A136" s="268">
        <v>423</v>
      </c>
      <c r="B136" s="10" t="s">
        <v>141</v>
      </c>
      <c r="C136" s="11">
        <v>20497</v>
      </c>
      <c r="D136" s="11">
        <v>37388533.659999996</v>
      </c>
      <c r="E136" s="11">
        <v>2739603.3962880489</v>
      </c>
      <c r="F136" s="274">
        <v>40128137.056288049</v>
      </c>
      <c r="G136" s="142">
        <v>1388.69</v>
      </c>
      <c r="H136" s="13">
        <v>28463978.93</v>
      </c>
      <c r="I136" s="348">
        <v>11664158.126288049</v>
      </c>
      <c r="J136" s="11">
        <v>760344.72076405305</v>
      </c>
      <c r="K136" s="23">
        <v>1246506.2151542609</v>
      </c>
      <c r="L136" s="274">
        <v>13671009.062206361</v>
      </c>
      <c r="M136" s="23">
        <v>2104133.6650734823</v>
      </c>
      <c r="N136" s="346">
        <v>15775142.727279844</v>
      </c>
      <c r="O136" s="99">
        <v>2498054.886262083</v>
      </c>
      <c r="P136" s="361">
        <v>18273197.613541927</v>
      </c>
      <c r="Q136" s="23">
        <v>-730633.53750000021</v>
      </c>
      <c r="R136" s="347">
        <v>17542564.076041926</v>
      </c>
    </row>
    <row r="137" spans="1:18" s="18" customFormat="1" ht="15" x14ac:dyDescent="0.25">
      <c r="A137" s="268">
        <v>425</v>
      </c>
      <c r="B137" s="10" t="s">
        <v>142</v>
      </c>
      <c r="C137" s="11">
        <v>10258</v>
      </c>
      <c r="D137" s="11">
        <v>29655743.530000001</v>
      </c>
      <c r="E137" s="11">
        <v>1117068.225176509</v>
      </c>
      <c r="F137" s="274">
        <v>30772811.755176511</v>
      </c>
      <c r="G137" s="142">
        <v>1388.69</v>
      </c>
      <c r="H137" s="13">
        <v>14245182.020000001</v>
      </c>
      <c r="I137" s="348">
        <v>16527629.735176509</v>
      </c>
      <c r="J137" s="11">
        <v>326992.34361549461</v>
      </c>
      <c r="K137" s="23">
        <v>-3110985.3519621235</v>
      </c>
      <c r="L137" s="274">
        <v>13743636.726829879</v>
      </c>
      <c r="M137" s="23">
        <v>5142157.3466271069</v>
      </c>
      <c r="N137" s="346">
        <v>18885794.073456988</v>
      </c>
      <c r="O137" s="99">
        <v>1152653.9221954255</v>
      </c>
      <c r="P137" s="361">
        <v>20038447.995652415</v>
      </c>
      <c r="Q137" s="23">
        <v>-12139.183449999982</v>
      </c>
      <c r="R137" s="347">
        <v>20026308.812202416</v>
      </c>
    </row>
    <row r="138" spans="1:18" s="18" customFormat="1" ht="15" x14ac:dyDescent="0.25">
      <c r="A138" s="268">
        <v>426</v>
      </c>
      <c r="B138" s="10" t="s">
        <v>143</v>
      </c>
      <c r="C138" s="11">
        <v>11962</v>
      </c>
      <c r="D138" s="11">
        <v>20300207.809999999</v>
      </c>
      <c r="E138" s="11">
        <v>2181415.6371324775</v>
      </c>
      <c r="F138" s="274">
        <v>22481623.447132476</v>
      </c>
      <c r="G138" s="142">
        <v>1388.69</v>
      </c>
      <c r="H138" s="13">
        <v>16611509.780000001</v>
      </c>
      <c r="I138" s="348">
        <v>5870113.6671324745</v>
      </c>
      <c r="J138" s="11">
        <v>330541.78068837622</v>
      </c>
      <c r="K138" s="23">
        <v>-4234300.6749319676</v>
      </c>
      <c r="L138" s="274">
        <v>1966354.772888883</v>
      </c>
      <c r="M138" s="23">
        <v>5975700.0152636115</v>
      </c>
      <c r="N138" s="346">
        <v>7942054.7881524945</v>
      </c>
      <c r="O138" s="99">
        <v>2072703.9688236376</v>
      </c>
      <c r="P138" s="361">
        <v>10014758.756976131</v>
      </c>
      <c r="Q138" s="23">
        <v>-755156.56780000008</v>
      </c>
      <c r="R138" s="347">
        <v>9259602.189176131</v>
      </c>
    </row>
    <row r="139" spans="1:18" s="18" customFormat="1" ht="15" x14ac:dyDescent="0.25">
      <c r="A139" s="268">
        <v>430</v>
      </c>
      <c r="B139" s="10" t="s">
        <v>144</v>
      </c>
      <c r="C139" s="11">
        <v>15392</v>
      </c>
      <c r="D139" s="11">
        <v>19981303.68</v>
      </c>
      <c r="E139" s="11">
        <v>3186124.2907836498</v>
      </c>
      <c r="F139" s="274">
        <v>23167427.970783651</v>
      </c>
      <c r="G139" s="142">
        <v>1388.69</v>
      </c>
      <c r="H139" s="13">
        <v>21374716.48</v>
      </c>
      <c r="I139" s="348">
        <v>1792711.4907836504</v>
      </c>
      <c r="J139" s="11">
        <v>515099.91848896432</v>
      </c>
      <c r="K139" s="23">
        <v>-106744.72227955284</v>
      </c>
      <c r="L139" s="274">
        <v>2201066.686993062</v>
      </c>
      <c r="M139" s="23">
        <v>6096013.1881590029</v>
      </c>
      <c r="N139" s="346">
        <v>8297079.8751520645</v>
      </c>
      <c r="O139" s="99">
        <v>3262020.8470723964</v>
      </c>
      <c r="P139" s="361">
        <v>11559100.722224461</v>
      </c>
      <c r="Q139" s="23">
        <v>47649.689000000013</v>
      </c>
      <c r="R139" s="347">
        <v>11606750.41122446</v>
      </c>
    </row>
    <row r="140" spans="1:18" s="18" customFormat="1" ht="15" x14ac:dyDescent="0.25">
      <c r="A140" s="268">
        <v>433</v>
      </c>
      <c r="B140" s="10" t="s">
        <v>145</v>
      </c>
      <c r="C140" s="11">
        <v>7749</v>
      </c>
      <c r="D140" s="11">
        <v>12093224.010000002</v>
      </c>
      <c r="E140" s="11">
        <v>1396021.7258487265</v>
      </c>
      <c r="F140" s="274">
        <v>13489245.735848729</v>
      </c>
      <c r="G140" s="142">
        <v>1388.69</v>
      </c>
      <c r="H140" s="13">
        <v>10760958.810000001</v>
      </c>
      <c r="I140" s="348">
        <v>2728286.925848728</v>
      </c>
      <c r="J140" s="11">
        <v>186274.31842886057</v>
      </c>
      <c r="K140" s="23">
        <v>-818206.1545543666</v>
      </c>
      <c r="L140" s="274">
        <v>2096355.089723222</v>
      </c>
      <c r="M140" s="23">
        <v>2289313.0917410306</v>
      </c>
      <c r="N140" s="346">
        <v>4385668.181464253</v>
      </c>
      <c r="O140" s="99">
        <v>1403191.154405253</v>
      </c>
      <c r="P140" s="361">
        <v>5788859.335869506</v>
      </c>
      <c r="Q140" s="23">
        <v>7533.8424999999988</v>
      </c>
      <c r="R140" s="347">
        <v>5796393.1783695063</v>
      </c>
    </row>
    <row r="141" spans="1:18" s="18" customFormat="1" ht="15" x14ac:dyDescent="0.25">
      <c r="A141" s="268">
        <v>434</v>
      </c>
      <c r="B141" s="10" t="s">
        <v>146</v>
      </c>
      <c r="C141" s="11">
        <v>14568</v>
      </c>
      <c r="D141" s="11">
        <v>18685104.310000002</v>
      </c>
      <c r="E141" s="11">
        <v>5508236.591414717</v>
      </c>
      <c r="F141" s="274">
        <v>24193340.901414718</v>
      </c>
      <c r="G141" s="142">
        <v>1388.69</v>
      </c>
      <c r="H141" s="13">
        <v>20230435.920000002</v>
      </c>
      <c r="I141" s="348">
        <v>3962904.9814147167</v>
      </c>
      <c r="J141" s="11">
        <v>390471.59774785413</v>
      </c>
      <c r="K141" s="23">
        <v>1637846.1313923502</v>
      </c>
      <c r="L141" s="274">
        <v>5991222.7105549211</v>
      </c>
      <c r="M141" s="23">
        <v>884375.8336557555</v>
      </c>
      <c r="N141" s="346">
        <v>6875598.5442106761</v>
      </c>
      <c r="O141" s="99">
        <v>2582080.7873557578</v>
      </c>
      <c r="P141" s="361">
        <v>9457679.3315664344</v>
      </c>
      <c r="Q141" s="23">
        <v>906850.85950000002</v>
      </c>
      <c r="R141" s="347">
        <v>10364530.191066435</v>
      </c>
    </row>
    <row r="142" spans="1:18" s="18" customFormat="1" ht="15" x14ac:dyDescent="0.25">
      <c r="A142" s="268">
        <v>435</v>
      </c>
      <c r="B142" s="10" t="s">
        <v>147</v>
      </c>
      <c r="C142" s="11">
        <v>692</v>
      </c>
      <c r="D142" s="11">
        <v>500603.20000000007</v>
      </c>
      <c r="E142" s="11">
        <v>335131.43543501874</v>
      </c>
      <c r="F142" s="274">
        <v>835734.6354350188</v>
      </c>
      <c r="G142" s="142">
        <v>1388.69</v>
      </c>
      <c r="H142" s="13">
        <v>960973.48</v>
      </c>
      <c r="I142" s="348">
        <v>-125238.84456498118</v>
      </c>
      <c r="J142" s="11">
        <v>210787.15860131913</v>
      </c>
      <c r="K142" s="23">
        <v>716161.71156164072</v>
      </c>
      <c r="L142" s="274">
        <v>801710.02559797862</v>
      </c>
      <c r="M142" s="23">
        <v>51482.053425145852</v>
      </c>
      <c r="N142" s="346">
        <v>853192.07902312442</v>
      </c>
      <c r="O142" s="99">
        <v>149774.89296295712</v>
      </c>
      <c r="P142" s="361">
        <v>1002966.9719860816</v>
      </c>
      <c r="Q142" s="23">
        <v>-59599.407500000016</v>
      </c>
      <c r="R142" s="347">
        <v>943367.5644860816</v>
      </c>
    </row>
    <row r="143" spans="1:18" s="18" customFormat="1" ht="15" x14ac:dyDescent="0.25">
      <c r="A143" s="268">
        <v>436</v>
      </c>
      <c r="B143" s="10" t="s">
        <v>148</v>
      </c>
      <c r="C143" s="11">
        <v>1988</v>
      </c>
      <c r="D143" s="11">
        <v>4732004.0699999994</v>
      </c>
      <c r="E143" s="11">
        <v>345421.02602601901</v>
      </c>
      <c r="F143" s="274">
        <v>5077425.0960260183</v>
      </c>
      <c r="G143" s="142">
        <v>1388.69</v>
      </c>
      <c r="H143" s="13">
        <v>2760715.72</v>
      </c>
      <c r="I143" s="348">
        <v>2316709.3760260181</v>
      </c>
      <c r="J143" s="11">
        <v>57022.584130914212</v>
      </c>
      <c r="K143" s="23">
        <v>-488141.32255554223</v>
      </c>
      <c r="L143" s="274">
        <v>1885590.6376013902</v>
      </c>
      <c r="M143" s="23">
        <v>1370357.932213129</v>
      </c>
      <c r="N143" s="346">
        <v>3255948.569814519</v>
      </c>
      <c r="O143" s="99">
        <v>322752.50759831484</v>
      </c>
      <c r="P143" s="361">
        <v>3578701.0774128339</v>
      </c>
      <c r="Q143" s="23">
        <v>-10696.564499999993</v>
      </c>
      <c r="R143" s="347">
        <v>3568004.5129128341</v>
      </c>
    </row>
    <row r="144" spans="1:18" s="18" customFormat="1" ht="15" x14ac:dyDescent="0.25">
      <c r="A144" s="268">
        <v>440</v>
      </c>
      <c r="B144" s="10" t="s">
        <v>149</v>
      </c>
      <c r="C144" s="11">
        <v>5732</v>
      </c>
      <c r="D144" s="11">
        <v>15664084.210000001</v>
      </c>
      <c r="E144" s="11">
        <v>2746606.9582689521</v>
      </c>
      <c r="F144" s="274">
        <v>18410691.168268953</v>
      </c>
      <c r="G144" s="142">
        <v>1388.69</v>
      </c>
      <c r="H144" s="13">
        <v>7959971.0800000001</v>
      </c>
      <c r="I144" s="348">
        <v>10450720.088268952</v>
      </c>
      <c r="J144" s="11">
        <v>264274.57820758264</v>
      </c>
      <c r="K144" s="23">
        <v>-2754870.5537377731</v>
      </c>
      <c r="L144" s="274">
        <v>7960124.1127387621</v>
      </c>
      <c r="M144" s="23">
        <v>3109938.5714811538</v>
      </c>
      <c r="N144" s="346">
        <v>11070062.684219915</v>
      </c>
      <c r="O144" s="99">
        <v>758111.19354579132</v>
      </c>
      <c r="P144" s="361">
        <v>11828173.877765708</v>
      </c>
      <c r="Q144" s="23">
        <v>-64149.549999999974</v>
      </c>
      <c r="R144" s="347">
        <v>11764024.327765707</v>
      </c>
    </row>
    <row r="145" spans="1:18" s="18" customFormat="1" ht="15" x14ac:dyDescent="0.25">
      <c r="A145" s="268">
        <v>441</v>
      </c>
      <c r="B145" s="10" t="s">
        <v>150</v>
      </c>
      <c r="C145" s="11">
        <v>4421</v>
      </c>
      <c r="D145" s="11">
        <v>5155070.24</v>
      </c>
      <c r="E145" s="11">
        <v>1375911.1408725502</v>
      </c>
      <c r="F145" s="274">
        <v>6530981.3808725504</v>
      </c>
      <c r="G145" s="142">
        <v>1388.69</v>
      </c>
      <c r="H145" s="13">
        <v>6139398.4900000002</v>
      </c>
      <c r="I145" s="348">
        <v>391582.8908725502</v>
      </c>
      <c r="J145" s="11">
        <v>305966.90443162603</v>
      </c>
      <c r="K145" s="23">
        <v>-1524317.6219523528</v>
      </c>
      <c r="L145" s="274">
        <v>-826767.82664817665</v>
      </c>
      <c r="M145" s="23">
        <v>1133238.7092830553</v>
      </c>
      <c r="N145" s="346">
        <v>306470.88263487862</v>
      </c>
      <c r="O145" s="99">
        <v>875665.43026136665</v>
      </c>
      <c r="P145" s="361">
        <v>1182136.3128962452</v>
      </c>
      <c r="Q145" s="23">
        <v>-93195.869500000001</v>
      </c>
      <c r="R145" s="347">
        <v>1088940.4433962451</v>
      </c>
    </row>
    <row r="146" spans="1:18" s="18" customFormat="1" ht="15" x14ac:dyDescent="0.25">
      <c r="A146" s="268">
        <v>444</v>
      </c>
      <c r="B146" s="10" t="s">
        <v>151</v>
      </c>
      <c r="C146" s="11">
        <v>45811</v>
      </c>
      <c r="D146" s="11">
        <v>68126483.109999999</v>
      </c>
      <c r="E146" s="11">
        <v>10752870.332075479</v>
      </c>
      <c r="F146" s="274">
        <v>78879353.442075476</v>
      </c>
      <c r="G146" s="142">
        <v>1388.69</v>
      </c>
      <c r="H146" s="13">
        <v>63617277.590000004</v>
      </c>
      <c r="I146" s="348">
        <v>15262075.852075472</v>
      </c>
      <c r="J146" s="11">
        <v>1287242.3737172296</v>
      </c>
      <c r="K146" s="23">
        <v>-374914.99768767692</v>
      </c>
      <c r="L146" s="274">
        <v>16174403.228105025</v>
      </c>
      <c r="M146" s="23">
        <v>6077122.0687223747</v>
      </c>
      <c r="N146" s="346">
        <v>22251525.296827398</v>
      </c>
      <c r="O146" s="99">
        <v>7023420.3214530004</v>
      </c>
      <c r="P146" s="361">
        <v>29274945.6182804</v>
      </c>
      <c r="Q146" s="23">
        <v>2399045.4768499997</v>
      </c>
      <c r="R146" s="347">
        <v>31673991.095130399</v>
      </c>
    </row>
    <row r="147" spans="1:18" s="18" customFormat="1" ht="15" x14ac:dyDescent="0.25">
      <c r="A147" s="268">
        <v>445</v>
      </c>
      <c r="B147" s="10" t="s">
        <v>152</v>
      </c>
      <c r="C147" s="11">
        <v>14991</v>
      </c>
      <c r="D147" s="11">
        <v>21554502.650000002</v>
      </c>
      <c r="E147" s="11">
        <v>11267507.795407169</v>
      </c>
      <c r="F147" s="274">
        <v>32822010.445407171</v>
      </c>
      <c r="G147" s="142">
        <v>1388.69</v>
      </c>
      <c r="H147" s="13">
        <v>20817851.789999999</v>
      </c>
      <c r="I147" s="348">
        <v>12004158.655407172</v>
      </c>
      <c r="J147" s="11">
        <v>425914.03034851933</v>
      </c>
      <c r="K147" s="23">
        <v>-6858224.3272825908</v>
      </c>
      <c r="L147" s="274">
        <v>5571848.3584730998</v>
      </c>
      <c r="M147" s="23">
        <v>295021.01184143737</v>
      </c>
      <c r="N147" s="346">
        <v>5866869.3703145375</v>
      </c>
      <c r="O147" s="99">
        <v>2358629.6294035884</v>
      </c>
      <c r="P147" s="361">
        <v>8225498.9997181259</v>
      </c>
      <c r="Q147" s="23">
        <v>126255.26549999995</v>
      </c>
      <c r="R147" s="347">
        <v>8351754.2652181257</v>
      </c>
    </row>
    <row r="148" spans="1:18" s="18" customFormat="1" ht="15" x14ac:dyDescent="0.25">
      <c r="A148" s="268">
        <v>475</v>
      </c>
      <c r="B148" s="10" t="s">
        <v>153</v>
      </c>
      <c r="C148" s="11">
        <v>5479</v>
      </c>
      <c r="D148" s="11">
        <v>8377607.1800000006</v>
      </c>
      <c r="E148" s="11">
        <v>4744703.7547700284</v>
      </c>
      <c r="F148" s="274">
        <v>13122310.934770029</v>
      </c>
      <c r="G148" s="142">
        <v>1388.69</v>
      </c>
      <c r="H148" s="13">
        <v>7608632.5100000007</v>
      </c>
      <c r="I148" s="348">
        <v>5513678.4247700283</v>
      </c>
      <c r="J148" s="11">
        <v>192663.77278385928</v>
      </c>
      <c r="K148" s="23">
        <v>-2855147.2025370635</v>
      </c>
      <c r="L148" s="274">
        <v>2851194.9950168245</v>
      </c>
      <c r="M148" s="23">
        <v>1760521.3545379383</v>
      </c>
      <c r="N148" s="346">
        <v>4611716.3495547622</v>
      </c>
      <c r="O148" s="99">
        <v>1089548.6860257196</v>
      </c>
      <c r="P148" s="361">
        <v>5701265.0355804823</v>
      </c>
      <c r="Q148" s="23">
        <v>725352.38850000012</v>
      </c>
      <c r="R148" s="347">
        <v>6426617.4240804827</v>
      </c>
    </row>
    <row r="149" spans="1:18" s="18" customFormat="1" ht="15" x14ac:dyDescent="0.25">
      <c r="A149" s="268">
        <v>480</v>
      </c>
      <c r="B149" s="10" t="s">
        <v>154</v>
      </c>
      <c r="C149" s="11">
        <v>1978</v>
      </c>
      <c r="D149" s="11">
        <v>3092622.3600000003</v>
      </c>
      <c r="E149" s="11">
        <v>394010.22668768541</v>
      </c>
      <c r="F149" s="274">
        <v>3486632.5866876859</v>
      </c>
      <c r="G149" s="142">
        <v>1388.69</v>
      </c>
      <c r="H149" s="13">
        <v>2746828.8200000003</v>
      </c>
      <c r="I149" s="348">
        <v>739803.76668768562</v>
      </c>
      <c r="J149" s="11">
        <v>45383.119669176522</v>
      </c>
      <c r="K149" s="23">
        <v>-88503.871430119834</v>
      </c>
      <c r="L149" s="274">
        <v>696683.0149267423</v>
      </c>
      <c r="M149" s="23">
        <v>1045553.516954615</v>
      </c>
      <c r="N149" s="346">
        <v>1742236.5318813573</v>
      </c>
      <c r="O149" s="99">
        <v>425028.68870546325</v>
      </c>
      <c r="P149" s="361">
        <v>2167265.2205868205</v>
      </c>
      <c r="Q149" s="23">
        <v>-792172.35000000021</v>
      </c>
      <c r="R149" s="347">
        <v>1375092.8705868204</v>
      </c>
    </row>
    <row r="150" spans="1:18" s="18" customFormat="1" ht="15" x14ac:dyDescent="0.25">
      <c r="A150" s="268">
        <v>481</v>
      </c>
      <c r="B150" s="10" t="s">
        <v>155</v>
      </c>
      <c r="C150" s="11">
        <v>9642</v>
      </c>
      <c r="D150" s="11">
        <v>17817307.720000003</v>
      </c>
      <c r="E150" s="11">
        <v>1036915.4752860673</v>
      </c>
      <c r="F150" s="274">
        <v>18854223.195286069</v>
      </c>
      <c r="G150" s="142">
        <v>1388.69</v>
      </c>
      <c r="H150" s="13">
        <v>13389748.98</v>
      </c>
      <c r="I150" s="348">
        <v>5464474.2152860686</v>
      </c>
      <c r="J150" s="11">
        <v>295385.83977277664</v>
      </c>
      <c r="K150" s="23">
        <v>-556161.90168805106</v>
      </c>
      <c r="L150" s="274">
        <v>5203698.1533707939</v>
      </c>
      <c r="M150" s="23">
        <v>954728.97615719913</v>
      </c>
      <c r="N150" s="346">
        <v>6158427.1295279935</v>
      </c>
      <c r="O150" s="99">
        <v>1209835.8994331209</v>
      </c>
      <c r="P150" s="361">
        <v>7368263.0289611146</v>
      </c>
      <c r="Q150" s="23">
        <v>-228984.05650000001</v>
      </c>
      <c r="R150" s="347">
        <v>7139278.9724611146</v>
      </c>
    </row>
    <row r="151" spans="1:18" s="18" customFormat="1" ht="15" x14ac:dyDescent="0.25">
      <c r="A151" s="268">
        <v>483</v>
      </c>
      <c r="B151" s="10" t="s">
        <v>156</v>
      </c>
      <c r="C151" s="11">
        <v>1067</v>
      </c>
      <c r="D151" s="11">
        <v>2364343.37</v>
      </c>
      <c r="E151" s="11">
        <v>257156.84036864963</v>
      </c>
      <c r="F151" s="274">
        <v>2621500.2103686496</v>
      </c>
      <c r="G151" s="142">
        <v>1388.69</v>
      </c>
      <c r="H151" s="13">
        <v>1481732.23</v>
      </c>
      <c r="I151" s="348">
        <v>1139767.9803686496</v>
      </c>
      <c r="J151" s="11">
        <v>51996.242158363035</v>
      </c>
      <c r="K151" s="23">
        <v>-612255.91253613913</v>
      </c>
      <c r="L151" s="274">
        <v>579508.30999087356</v>
      </c>
      <c r="M151" s="23">
        <v>954351.17404241033</v>
      </c>
      <c r="N151" s="346">
        <v>1533859.4840332838</v>
      </c>
      <c r="O151" s="99">
        <v>239935.47596454332</v>
      </c>
      <c r="P151" s="361">
        <v>1773794.9599978272</v>
      </c>
      <c r="Q151" s="23">
        <v>58256.742499999993</v>
      </c>
      <c r="R151" s="347">
        <v>1832051.7024978271</v>
      </c>
    </row>
    <row r="152" spans="1:18" s="18" customFormat="1" ht="15" x14ac:dyDescent="0.25">
      <c r="A152" s="268">
        <v>484</v>
      </c>
      <c r="B152" s="10" t="s">
        <v>157</v>
      </c>
      <c r="C152" s="11">
        <v>2967</v>
      </c>
      <c r="D152" s="11">
        <v>4039884.19</v>
      </c>
      <c r="E152" s="11">
        <v>727670.38535457209</v>
      </c>
      <c r="F152" s="274">
        <v>4767554.5753545724</v>
      </c>
      <c r="G152" s="142">
        <v>1388.69</v>
      </c>
      <c r="H152" s="13">
        <v>4120243.23</v>
      </c>
      <c r="I152" s="348">
        <v>647311.3453545724</v>
      </c>
      <c r="J152" s="11">
        <v>229568.9020561199</v>
      </c>
      <c r="K152" s="23">
        <v>-587550.03095963341</v>
      </c>
      <c r="L152" s="274">
        <v>289330.21645105886</v>
      </c>
      <c r="M152" s="23">
        <v>1072995.1742732907</v>
      </c>
      <c r="N152" s="346">
        <v>1362325.3907243495</v>
      </c>
      <c r="O152" s="99">
        <v>603634.27597390395</v>
      </c>
      <c r="P152" s="361">
        <v>1965959.6666982535</v>
      </c>
      <c r="Q152" s="23">
        <v>128448.28499999997</v>
      </c>
      <c r="R152" s="347">
        <v>2094407.9516982534</v>
      </c>
    </row>
    <row r="153" spans="1:18" s="18" customFormat="1" ht="15" x14ac:dyDescent="0.25">
      <c r="A153" s="268">
        <v>489</v>
      </c>
      <c r="B153" s="10" t="s">
        <v>158</v>
      </c>
      <c r="C153" s="11">
        <v>1791</v>
      </c>
      <c r="D153" s="11">
        <v>1772591.1300000001</v>
      </c>
      <c r="E153" s="11">
        <v>671012.62551666051</v>
      </c>
      <c r="F153" s="274">
        <v>2443603.7555166604</v>
      </c>
      <c r="G153" s="142">
        <v>1388.69</v>
      </c>
      <c r="H153" s="13">
        <v>2487143.79</v>
      </c>
      <c r="I153" s="348">
        <v>-43540.034483339638</v>
      </c>
      <c r="J153" s="11">
        <v>234894.93017259188</v>
      </c>
      <c r="K153" s="23">
        <v>781561.88974864932</v>
      </c>
      <c r="L153" s="274">
        <v>972916.7854379015</v>
      </c>
      <c r="M153" s="23">
        <v>857723.72717211826</v>
      </c>
      <c r="N153" s="346">
        <v>1830640.5126100197</v>
      </c>
      <c r="O153" s="99">
        <v>421166.26189265435</v>
      </c>
      <c r="P153" s="361">
        <v>2251806.7745026741</v>
      </c>
      <c r="Q153" s="23">
        <v>-1234505.875</v>
      </c>
      <c r="R153" s="347">
        <v>1017300.8995026741</v>
      </c>
    </row>
    <row r="154" spans="1:18" s="18" customFormat="1" ht="15" x14ac:dyDescent="0.25">
      <c r="A154" s="268">
        <v>491</v>
      </c>
      <c r="B154" s="10" t="s">
        <v>159</v>
      </c>
      <c r="C154" s="11">
        <v>51980</v>
      </c>
      <c r="D154" s="11">
        <v>68680800.140000001</v>
      </c>
      <c r="E154" s="11">
        <v>10979268.479283644</v>
      </c>
      <c r="F154" s="274">
        <v>79660068.619283646</v>
      </c>
      <c r="G154" s="142">
        <v>1388.69</v>
      </c>
      <c r="H154" s="13">
        <v>72184106.200000003</v>
      </c>
      <c r="I154" s="348">
        <v>7475962.4192836434</v>
      </c>
      <c r="J154" s="11">
        <v>1719362.293802598</v>
      </c>
      <c r="K154" s="23">
        <v>-24250769.56785284</v>
      </c>
      <c r="L154" s="274">
        <v>-15055444.854766598</v>
      </c>
      <c r="M154" s="23">
        <v>10990523.321787212</v>
      </c>
      <c r="N154" s="346">
        <v>-4064921.5329793859</v>
      </c>
      <c r="O154" s="99">
        <v>8891267.5812161621</v>
      </c>
      <c r="P154" s="361">
        <v>4826346.0482367761</v>
      </c>
      <c r="Q154" s="23">
        <v>203891.13950000028</v>
      </c>
      <c r="R154" s="347">
        <v>5030237.1877367767</v>
      </c>
    </row>
    <row r="155" spans="1:18" s="18" customFormat="1" ht="15" x14ac:dyDescent="0.25">
      <c r="A155" s="268">
        <v>494</v>
      </c>
      <c r="B155" s="10" t="s">
        <v>160</v>
      </c>
      <c r="C155" s="11">
        <v>8882</v>
      </c>
      <c r="D155" s="11">
        <v>19057684.43</v>
      </c>
      <c r="E155" s="11">
        <v>1599894.1742090355</v>
      </c>
      <c r="F155" s="274">
        <v>20657578.604209036</v>
      </c>
      <c r="G155" s="142">
        <v>1388.69</v>
      </c>
      <c r="H155" s="13">
        <v>12334344.58</v>
      </c>
      <c r="I155" s="348">
        <v>8323234.0242090356</v>
      </c>
      <c r="J155" s="11">
        <v>325131.17209609773</v>
      </c>
      <c r="K155" s="23">
        <v>-4624373.9219741598</v>
      </c>
      <c r="L155" s="274">
        <v>4023991.2743309736</v>
      </c>
      <c r="M155" s="23">
        <v>4996715.2621696265</v>
      </c>
      <c r="N155" s="346">
        <v>9020706.5365005992</v>
      </c>
      <c r="O155" s="99">
        <v>1337371.9809139245</v>
      </c>
      <c r="P155" s="361">
        <v>10358078.517414523</v>
      </c>
      <c r="Q155" s="23">
        <v>92136.656000000017</v>
      </c>
      <c r="R155" s="347">
        <v>10450215.173414523</v>
      </c>
    </row>
    <row r="156" spans="1:18" s="18" customFormat="1" ht="15" x14ac:dyDescent="0.25">
      <c r="A156" s="268">
        <v>495</v>
      </c>
      <c r="B156" s="10" t="s">
        <v>161</v>
      </c>
      <c r="C156" s="11">
        <v>1477</v>
      </c>
      <c r="D156" s="11">
        <v>1911254.89</v>
      </c>
      <c r="E156" s="11">
        <v>763164.26657233341</v>
      </c>
      <c r="F156" s="274">
        <v>2674419.1565723335</v>
      </c>
      <c r="G156" s="142">
        <v>1388.69</v>
      </c>
      <c r="H156" s="13">
        <v>2051095.1300000001</v>
      </c>
      <c r="I156" s="348">
        <v>623324.02657233342</v>
      </c>
      <c r="J156" s="11">
        <v>125080.63251962858</v>
      </c>
      <c r="K156" s="23">
        <v>-188719.23538491767</v>
      </c>
      <c r="L156" s="274">
        <v>559685.42370704433</v>
      </c>
      <c r="M156" s="23">
        <v>277393.98080993321</v>
      </c>
      <c r="N156" s="346">
        <v>837079.40451697749</v>
      </c>
      <c r="O156" s="99">
        <v>328284.18479940266</v>
      </c>
      <c r="P156" s="361">
        <v>1165363.5893163802</v>
      </c>
      <c r="Q156" s="23">
        <v>-65119.252500000017</v>
      </c>
      <c r="R156" s="347">
        <v>1100244.3368163803</v>
      </c>
    </row>
    <row r="157" spans="1:18" s="18" customFormat="1" ht="15" x14ac:dyDescent="0.25">
      <c r="A157" s="268">
        <v>498</v>
      </c>
      <c r="B157" s="10" t="s">
        <v>162</v>
      </c>
      <c r="C157" s="11">
        <v>2281</v>
      </c>
      <c r="D157" s="11">
        <v>3092742.6799999997</v>
      </c>
      <c r="E157" s="11">
        <v>1888230.4965202499</v>
      </c>
      <c r="F157" s="274">
        <v>4980973.1765202498</v>
      </c>
      <c r="G157" s="142">
        <v>1388.69</v>
      </c>
      <c r="H157" s="13">
        <v>3167601.89</v>
      </c>
      <c r="I157" s="348">
        <v>1813371.2865202497</v>
      </c>
      <c r="J157" s="11">
        <v>861139.11840169155</v>
      </c>
      <c r="K157" s="23">
        <v>444760.17024830269</v>
      </c>
      <c r="L157" s="274">
        <v>3119270.5751702441</v>
      </c>
      <c r="M157" s="23">
        <v>36990.052047333578</v>
      </c>
      <c r="N157" s="346">
        <v>3156260.6272175778</v>
      </c>
      <c r="O157" s="99">
        <v>439580.56041408132</v>
      </c>
      <c r="P157" s="361">
        <v>3595841.1876316592</v>
      </c>
      <c r="Q157" s="23">
        <v>27509.713999999978</v>
      </c>
      <c r="R157" s="347">
        <v>3623350.9016316594</v>
      </c>
    </row>
    <row r="158" spans="1:18" s="18" customFormat="1" ht="15" x14ac:dyDescent="0.25">
      <c r="A158" s="268">
        <v>499</v>
      </c>
      <c r="B158" s="10" t="s">
        <v>163</v>
      </c>
      <c r="C158" s="11">
        <v>19662</v>
      </c>
      <c r="D158" s="11">
        <v>35841883.480000004</v>
      </c>
      <c r="E158" s="11">
        <v>7159622.9430806451</v>
      </c>
      <c r="F158" s="274">
        <v>43001506.423080653</v>
      </c>
      <c r="G158" s="142">
        <v>1388.69</v>
      </c>
      <c r="H158" s="13">
        <v>27304422.780000001</v>
      </c>
      <c r="I158" s="348">
        <v>15697083.643080652</v>
      </c>
      <c r="J158" s="11">
        <v>600856.52988480183</v>
      </c>
      <c r="K158" s="23">
        <v>-572092.49352128524</v>
      </c>
      <c r="L158" s="274">
        <v>15725847.679444168</v>
      </c>
      <c r="M158" s="23">
        <v>4089687.6496608984</v>
      </c>
      <c r="N158" s="346">
        <v>19815535.329105064</v>
      </c>
      <c r="O158" s="99">
        <v>2824104.0038644425</v>
      </c>
      <c r="P158" s="361">
        <v>22639639.332969505</v>
      </c>
      <c r="Q158" s="23">
        <v>395702.76955000032</v>
      </c>
      <c r="R158" s="347">
        <v>23035342.102519505</v>
      </c>
    </row>
    <row r="159" spans="1:18" s="18" customFormat="1" ht="15" x14ac:dyDescent="0.25">
      <c r="A159" s="268">
        <v>500</v>
      </c>
      <c r="B159" s="10" t="s">
        <v>164</v>
      </c>
      <c r="C159" s="11">
        <v>10486</v>
      </c>
      <c r="D159" s="11">
        <v>21002621.629999999</v>
      </c>
      <c r="E159" s="11">
        <v>1131562.9971688681</v>
      </c>
      <c r="F159" s="274">
        <v>22134184.627168868</v>
      </c>
      <c r="G159" s="142">
        <v>1388.69</v>
      </c>
      <c r="H159" s="13">
        <v>14561803.34</v>
      </c>
      <c r="I159" s="348">
        <v>7572381.2871688679</v>
      </c>
      <c r="J159" s="11">
        <v>360666.36810013058</v>
      </c>
      <c r="K159" s="23">
        <v>2928167.0781063922</v>
      </c>
      <c r="L159" s="274">
        <v>10861214.733375391</v>
      </c>
      <c r="M159" s="23">
        <v>1325646.2473453768</v>
      </c>
      <c r="N159" s="346">
        <v>12186860.980720768</v>
      </c>
      <c r="O159" s="99">
        <v>1032774.5607903547</v>
      </c>
      <c r="P159" s="361">
        <v>13219635.541511122</v>
      </c>
      <c r="Q159" s="23">
        <v>-223001.73799999995</v>
      </c>
      <c r="R159" s="347">
        <v>12996633.803511122</v>
      </c>
    </row>
    <row r="160" spans="1:18" s="18" customFormat="1" ht="15" x14ac:dyDescent="0.25">
      <c r="A160" s="268">
        <v>503</v>
      </c>
      <c r="B160" s="10" t="s">
        <v>165</v>
      </c>
      <c r="C160" s="11">
        <v>7539</v>
      </c>
      <c r="D160" s="11">
        <v>10913097.490000002</v>
      </c>
      <c r="E160" s="11">
        <v>1344317.6470978458</v>
      </c>
      <c r="F160" s="274">
        <v>12257415.137097849</v>
      </c>
      <c r="G160" s="142">
        <v>1388.69</v>
      </c>
      <c r="H160" s="13">
        <v>10469333.91</v>
      </c>
      <c r="I160" s="348">
        <v>1788081.2270978484</v>
      </c>
      <c r="J160" s="11">
        <v>205980.52187703986</v>
      </c>
      <c r="K160" s="23">
        <v>-2158871.8554017073</v>
      </c>
      <c r="L160" s="274">
        <v>-164810.10642681899</v>
      </c>
      <c r="M160" s="23">
        <v>2935606.9525766899</v>
      </c>
      <c r="N160" s="346">
        <v>2770796.8461498711</v>
      </c>
      <c r="O160" s="99">
        <v>1388308.1387866098</v>
      </c>
      <c r="P160" s="361">
        <v>4159104.9849364809</v>
      </c>
      <c r="Q160" s="23">
        <v>142665.61550000001</v>
      </c>
      <c r="R160" s="347">
        <v>4301770.6004364807</v>
      </c>
    </row>
    <row r="161" spans="1:18" s="18" customFormat="1" ht="15" x14ac:dyDescent="0.25">
      <c r="A161" s="268">
        <v>504</v>
      </c>
      <c r="B161" s="10" t="s">
        <v>166</v>
      </c>
      <c r="C161" s="11">
        <v>1764</v>
      </c>
      <c r="D161" s="11">
        <v>2475335.63</v>
      </c>
      <c r="E161" s="11">
        <v>531023.9599416405</v>
      </c>
      <c r="F161" s="274">
        <v>3006359.5899416404</v>
      </c>
      <c r="G161" s="142">
        <v>1388.69</v>
      </c>
      <c r="H161" s="13">
        <v>2449649.16</v>
      </c>
      <c r="I161" s="348">
        <v>556710.42994164024</v>
      </c>
      <c r="J161" s="11">
        <v>48732.351851385385</v>
      </c>
      <c r="K161" s="23">
        <v>-863924.71968316298</v>
      </c>
      <c r="L161" s="274">
        <v>-258481.93789013731</v>
      </c>
      <c r="M161" s="23">
        <v>749595.54293986352</v>
      </c>
      <c r="N161" s="346">
        <v>491113.6050497262</v>
      </c>
      <c r="O161" s="99">
        <v>381953.30608945538</v>
      </c>
      <c r="P161" s="361">
        <v>873066.91113918158</v>
      </c>
      <c r="Q161" s="23">
        <v>-847176.85950000014</v>
      </c>
      <c r="R161" s="347">
        <v>25890.051639181445</v>
      </c>
    </row>
    <row r="162" spans="1:18" s="18" customFormat="1" ht="15" x14ac:dyDescent="0.25">
      <c r="A162" s="268">
        <v>505</v>
      </c>
      <c r="B162" s="10" t="s">
        <v>167</v>
      </c>
      <c r="C162" s="11">
        <v>20912</v>
      </c>
      <c r="D162" s="11">
        <v>37754456.879999995</v>
      </c>
      <c r="E162" s="11">
        <v>3647579.3212559563</v>
      </c>
      <c r="F162" s="274">
        <v>41402036.201255955</v>
      </c>
      <c r="G162" s="142">
        <v>1388.69</v>
      </c>
      <c r="H162" s="13">
        <v>29040285.280000001</v>
      </c>
      <c r="I162" s="348">
        <v>12361750.921255954</v>
      </c>
      <c r="J162" s="11">
        <v>642014.32016938122</v>
      </c>
      <c r="K162" s="23">
        <v>-3218672.2874258603</v>
      </c>
      <c r="L162" s="274">
        <v>9785092.9539994746</v>
      </c>
      <c r="M162" s="23">
        <v>3849164.0262180516</v>
      </c>
      <c r="N162" s="346">
        <v>13634256.980217526</v>
      </c>
      <c r="O162" s="99">
        <v>3077114.9719463256</v>
      </c>
      <c r="P162" s="361">
        <v>16711371.952163851</v>
      </c>
      <c r="Q162" s="23">
        <v>-1811538.5364999999</v>
      </c>
      <c r="R162" s="347">
        <v>14899833.415663851</v>
      </c>
    </row>
    <row r="163" spans="1:18" s="18" customFormat="1" ht="15" x14ac:dyDescent="0.25">
      <c r="A163" s="268">
        <v>507</v>
      </c>
      <c r="B163" s="10" t="s">
        <v>168</v>
      </c>
      <c r="C163" s="11">
        <v>5564</v>
      </c>
      <c r="D163" s="11">
        <v>6066470.6600000001</v>
      </c>
      <c r="E163" s="11">
        <v>1584111.1251742274</v>
      </c>
      <c r="F163" s="274">
        <v>7650581.7851742273</v>
      </c>
      <c r="G163" s="142">
        <v>1388.69</v>
      </c>
      <c r="H163" s="13">
        <v>7726671.1600000001</v>
      </c>
      <c r="I163" s="348">
        <v>-76089.374825772829</v>
      </c>
      <c r="J163" s="11">
        <v>419882.85010188294</v>
      </c>
      <c r="K163" s="23">
        <v>-1522411.9401910477</v>
      </c>
      <c r="L163" s="274">
        <v>-1178618.4649149375</v>
      </c>
      <c r="M163" s="23">
        <v>972036.42851637793</v>
      </c>
      <c r="N163" s="346">
        <v>-206582.03639855958</v>
      </c>
      <c r="O163" s="99">
        <v>1106543.9257034184</v>
      </c>
      <c r="P163" s="361">
        <v>899961.88930485887</v>
      </c>
      <c r="Q163" s="23">
        <v>43696.286500000017</v>
      </c>
      <c r="R163" s="347">
        <v>943658.17580485891</v>
      </c>
    </row>
    <row r="164" spans="1:18" s="18" customFormat="1" ht="15" x14ac:dyDescent="0.25">
      <c r="A164" s="268">
        <v>508</v>
      </c>
      <c r="B164" s="10" t="s">
        <v>169</v>
      </c>
      <c r="C164" s="11">
        <v>9360</v>
      </c>
      <c r="D164" s="11">
        <v>10642958.420000002</v>
      </c>
      <c r="E164" s="11">
        <v>1713574.077851221</v>
      </c>
      <c r="F164" s="274">
        <v>12356532.497851223</v>
      </c>
      <c r="G164" s="142">
        <v>1388.69</v>
      </c>
      <c r="H164" s="13">
        <v>12998138.4</v>
      </c>
      <c r="I164" s="348">
        <v>-641605.90214877762</v>
      </c>
      <c r="J164" s="11">
        <v>635648.50973304163</v>
      </c>
      <c r="K164" s="23">
        <v>-2604620.0195425274</v>
      </c>
      <c r="L164" s="274">
        <v>-2610577.4119582633</v>
      </c>
      <c r="M164" s="23">
        <v>2354897.9557672702</v>
      </c>
      <c r="N164" s="346">
        <v>-255679.45619099308</v>
      </c>
      <c r="O164" s="99">
        <v>1662356.1026546212</v>
      </c>
      <c r="P164" s="361">
        <v>1406676.6464636282</v>
      </c>
      <c r="Q164" s="23">
        <v>111679.89099999997</v>
      </c>
      <c r="R164" s="347">
        <v>1518356.5374636282</v>
      </c>
    </row>
    <row r="165" spans="1:18" s="18" customFormat="1" ht="15" x14ac:dyDescent="0.25">
      <c r="A165" s="268">
        <v>529</v>
      </c>
      <c r="B165" s="10" t="s">
        <v>170</v>
      </c>
      <c r="C165" s="11">
        <v>19850</v>
      </c>
      <c r="D165" s="11">
        <v>28609573.909999996</v>
      </c>
      <c r="E165" s="11">
        <v>3980123.1918549011</v>
      </c>
      <c r="F165" s="274">
        <v>32589697.101854898</v>
      </c>
      <c r="G165" s="142">
        <v>1388.69</v>
      </c>
      <c r="H165" s="13">
        <v>27565496.5</v>
      </c>
      <c r="I165" s="348">
        <v>5024200.601854898</v>
      </c>
      <c r="J165" s="11">
        <v>767459.5807251106</v>
      </c>
      <c r="K165" s="23">
        <v>3095741.4187157149</v>
      </c>
      <c r="L165" s="274">
        <v>8887401.6012957245</v>
      </c>
      <c r="M165" s="23">
        <v>-634526.86247983784</v>
      </c>
      <c r="N165" s="346">
        <v>8252874.7388158869</v>
      </c>
      <c r="O165" s="99">
        <v>2301642.8770866529</v>
      </c>
      <c r="P165" s="361">
        <v>10554517.615902539</v>
      </c>
      <c r="Q165" s="23">
        <v>-200888.04544999992</v>
      </c>
      <c r="R165" s="347">
        <v>10353629.570452539</v>
      </c>
    </row>
    <row r="166" spans="1:18" s="18" customFormat="1" ht="15" x14ac:dyDescent="0.25">
      <c r="A166" s="268">
        <v>531</v>
      </c>
      <c r="B166" s="10" t="s">
        <v>171</v>
      </c>
      <c r="C166" s="11">
        <v>5072</v>
      </c>
      <c r="D166" s="11">
        <v>6945893.4499999993</v>
      </c>
      <c r="E166" s="11">
        <v>667278.0964513002</v>
      </c>
      <c r="F166" s="274">
        <v>7613171.5464512995</v>
      </c>
      <c r="G166" s="142">
        <v>1388.69</v>
      </c>
      <c r="H166" s="13">
        <v>7043435.6800000006</v>
      </c>
      <c r="I166" s="348">
        <v>569735.86645129882</v>
      </c>
      <c r="J166" s="11">
        <v>134254.22413924203</v>
      </c>
      <c r="K166" s="23">
        <v>-2684321.3122257981</v>
      </c>
      <c r="L166" s="274">
        <v>-1980331.2216352574</v>
      </c>
      <c r="M166" s="23">
        <v>2197489.3816848043</v>
      </c>
      <c r="N166" s="346">
        <v>217158.16004954698</v>
      </c>
      <c r="O166" s="99">
        <v>879128.80053243821</v>
      </c>
      <c r="P166" s="361">
        <v>1096286.9605819853</v>
      </c>
      <c r="Q166" s="23">
        <v>36465.289550000016</v>
      </c>
      <c r="R166" s="347">
        <v>1132752.2501319854</v>
      </c>
    </row>
    <row r="167" spans="1:18" s="18" customFormat="1" ht="15" x14ac:dyDescent="0.25">
      <c r="A167" s="268">
        <v>535</v>
      </c>
      <c r="B167" s="10" t="s">
        <v>172</v>
      </c>
      <c r="C167" s="11">
        <v>10419</v>
      </c>
      <c r="D167" s="11">
        <v>21658747.25</v>
      </c>
      <c r="E167" s="11">
        <v>1296896.0593473706</v>
      </c>
      <c r="F167" s="274">
        <v>22955643.309347369</v>
      </c>
      <c r="G167" s="142">
        <v>1388.69</v>
      </c>
      <c r="H167" s="13">
        <v>14468761.110000001</v>
      </c>
      <c r="I167" s="348">
        <v>8486882.1993473675</v>
      </c>
      <c r="J167" s="11">
        <v>384178.36506370781</v>
      </c>
      <c r="K167" s="23">
        <v>-1021247.5572071974</v>
      </c>
      <c r="L167" s="274">
        <v>7849813.0072038788</v>
      </c>
      <c r="M167" s="23">
        <v>6452510.2409875169</v>
      </c>
      <c r="N167" s="346">
        <v>14302323.248191396</v>
      </c>
      <c r="O167" s="99">
        <v>1996894.0519505634</v>
      </c>
      <c r="P167" s="361">
        <v>16299217.300141959</v>
      </c>
      <c r="Q167" s="23">
        <v>-61986.367500000051</v>
      </c>
      <c r="R167" s="347">
        <v>16237230.932641959</v>
      </c>
    </row>
    <row r="168" spans="1:18" s="18" customFormat="1" ht="15" x14ac:dyDescent="0.25">
      <c r="A168" s="268">
        <v>536</v>
      </c>
      <c r="B168" s="10" t="s">
        <v>173</v>
      </c>
      <c r="C168" s="11">
        <v>35346</v>
      </c>
      <c r="D168" s="11">
        <v>60665424.590000004</v>
      </c>
      <c r="E168" s="11">
        <v>4666100.3654891429</v>
      </c>
      <c r="F168" s="274">
        <v>65331524.955489144</v>
      </c>
      <c r="G168" s="142">
        <v>1388.69</v>
      </c>
      <c r="H168" s="13">
        <v>49084636.740000002</v>
      </c>
      <c r="I168" s="348">
        <v>16246888.215489142</v>
      </c>
      <c r="J168" s="11">
        <v>1606164.570400025</v>
      </c>
      <c r="K168" s="23">
        <v>-6882203.4168446511</v>
      </c>
      <c r="L168" s="274">
        <v>10970849.369044516</v>
      </c>
      <c r="M168" s="23">
        <v>5605455.9076610524</v>
      </c>
      <c r="N168" s="346">
        <v>16576305.276705569</v>
      </c>
      <c r="O168" s="99">
        <v>4243793.9768804414</v>
      </c>
      <c r="P168" s="361">
        <v>20820099.253586009</v>
      </c>
      <c r="Q168" s="23">
        <v>-13856.302799999248</v>
      </c>
      <c r="R168" s="347">
        <v>20806242.950786009</v>
      </c>
    </row>
    <row r="169" spans="1:18" s="18" customFormat="1" ht="15" x14ac:dyDescent="0.25">
      <c r="A169" s="268">
        <v>538</v>
      </c>
      <c r="B169" s="10" t="s">
        <v>174</v>
      </c>
      <c r="C169" s="11">
        <v>4644</v>
      </c>
      <c r="D169" s="11">
        <v>8470010.2699999996</v>
      </c>
      <c r="E169" s="11">
        <v>595118.56160804932</v>
      </c>
      <c r="F169" s="274">
        <v>9065128.8316080496</v>
      </c>
      <c r="G169" s="142">
        <v>1388.69</v>
      </c>
      <c r="H169" s="13">
        <v>6449076.3600000003</v>
      </c>
      <c r="I169" s="348">
        <v>2616052.4716080492</v>
      </c>
      <c r="J169" s="11">
        <v>97184.54430031481</v>
      </c>
      <c r="K169" s="23">
        <v>-635023.96184029407</v>
      </c>
      <c r="L169" s="274">
        <v>2078213.0540680701</v>
      </c>
      <c r="M169" s="23">
        <v>1892610.609176897</v>
      </c>
      <c r="N169" s="346">
        <v>3970823.6632449673</v>
      </c>
      <c r="O169" s="99">
        <v>778488.80307166837</v>
      </c>
      <c r="P169" s="361">
        <v>4749312.4663166357</v>
      </c>
      <c r="Q169" s="23">
        <v>-78993.457500000019</v>
      </c>
      <c r="R169" s="347">
        <v>4670319.0088166352</v>
      </c>
    </row>
    <row r="170" spans="1:18" s="18" customFormat="1" ht="15" x14ac:dyDescent="0.25">
      <c r="A170" s="268">
        <v>541</v>
      </c>
      <c r="B170" s="10" t="s">
        <v>175</v>
      </c>
      <c r="C170" s="11">
        <v>9243</v>
      </c>
      <c r="D170" s="11">
        <v>10426502.949999999</v>
      </c>
      <c r="E170" s="11">
        <v>3286998.7770954217</v>
      </c>
      <c r="F170" s="274">
        <v>13713501.727095421</v>
      </c>
      <c r="G170" s="142">
        <v>1388.69</v>
      </c>
      <c r="H170" s="13">
        <v>12835661.67</v>
      </c>
      <c r="I170" s="348">
        <v>877840.05709542148</v>
      </c>
      <c r="J170" s="11">
        <v>1302193.1678332263</v>
      </c>
      <c r="K170" s="23">
        <v>3023156.4016779545</v>
      </c>
      <c r="L170" s="274">
        <v>5203189.6266066022</v>
      </c>
      <c r="M170" s="23">
        <v>4567844.1577191809</v>
      </c>
      <c r="N170" s="346">
        <v>9771033.7843257822</v>
      </c>
      <c r="O170" s="99">
        <v>2030617.8902143268</v>
      </c>
      <c r="P170" s="361">
        <v>11801651.67454011</v>
      </c>
      <c r="Q170" s="23">
        <v>-9796.9789500000188</v>
      </c>
      <c r="R170" s="347">
        <v>11791854.69559011</v>
      </c>
    </row>
    <row r="171" spans="1:18" s="18" customFormat="1" ht="15" x14ac:dyDescent="0.25">
      <c r="A171" s="268">
        <v>543</v>
      </c>
      <c r="B171" s="10" t="s">
        <v>176</v>
      </c>
      <c r="C171" s="11">
        <v>44458</v>
      </c>
      <c r="D171" s="11">
        <v>82057134.729999989</v>
      </c>
      <c r="E171" s="11">
        <v>9280142.6772082876</v>
      </c>
      <c r="F171" s="274">
        <v>91337277.407208279</v>
      </c>
      <c r="G171" s="142">
        <v>1388.69</v>
      </c>
      <c r="H171" s="13">
        <v>61738380.020000003</v>
      </c>
      <c r="I171" s="348">
        <v>29598897.387208275</v>
      </c>
      <c r="J171" s="11">
        <v>1732856.1023560262</v>
      </c>
      <c r="K171" s="23">
        <v>2797216.3167986944</v>
      </c>
      <c r="L171" s="274">
        <v>34128969.806363001</v>
      </c>
      <c r="M171" s="23">
        <v>-198832.6306909867</v>
      </c>
      <c r="N171" s="346">
        <v>33930137.175672017</v>
      </c>
      <c r="O171" s="99">
        <v>5144222.2518574186</v>
      </c>
      <c r="P171" s="361">
        <v>39074359.427529439</v>
      </c>
      <c r="Q171" s="23">
        <v>-266196.76289999997</v>
      </c>
      <c r="R171" s="347">
        <v>38808162.664629437</v>
      </c>
    </row>
    <row r="172" spans="1:18" s="18" customFormat="1" ht="15" x14ac:dyDescent="0.25">
      <c r="A172" s="268">
        <v>545</v>
      </c>
      <c r="B172" s="10" t="s">
        <v>177</v>
      </c>
      <c r="C172" s="11">
        <v>9584</v>
      </c>
      <c r="D172" s="11">
        <v>14424700.939999999</v>
      </c>
      <c r="E172" s="11">
        <v>6883886.1776131587</v>
      </c>
      <c r="F172" s="274">
        <v>21308587.117613159</v>
      </c>
      <c r="G172" s="142">
        <v>1388.69</v>
      </c>
      <c r="H172" s="13">
        <v>13309204.960000001</v>
      </c>
      <c r="I172" s="348">
        <v>7999382.1576131582</v>
      </c>
      <c r="J172" s="11">
        <v>769589.82882114872</v>
      </c>
      <c r="K172" s="23">
        <v>2402082.31940802</v>
      </c>
      <c r="L172" s="274">
        <v>11171054.305842327</v>
      </c>
      <c r="M172" s="23">
        <v>3119934.886978758</v>
      </c>
      <c r="N172" s="346">
        <v>14290989.192821085</v>
      </c>
      <c r="O172" s="99">
        <v>2173390.3931355006</v>
      </c>
      <c r="P172" s="361">
        <v>16464379.585956587</v>
      </c>
      <c r="Q172" s="23">
        <v>13575.834999999992</v>
      </c>
      <c r="R172" s="347">
        <v>16477955.420956587</v>
      </c>
    </row>
    <row r="173" spans="1:18" s="18" customFormat="1" ht="15" x14ac:dyDescent="0.25">
      <c r="A173" s="268">
        <v>560</v>
      </c>
      <c r="B173" s="10" t="s">
        <v>178</v>
      </c>
      <c r="C173" s="11">
        <v>15735</v>
      </c>
      <c r="D173" s="11">
        <v>24476640.690000001</v>
      </c>
      <c r="E173" s="11">
        <v>3179537.8735488942</v>
      </c>
      <c r="F173" s="274">
        <v>27656178.563548896</v>
      </c>
      <c r="G173" s="142">
        <v>1388.69</v>
      </c>
      <c r="H173" s="13">
        <v>21851037.150000002</v>
      </c>
      <c r="I173" s="348">
        <v>5805141.4135488942</v>
      </c>
      <c r="J173" s="11">
        <v>399386.92259176972</v>
      </c>
      <c r="K173" s="23">
        <v>-1852299.8207340646</v>
      </c>
      <c r="L173" s="274">
        <v>4352228.5154065993</v>
      </c>
      <c r="M173" s="23">
        <v>6119155.5578805432</v>
      </c>
      <c r="N173" s="346">
        <v>10471384.073287142</v>
      </c>
      <c r="O173" s="99">
        <v>2752491.5886558881</v>
      </c>
      <c r="P173" s="361">
        <v>13223875.66194303</v>
      </c>
      <c r="Q173" s="23">
        <v>474517.20505000046</v>
      </c>
      <c r="R173" s="347">
        <v>13698392.866993031</v>
      </c>
    </row>
    <row r="174" spans="1:18" s="18" customFormat="1" ht="15" x14ac:dyDescent="0.25">
      <c r="A174" s="268">
        <v>561</v>
      </c>
      <c r="B174" s="10" t="s">
        <v>179</v>
      </c>
      <c r="C174" s="11">
        <v>1317</v>
      </c>
      <c r="D174" s="11">
        <v>2118126.5</v>
      </c>
      <c r="E174" s="11">
        <v>394889.64826803561</v>
      </c>
      <c r="F174" s="274">
        <v>2513016.1482680356</v>
      </c>
      <c r="G174" s="142">
        <v>1388.69</v>
      </c>
      <c r="H174" s="13">
        <v>1828904.73</v>
      </c>
      <c r="I174" s="348">
        <v>684111.41826803563</v>
      </c>
      <c r="J174" s="11">
        <v>31538.349559626353</v>
      </c>
      <c r="K174" s="23">
        <v>585752.06132818118</v>
      </c>
      <c r="L174" s="274">
        <v>1301401.8291558432</v>
      </c>
      <c r="M174" s="23">
        <v>436774.38299178809</v>
      </c>
      <c r="N174" s="346">
        <v>1738176.2121476312</v>
      </c>
      <c r="O174" s="99">
        <v>340084.14675400406</v>
      </c>
      <c r="P174" s="361">
        <v>2078260.3589016353</v>
      </c>
      <c r="Q174" s="23">
        <v>-593756.30000000005</v>
      </c>
      <c r="R174" s="347">
        <v>1484504.0589016352</v>
      </c>
    </row>
    <row r="175" spans="1:18" s="18" customFormat="1" ht="15" x14ac:dyDescent="0.25">
      <c r="A175" s="268">
        <v>562</v>
      </c>
      <c r="B175" s="10" t="s">
        <v>180</v>
      </c>
      <c r="C175" s="11">
        <v>8935</v>
      </c>
      <c r="D175" s="11">
        <v>12302184.580000002</v>
      </c>
      <c r="E175" s="11">
        <v>1643824.8839165966</v>
      </c>
      <c r="F175" s="274">
        <v>13946009.463916598</v>
      </c>
      <c r="G175" s="142">
        <v>1388.69</v>
      </c>
      <c r="H175" s="13">
        <v>12407945.15</v>
      </c>
      <c r="I175" s="348">
        <v>1538064.3139165975</v>
      </c>
      <c r="J175" s="11">
        <v>412214.64918875688</v>
      </c>
      <c r="K175" s="23">
        <v>-1025098.153739945</v>
      </c>
      <c r="L175" s="274">
        <v>925180.80936540943</v>
      </c>
      <c r="M175" s="23">
        <v>3280420.7878165888</v>
      </c>
      <c r="N175" s="346">
        <v>4205601.5971819982</v>
      </c>
      <c r="O175" s="99">
        <v>1658725.5906780572</v>
      </c>
      <c r="P175" s="361">
        <v>5864327.1878600549</v>
      </c>
      <c r="Q175" s="23">
        <v>-121248.61689999991</v>
      </c>
      <c r="R175" s="347">
        <v>5743078.5709600551</v>
      </c>
    </row>
    <row r="176" spans="1:18" s="18" customFormat="1" ht="15" x14ac:dyDescent="0.25">
      <c r="A176" s="268">
        <v>563</v>
      </c>
      <c r="B176" s="10" t="s">
        <v>181</v>
      </c>
      <c r="C176" s="11">
        <v>7025</v>
      </c>
      <c r="D176" s="11">
        <v>11670016.539999999</v>
      </c>
      <c r="E176" s="11">
        <v>1195760.3850668035</v>
      </c>
      <c r="F176" s="274">
        <v>12865776.925066803</v>
      </c>
      <c r="G176" s="142">
        <v>1388.69</v>
      </c>
      <c r="H176" s="13">
        <v>9755547.25</v>
      </c>
      <c r="I176" s="348">
        <v>3110229.6750668027</v>
      </c>
      <c r="J176" s="11">
        <v>419089.18386204768</v>
      </c>
      <c r="K176" s="23">
        <v>-2464151.8475011387</v>
      </c>
      <c r="L176" s="274">
        <v>1065167.0114277117</v>
      </c>
      <c r="M176" s="23">
        <v>3488074.9075481249</v>
      </c>
      <c r="N176" s="346">
        <v>4553241.9189758366</v>
      </c>
      <c r="O176" s="99">
        <v>1297173.6383667197</v>
      </c>
      <c r="P176" s="361">
        <v>5850415.5573425563</v>
      </c>
      <c r="Q176" s="23">
        <v>11815.452000000019</v>
      </c>
      <c r="R176" s="347">
        <v>5862231.0093425559</v>
      </c>
    </row>
    <row r="177" spans="1:18" s="18" customFormat="1" ht="15" x14ac:dyDescent="0.25">
      <c r="A177" s="268">
        <v>564</v>
      </c>
      <c r="B177" s="10" t="s">
        <v>182</v>
      </c>
      <c r="C177" s="11">
        <v>211848</v>
      </c>
      <c r="D177" s="11">
        <v>340799987.46000004</v>
      </c>
      <c r="E177" s="11">
        <v>42559805.597982459</v>
      </c>
      <c r="F177" s="274">
        <v>383359793.0579825</v>
      </c>
      <c r="G177" s="142">
        <v>1388.69</v>
      </c>
      <c r="H177" s="13">
        <v>294191199.12</v>
      </c>
      <c r="I177" s="348">
        <v>89168593.9379825</v>
      </c>
      <c r="J177" s="11">
        <v>9268788.6503326129</v>
      </c>
      <c r="K177" s="23">
        <v>-49644534.389145993</v>
      </c>
      <c r="L177" s="274">
        <v>48792848.199169122</v>
      </c>
      <c r="M177" s="23">
        <v>35268957.532213382</v>
      </c>
      <c r="N177" s="346">
        <v>84061805.731382504</v>
      </c>
      <c r="O177" s="99">
        <v>29399289.202421021</v>
      </c>
      <c r="P177" s="361">
        <v>113461094.93380353</v>
      </c>
      <c r="Q177" s="23">
        <v>-12981641.587950006</v>
      </c>
      <c r="R177" s="347">
        <v>100479453.34585352</v>
      </c>
    </row>
    <row r="178" spans="1:18" s="18" customFormat="1" ht="15" x14ac:dyDescent="0.25">
      <c r="A178" s="268">
        <v>576</v>
      </c>
      <c r="B178" s="10" t="s">
        <v>183</v>
      </c>
      <c r="C178" s="11">
        <v>2750</v>
      </c>
      <c r="D178" s="11">
        <v>2659054.38</v>
      </c>
      <c r="E178" s="11">
        <v>810890.23691924522</v>
      </c>
      <c r="F178" s="274">
        <v>3469944.6169192451</v>
      </c>
      <c r="G178" s="142">
        <v>1388.69</v>
      </c>
      <c r="H178" s="13">
        <v>3818897.5</v>
      </c>
      <c r="I178" s="348">
        <v>-348952.88308075489</v>
      </c>
      <c r="J178" s="11">
        <v>362929.66743933153</v>
      </c>
      <c r="K178" s="23">
        <v>421642.00893293176</v>
      </c>
      <c r="L178" s="274">
        <v>435618.79329150839</v>
      </c>
      <c r="M178" s="23">
        <v>786039.56098853913</v>
      </c>
      <c r="N178" s="346">
        <v>1221658.3542800476</v>
      </c>
      <c r="O178" s="99">
        <v>615792.64660424495</v>
      </c>
      <c r="P178" s="361">
        <v>1837451.0008842926</v>
      </c>
      <c r="Q178" s="23">
        <v>-41697.207500000004</v>
      </c>
      <c r="R178" s="347">
        <v>1795753.7933842926</v>
      </c>
    </row>
    <row r="179" spans="1:18" s="18" customFormat="1" ht="15" x14ac:dyDescent="0.25">
      <c r="A179" s="268">
        <v>577</v>
      </c>
      <c r="B179" s="10" t="s">
        <v>184</v>
      </c>
      <c r="C179" s="11">
        <v>11138</v>
      </c>
      <c r="D179" s="11">
        <v>19954529.900000002</v>
      </c>
      <c r="E179" s="11">
        <v>1435033.2825702068</v>
      </c>
      <c r="F179" s="274">
        <v>21389563.182570208</v>
      </c>
      <c r="G179" s="142">
        <v>1388.69</v>
      </c>
      <c r="H179" s="13">
        <v>15467229.220000001</v>
      </c>
      <c r="I179" s="348">
        <v>5922333.9625702072</v>
      </c>
      <c r="J179" s="11">
        <v>409816.58464681171</v>
      </c>
      <c r="K179" s="23">
        <v>-1045327.1847555217</v>
      </c>
      <c r="L179" s="274">
        <v>5286823.3624614971</v>
      </c>
      <c r="M179" s="23">
        <v>2375117.9126870902</v>
      </c>
      <c r="N179" s="346">
        <v>7661941.2751485873</v>
      </c>
      <c r="O179" s="99">
        <v>1573741.4322604346</v>
      </c>
      <c r="P179" s="361">
        <v>9235682.7074090224</v>
      </c>
      <c r="Q179" s="23">
        <v>-23049.082500000019</v>
      </c>
      <c r="R179" s="347">
        <v>9212633.6249090228</v>
      </c>
    </row>
    <row r="180" spans="1:18" s="18" customFormat="1" ht="15" x14ac:dyDescent="0.25">
      <c r="A180" s="268">
        <v>578</v>
      </c>
      <c r="B180" s="10" t="s">
        <v>185</v>
      </c>
      <c r="C180" s="11">
        <v>3100</v>
      </c>
      <c r="D180" s="11">
        <v>3626362.81</v>
      </c>
      <c r="E180" s="11">
        <v>1044924.2262465517</v>
      </c>
      <c r="F180" s="274">
        <v>4671287.0362465521</v>
      </c>
      <c r="G180" s="142">
        <v>1388.69</v>
      </c>
      <c r="H180" s="13">
        <v>4304939</v>
      </c>
      <c r="I180" s="348">
        <v>366348.03624655213</v>
      </c>
      <c r="J180" s="11">
        <v>284938.34065235581</v>
      </c>
      <c r="K180" s="23">
        <v>-967063.81990086869</v>
      </c>
      <c r="L180" s="274">
        <v>-315777.44300196075</v>
      </c>
      <c r="M180" s="23">
        <v>1681732.3514559427</v>
      </c>
      <c r="N180" s="346">
        <v>1365954.9084539819</v>
      </c>
      <c r="O180" s="99">
        <v>664195.90807623544</v>
      </c>
      <c r="P180" s="361">
        <v>2030150.8165302174</v>
      </c>
      <c r="Q180" s="23">
        <v>357074.29749999999</v>
      </c>
      <c r="R180" s="347">
        <v>2387225.1140302173</v>
      </c>
    </row>
    <row r="181" spans="1:18" s="18" customFormat="1" ht="15" x14ac:dyDescent="0.25">
      <c r="A181" s="268">
        <v>580</v>
      </c>
      <c r="B181" s="10" t="s">
        <v>186</v>
      </c>
      <c r="C181" s="11">
        <v>4438</v>
      </c>
      <c r="D181" s="11">
        <v>4237393.24</v>
      </c>
      <c r="E181" s="11">
        <v>1123703.6856307951</v>
      </c>
      <c r="F181" s="274">
        <v>5361096.9256307948</v>
      </c>
      <c r="G181" s="142">
        <v>1388.69</v>
      </c>
      <c r="H181" s="13">
        <v>6163006.2200000007</v>
      </c>
      <c r="I181" s="348">
        <v>-801909.29436920583</v>
      </c>
      <c r="J181" s="11">
        <v>683535.19485004852</v>
      </c>
      <c r="K181" s="23">
        <v>-832456.13043524325</v>
      </c>
      <c r="L181" s="274">
        <v>-950830.22995440057</v>
      </c>
      <c r="M181" s="23">
        <v>2018922.5981847316</v>
      </c>
      <c r="N181" s="346">
        <v>1068092.368230331</v>
      </c>
      <c r="O181" s="99">
        <v>1025465.9249549286</v>
      </c>
      <c r="P181" s="361">
        <v>2093558.2931852597</v>
      </c>
      <c r="Q181" s="23">
        <v>65715.992500000008</v>
      </c>
      <c r="R181" s="347">
        <v>2159274.2856852598</v>
      </c>
    </row>
    <row r="182" spans="1:18" s="18" customFormat="1" ht="15" x14ac:dyDescent="0.25">
      <c r="A182" s="268">
        <v>581</v>
      </c>
      <c r="B182" s="10" t="s">
        <v>187</v>
      </c>
      <c r="C182" s="11">
        <v>6240</v>
      </c>
      <c r="D182" s="11">
        <v>8293967.0700000003</v>
      </c>
      <c r="E182" s="11">
        <v>1496328.8683508583</v>
      </c>
      <c r="F182" s="274">
        <v>9790295.9383508582</v>
      </c>
      <c r="G182" s="142">
        <v>1388.69</v>
      </c>
      <c r="H182" s="13">
        <v>8665425.5999999996</v>
      </c>
      <c r="I182" s="348">
        <v>1124870.3383508585</v>
      </c>
      <c r="J182" s="11">
        <v>506285.54328282992</v>
      </c>
      <c r="K182" s="23">
        <v>-1805218.4923873506</v>
      </c>
      <c r="L182" s="274">
        <v>-174062.61075366219</v>
      </c>
      <c r="M182" s="23">
        <v>2191744.4437877815</v>
      </c>
      <c r="N182" s="346">
        <v>2017681.8330341193</v>
      </c>
      <c r="O182" s="99">
        <v>1224477.4940081832</v>
      </c>
      <c r="P182" s="361">
        <v>3242159.3270423026</v>
      </c>
      <c r="Q182" s="23">
        <v>101893.35499999997</v>
      </c>
      <c r="R182" s="347">
        <v>3344052.6820423026</v>
      </c>
    </row>
    <row r="183" spans="1:18" s="18" customFormat="1" ht="15" x14ac:dyDescent="0.25">
      <c r="A183" s="268">
        <v>583</v>
      </c>
      <c r="B183" s="10" t="s">
        <v>188</v>
      </c>
      <c r="C183" s="11">
        <v>947</v>
      </c>
      <c r="D183" s="11">
        <v>934307.18</v>
      </c>
      <c r="E183" s="11">
        <v>909516.4553493592</v>
      </c>
      <c r="F183" s="274">
        <v>1843823.6353493594</v>
      </c>
      <c r="G183" s="142">
        <v>1388.69</v>
      </c>
      <c r="H183" s="13">
        <v>1315089.4300000002</v>
      </c>
      <c r="I183" s="348">
        <v>528734.2053493592</v>
      </c>
      <c r="J183" s="11">
        <v>365765.40323805989</v>
      </c>
      <c r="K183" s="23">
        <v>-264478.86770106026</v>
      </c>
      <c r="L183" s="274">
        <v>630020.74088635889</v>
      </c>
      <c r="M183" s="23">
        <v>37541.577134502841</v>
      </c>
      <c r="N183" s="346">
        <v>667562.31802086171</v>
      </c>
      <c r="O183" s="99">
        <v>191518.08710063214</v>
      </c>
      <c r="P183" s="361">
        <v>859080.40512149385</v>
      </c>
      <c r="Q183" s="23">
        <v>141651.1575</v>
      </c>
      <c r="R183" s="347">
        <v>1000731.5626214938</v>
      </c>
    </row>
    <row r="184" spans="1:18" s="18" customFormat="1" ht="15" x14ac:dyDescent="0.25">
      <c r="A184" s="268">
        <v>584</v>
      </c>
      <c r="B184" s="10" t="s">
        <v>189</v>
      </c>
      <c r="C184" s="11">
        <v>2653</v>
      </c>
      <c r="D184" s="11">
        <v>6317222.1099999994</v>
      </c>
      <c r="E184" s="11">
        <v>849111.9635860027</v>
      </c>
      <c r="F184" s="274">
        <v>7166334.073586002</v>
      </c>
      <c r="G184" s="142">
        <v>1388.69</v>
      </c>
      <c r="H184" s="13">
        <v>3684194.5700000003</v>
      </c>
      <c r="I184" s="348">
        <v>3482139.5035860017</v>
      </c>
      <c r="J184" s="11">
        <v>411345.83766883478</v>
      </c>
      <c r="K184" s="23">
        <v>-1084839.4565081173</v>
      </c>
      <c r="L184" s="274">
        <v>2808645.8847467192</v>
      </c>
      <c r="M184" s="23">
        <v>1820969.3542463663</v>
      </c>
      <c r="N184" s="346">
        <v>4629615.2389930859</v>
      </c>
      <c r="O184" s="99">
        <v>547646.60296014382</v>
      </c>
      <c r="P184" s="361">
        <v>5177261.8419532301</v>
      </c>
      <c r="Q184" s="23">
        <v>11934.800000000001</v>
      </c>
      <c r="R184" s="347">
        <v>5189196.6419532299</v>
      </c>
    </row>
    <row r="185" spans="1:18" s="18" customFormat="1" ht="15" x14ac:dyDescent="0.25">
      <c r="A185" s="268">
        <v>588</v>
      </c>
      <c r="B185" s="10" t="s">
        <v>190</v>
      </c>
      <c r="C185" s="11">
        <v>1600</v>
      </c>
      <c r="D185" s="11">
        <v>1636407.79</v>
      </c>
      <c r="E185" s="11">
        <v>530269.73376546439</v>
      </c>
      <c r="F185" s="274">
        <v>2166677.5237654643</v>
      </c>
      <c r="G185" s="142">
        <v>1388.69</v>
      </c>
      <c r="H185" s="13">
        <v>2221904</v>
      </c>
      <c r="I185" s="348">
        <v>-55226.476234535687</v>
      </c>
      <c r="J185" s="11">
        <v>223431.46165622419</v>
      </c>
      <c r="K185" s="23">
        <v>-1158709.4257716429</v>
      </c>
      <c r="L185" s="274">
        <v>-990504.44034995441</v>
      </c>
      <c r="M185" s="23">
        <v>441902.08535899949</v>
      </c>
      <c r="N185" s="346">
        <v>-548602.35499095498</v>
      </c>
      <c r="O185" s="99">
        <v>380138.47448730201</v>
      </c>
      <c r="P185" s="361">
        <v>-168463.88050365297</v>
      </c>
      <c r="Q185" s="23">
        <v>-10055.069000000003</v>
      </c>
      <c r="R185" s="347">
        <v>-178518.94950365298</v>
      </c>
    </row>
    <row r="186" spans="1:18" s="18" customFormat="1" ht="15" x14ac:dyDescent="0.25">
      <c r="A186" s="268">
        <v>592</v>
      </c>
      <c r="B186" s="10" t="s">
        <v>191</v>
      </c>
      <c r="C186" s="11">
        <v>3651</v>
      </c>
      <c r="D186" s="11">
        <v>6393720.6799999997</v>
      </c>
      <c r="E186" s="11">
        <v>758254.88242505072</v>
      </c>
      <c r="F186" s="274">
        <v>7151975.5624250509</v>
      </c>
      <c r="G186" s="142">
        <v>1388.69</v>
      </c>
      <c r="H186" s="13">
        <v>5070107.1900000004</v>
      </c>
      <c r="I186" s="348">
        <v>2081868.3724250505</v>
      </c>
      <c r="J186" s="11">
        <v>191504.5957385455</v>
      </c>
      <c r="K186" s="23">
        <v>-1143655.8240656536</v>
      </c>
      <c r="L186" s="274">
        <v>1129717.1440979424</v>
      </c>
      <c r="M186" s="23">
        <v>1425204.221694584</v>
      </c>
      <c r="N186" s="346">
        <v>2554921.3657925264</v>
      </c>
      <c r="O186" s="99">
        <v>673755.39020160388</v>
      </c>
      <c r="P186" s="361">
        <v>3228676.7559941304</v>
      </c>
      <c r="Q186" s="23">
        <v>127329.39750000001</v>
      </c>
      <c r="R186" s="347">
        <v>3356006.1534941304</v>
      </c>
    </row>
    <row r="187" spans="1:18" s="18" customFormat="1" ht="15" x14ac:dyDescent="0.25">
      <c r="A187" s="268">
        <v>593</v>
      </c>
      <c r="B187" s="10" t="s">
        <v>192</v>
      </c>
      <c r="C187" s="11">
        <v>17077</v>
      </c>
      <c r="D187" s="11">
        <v>19307964.380000003</v>
      </c>
      <c r="E187" s="11">
        <v>3646650.8654118092</v>
      </c>
      <c r="F187" s="274">
        <v>22954615.245411813</v>
      </c>
      <c r="G187" s="142">
        <v>1388.69</v>
      </c>
      <c r="H187" s="13">
        <v>23714659.130000003</v>
      </c>
      <c r="I187" s="348">
        <v>-760043.88458818942</v>
      </c>
      <c r="J187" s="11">
        <v>566485.44852760469</v>
      </c>
      <c r="K187" s="23">
        <v>-5213563.6671270886</v>
      </c>
      <c r="L187" s="274">
        <v>-5407122.1031876737</v>
      </c>
      <c r="M187" s="23">
        <v>6268444.1043851022</v>
      </c>
      <c r="N187" s="346">
        <v>861322.00119742844</v>
      </c>
      <c r="O187" s="99">
        <v>3322183.4441921045</v>
      </c>
      <c r="P187" s="361">
        <v>4183505.4453895329</v>
      </c>
      <c r="Q187" s="23">
        <v>-246811.66399999987</v>
      </c>
      <c r="R187" s="347">
        <v>3936693.7813895331</v>
      </c>
    </row>
    <row r="188" spans="1:18" s="18" customFormat="1" ht="15" x14ac:dyDescent="0.25">
      <c r="A188" s="268">
        <v>595</v>
      </c>
      <c r="B188" s="10" t="s">
        <v>193</v>
      </c>
      <c r="C188" s="11">
        <v>4140</v>
      </c>
      <c r="D188" s="11">
        <v>5278059.09</v>
      </c>
      <c r="E188" s="11">
        <v>1386916.5126148714</v>
      </c>
      <c r="F188" s="274">
        <v>6664975.6026148712</v>
      </c>
      <c r="G188" s="142">
        <v>1388.69</v>
      </c>
      <c r="H188" s="13">
        <v>5749176.6000000006</v>
      </c>
      <c r="I188" s="348">
        <v>915799.00261487067</v>
      </c>
      <c r="J188" s="11">
        <v>631169.89066483779</v>
      </c>
      <c r="K188" s="23">
        <v>783562.73319544271</v>
      </c>
      <c r="L188" s="274">
        <v>2330531.6264751512</v>
      </c>
      <c r="M188" s="23">
        <v>2280686.9865767313</v>
      </c>
      <c r="N188" s="346">
        <v>4611218.613051882</v>
      </c>
      <c r="O188" s="99">
        <v>965502.29387445038</v>
      </c>
      <c r="P188" s="361">
        <v>5576720.906926332</v>
      </c>
      <c r="Q188" s="23">
        <v>130089.31999999999</v>
      </c>
      <c r="R188" s="347">
        <v>5706810.2269263323</v>
      </c>
    </row>
    <row r="189" spans="1:18" s="18" customFormat="1" ht="15" x14ac:dyDescent="0.25">
      <c r="A189" s="268">
        <v>598</v>
      </c>
      <c r="B189" s="10" t="s">
        <v>194</v>
      </c>
      <c r="C189" s="11">
        <v>19207</v>
      </c>
      <c r="D189" s="11">
        <v>28060120.249999996</v>
      </c>
      <c r="E189" s="11">
        <v>9082732.7744789366</v>
      </c>
      <c r="F189" s="274">
        <v>37142853.024478935</v>
      </c>
      <c r="G189" s="142">
        <v>1388.69</v>
      </c>
      <c r="H189" s="13">
        <v>26672568.830000002</v>
      </c>
      <c r="I189" s="348">
        <v>10470284.194478933</v>
      </c>
      <c r="J189" s="11">
        <v>616229.46565648774</v>
      </c>
      <c r="K189" s="23">
        <v>-13274149.147625044</v>
      </c>
      <c r="L189" s="274">
        <v>-2187635.4874896239</v>
      </c>
      <c r="M189" s="23">
        <v>1509816.7851735575</v>
      </c>
      <c r="N189" s="346">
        <v>-677818.70231606648</v>
      </c>
      <c r="O189" s="99">
        <v>3076435.0527252527</v>
      </c>
      <c r="P189" s="361">
        <v>2398616.3504091864</v>
      </c>
      <c r="Q189" s="23">
        <v>775836.59250000003</v>
      </c>
      <c r="R189" s="347">
        <v>3174452.9429091867</v>
      </c>
    </row>
    <row r="190" spans="1:18" s="18" customFormat="1" ht="15" x14ac:dyDescent="0.25">
      <c r="A190" s="268">
        <v>599</v>
      </c>
      <c r="B190" s="10" t="s">
        <v>195</v>
      </c>
      <c r="C190" s="11">
        <v>11206</v>
      </c>
      <c r="D190" s="11">
        <v>24901488.050000001</v>
      </c>
      <c r="E190" s="11">
        <v>4552825.8347746795</v>
      </c>
      <c r="F190" s="274">
        <v>29454313.884774681</v>
      </c>
      <c r="G190" s="142">
        <v>1388.69</v>
      </c>
      <c r="H190" s="13">
        <v>15561660.140000001</v>
      </c>
      <c r="I190" s="348">
        <v>13892653.744774681</v>
      </c>
      <c r="J190" s="11">
        <v>384214.14542826614</v>
      </c>
      <c r="K190" s="23">
        <v>-4765179.3785587419</v>
      </c>
      <c r="L190" s="274">
        <v>9511688.5116442051</v>
      </c>
      <c r="M190" s="23">
        <v>4793569.6578630488</v>
      </c>
      <c r="N190" s="346">
        <v>14305258.169507254</v>
      </c>
      <c r="O190" s="99">
        <v>2040595.8378582234</v>
      </c>
      <c r="P190" s="361">
        <v>16345854.007365476</v>
      </c>
      <c r="Q190" s="23">
        <v>-468515.49250000005</v>
      </c>
      <c r="R190" s="347">
        <v>15877338.514865477</v>
      </c>
    </row>
    <row r="191" spans="1:18" s="18" customFormat="1" ht="15" x14ac:dyDescent="0.25">
      <c r="A191" s="268">
        <v>601</v>
      </c>
      <c r="B191" s="10" t="s">
        <v>196</v>
      </c>
      <c r="C191" s="11">
        <v>3786</v>
      </c>
      <c r="D191" s="11">
        <v>5205820.45</v>
      </c>
      <c r="E191" s="11">
        <v>1246506.0826867307</v>
      </c>
      <c r="F191" s="274">
        <v>6452326.5326867308</v>
      </c>
      <c r="G191" s="142">
        <v>1388.69</v>
      </c>
      <c r="H191" s="13">
        <v>5257580.34</v>
      </c>
      <c r="I191" s="348">
        <v>1194746.192686731</v>
      </c>
      <c r="J191" s="11">
        <v>627852.70438171772</v>
      </c>
      <c r="K191" s="23">
        <v>747716.50292995351</v>
      </c>
      <c r="L191" s="274">
        <v>2570315.3999984022</v>
      </c>
      <c r="M191" s="23">
        <v>1539874.3496339608</v>
      </c>
      <c r="N191" s="346">
        <v>4110189.7496323632</v>
      </c>
      <c r="O191" s="99">
        <v>857854.44757574226</v>
      </c>
      <c r="P191" s="361">
        <v>4968044.1972081056</v>
      </c>
      <c r="Q191" s="23">
        <v>-51573.25450000001</v>
      </c>
      <c r="R191" s="347">
        <v>4916470.9427081058</v>
      </c>
    </row>
    <row r="192" spans="1:18" s="18" customFormat="1" ht="15" x14ac:dyDescent="0.25">
      <c r="A192" s="268">
        <v>604</v>
      </c>
      <c r="B192" s="10" t="s">
        <v>197</v>
      </c>
      <c r="C192" s="11">
        <v>20405</v>
      </c>
      <c r="D192" s="11">
        <v>37616110.689999998</v>
      </c>
      <c r="E192" s="11">
        <v>2683885.8817924587</v>
      </c>
      <c r="F192" s="274">
        <v>40299996.571792454</v>
      </c>
      <c r="G192" s="142">
        <v>1388.69</v>
      </c>
      <c r="H192" s="13">
        <v>28336219.449999999</v>
      </c>
      <c r="I192" s="348">
        <v>11963777.121792454</v>
      </c>
      <c r="J192" s="11">
        <v>995378.95492871513</v>
      </c>
      <c r="K192" s="23">
        <v>3454833.5827978132</v>
      </c>
      <c r="L192" s="274">
        <v>16413989.659518983</v>
      </c>
      <c r="M192" s="23">
        <v>-403690.54200171522</v>
      </c>
      <c r="N192" s="346">
        <v>16010299.117517268</v>
      </c>
      <c r="O192" s="99">
        <v>2119660.5445921016</v>
      </c>
      <c r="P192" s="361">
        <v>18129959.662109371</v>
      </c>
      <c r="Q192" s="23">
        <v>-696729.75439999998</v>
      </c>
      <c r="R192" s="347">
        <v>17433229.907709371</v>
      </c>
    </row>
    <row r="193" spans="1:18" s="18" customFormat="1" ht="15" x14ac:dyDescent="0.25">
      <c r="A193" s="268">
        <v>607</v>
      </c>
      <c r="B193" s="10" t="s">
        <v>198</v>
      </c>
      <c r="C193" s="11">
        <v>4084</v>
      </c>
      <c r="D193" s="11">
        <v>5250196.6900000004</v>
      </c>
      <c r="E193" s="11">
        <v>1161226.3927524572</v>
      </c>
      <c r="F193" s="274">
        <v>6411423.0827524578</v>
      </c>
      <c r="G193" s="142">
        <v>1388.69</v>
      </c>
      <c r="H193" s="13">
        <v>5671409.96</v>
      </c>
      <c r="I193" s="348">
        <v>740013.12275245786</v>
      </c>
      <c r="J193" s="11">
        <v>276136.15085135447</v>
      </c>
      <c r="K193" s="23">
        <v>-1171721.351385308</v>
      </c>
      <c r="L193" s="274">
        <v>-155572.07778149564</v>
      </c>
      <c r="M193" s="23">
        <v>2534276.3673792565</v>
      </c>
      <c r="N193" s="346">
        <v>2378704.2895977609</v>
      </c>
      <c r="O193" s="99">
        <v>932883.37604997109</v>
      </c>
      <c r="P193" s="361">
        <v>3311587.6656477321</v>
      </c>
      <c r="Q193" s="23">
        <v>-46247.350000000006</v>
      </c>
      <c r="R193" s="347">
        <v>3265340.315647732</v>
      </c>
    </row>
    <row r="194" spans="1:18" s="18" customFormat="1" ht="15" x14ac:dyDescent="0.25">
      <c r="A194" s="268">
        <v>608</v>
      </c>
      <c r="B194" s="10" t="s">
        <v>199</v>
      </c>
      <c r="C194" s="11">
        <v>1980</v>
      </c>
      <c r="D194" s="11">
        <v>2687249.18</v>
      </c>
      <c r="E194" s="11">
        <v>447780.59790591523</v>
      </c>
      <c r="F194" s="274">
        <v>3135029.7779059154</v>
      </c>
      <c r="G194" s="142">
        <v>1388.69</v>
      </c>
      <c r="H194" s="13">
        <v>2749606.2</v>
      </c>
      <c r="I194" s="348">
        <v>385423.57790591521</v>
      </c>
      <c r="J194" s="11">
        <v>63065.241343613256</v>
      </c>
      <c r="K194" s="23">
        <v>-535056.87296221417</v>
      </c>
      <c r="L194" s="274">
        <v>-86568.053712685709</v>
      </c>
      <c r="M194" s="23">
        <v>903365.75059115712</v>
      </c>
      <c r="N194" s="346">
        <v>816797.69687847141</v>
      </c>
      <c r="O194" s="99">
        <v>413284.45775106637</v>
      </c>
      <c r="P194" s="361">
        <v>1230082.1546295378</v>
      </c>
      <c r="Q194" s="23">
        <v>-2983.6999999999971</v>
      </c>
      <c r="R194" s="347">
        <v>1227098.4546295379</v>
      </c>
    </row>
    <row r="195" spans="1:18" s="18" customFormat="1" ht="15" x14ac:dyDescent="0.25">
      <c r="A195" s="268">
        <v>609</v>
      </c>
      <c r="B195" s="10" t="s">
        <v>200</v>
      </c>
      <c r="C195" s="11">
        <v>83205</v>
      </c>
      <c r="D195" s="11">
        <v>110443623.35000001</v>
      </c>
      <c r="E195" s="11">
        <v>16233755.680296257</v>
      </c>
      <c r="F195" s="274">
        <v>126677379.03029627</v>
      </c>
      <c r="G195" s="142">
        <v>1388.69</v>
      </c>
      <c r="H195" s="13">
        <v>115545951.45</v>
      </c>
      <c r="I195" s="348">
        <v>11131427.580296263</v>
      </c>
      <c r="J195" s="11">
        <v>2769056.6244122479</v>
      </c>
      <c r="K195" s="23">
        <v>-31394756.171885274</v>
      </c>
      <c r="L195" s="274">
        <v>-17494271.967176765</v>
      </c>
      <c r="M195" s="23">
        <v>22686581.203463353</v>
      </c>
      <c r="N195" s="346">
        <v>5192309.236286588</v>
      </c>
      <c r="O195" s="99">
        <v>13542361.845734052</v>
      </c>
      <c r="P195" s="361">
        <v>18734671.08202064</v>
      </c>
      <c r="Q195" s="23">
        <v>-2762170.7179499986</v>
      </c>
      <c r="R195" s="347">
        <v>15972500.364070643</v>
      </c>
    </row>
    <row r="196" spans="1:18" s="18" customFormat="1" ht="15" x14ac:dyDescent="0.25">
      <c r="A196" s="268">
        <v>611</v>
      </c>
      <c r="B196" s="10" t="s">
        <v>201</v>
      </c>
      <c r="C196" s="11">
        <v>5011</v>
      </c>
      <c r="D196" s="11">
        <v>9089631.4199999981</v>
      </c>
      <c r="E196" s="11">
        <v>775351.9869414022</v>
      </c>
      <c r="F196" s="274">
        <v>9864983.4069414008</v>
      </c>
      <c r="G196" s="142">
        <v>1388.69</v>
      </c>
      <c r="H196" s="13">
        <v>6958725.5899999999</v>
      </c>
      <c r="I196" s="348">
        <v>2906257.816941401</v>
      </c>
      <c r="J196" s="11">
        <v>115485.11081683912</v>
      </c>
      <c r="K196" s="23">
        <v>148215.20247692638</v>
      </c>
      <c r="L196" s="274">
        <v>3169958.1302351663</v>
      </c>
      <c r="M196" s="23">
        <v>1127579.3538515638</v>
      </c>
      <c r="N196" s="346">
        <v>4297537.4840867296</v>
      </c>
      <c r="O196" s="99">
        <v>719641.43990759377</v>
      </c>
      <c r="P196" s="361">
        <v>5017178.9239943232</v>
      </c>
      <c r="Q196" s="23">
        <v>113649.13299999997</v>
      </c>
      <c r="R196" s="347">
        <v>5130828.0569943236</v>
      </c>
    </row>
    <row r="197" spans="1:18" s="18" customFormat="1" ht="15" x14ac:dyDescent="0.25">
      <c r="A197" s="268">
        <v>614</v>
      </c>
      <c r="B197" s="10" t="s">
        <v>202</v>
      </c>
      <c r="C197" s="11">
        <v>2999</v>
      </c>
      <c r="D197" s="11">
        <v>2468293.5599999996</v>
      </c>
      <c r="E197" s="11">
        <v>2817777.3796084132</v>
      </c>
      <c r="F197" s="274">
        <v>5286070.9396084128</v>
      </c>
      <c r="G197" s="142">
        <v>1388.69</v>
      </c>
      <c r="H197" s="13">
        <v>4164681.31</v>
      </c>
      <c r="I197" s="348">
        <v>1121389.6296084127</v>
      </c>
      <c r="J197" s="11">
        <v>1109338.3784000087</v>
      </c>
      <c r="K197" s="23">
        <v>-1381043.3117250595</v>
      </c>
      <c r="L197" s="274">
        <v>849684.69628336187</v>
      </c>
      <c r="M197" s="23">
        <v>1516639.8992714647</v>
      </c>
      <c r="N197" s="346">
        <v>2366324.5955548268</v>
      </c>
      <c r="O197" s="99">
        <v>769000.93389053084</v>
      </c>
      <c r="P197" s="361">
        <v>3135325.5294453576</v>
      </c>
      <c r="Q197" s="23">
        <v>-11934.800000000001</v>
      </c>
      <c r="R197" s="347">
        <v>3123390.7294453578</v>
      </c>
    </row>
    <row r="198" spans="1:18" s="18" customFormat="1" ht="15" x14ac:dyDescent="0.25">
      <c r="A198" s="268">
        <v>615</v>
      </c>
      <c r="B198" s="10" t="s">
        <v>203</v>
      </c>
      <c r="C198" s="11">
        <v>7603</v>
      </c>
      <c r="D198" s="11">
        <v>11138299.85</v>
      </c>
      <c r="E198" s="11">
        <v>5531951.4301556116</v>
      </c>
      <c r="F198" s="274">
        <v>16670251.28015561</v>
      </c>
      <c r="G198" s="142">
        <v>1388.69</v>
      </c>
      <c r="H198" s="13">
        <v>10558210.07</v>
      </c>
      <c r="I198" s="348">
        <v>6112041.21015561</v>
      </c>
      <c r="J198" s="11">
        <v>2391584.8054636754</v>
      </c>
      <c r="K198" s="23">
        <v>1509159.139102187</v>
      </c>
      <c r="L198" s="274">
        <v>10012785.154721472</v>
      </c>
      <c r="M198" s="23">
        <v>3665159.1393682896</v>
      </c>
      <c r="N198" s="346">
        <v>13677944.294089762</v>
      </c>
      <c r="O198" s="99">
        <v>1557067.0265398102</v>
      </c>
      <c r="P198" s="361">
        <v>15235011.320629572</v>
      </c>
      <c r="Q198" s="23">
        <v>9711.9435000000231</v>
      </c>
      <c r="R198" s="347">
        <v>15244723.264129572</v>
      </c>
    </row>
    <row r="199" spans="1:18" s="18" customFormat="1" ht="15" x14ac:dyDescent="0.25">
      <c r="A199" s="268">
        <v>616</v>
      </c>
      <c r="B199" s="10" t="s">
        <v>204</v>
      </c>
      <c r="C199" s="11">
        <v>1807</v>
      </c>
      <c r="D199" s="11">
        <v>2560889.71</v>
      </c>
      <c r="E199" s="11">
        <v>365794.42009579338</v>
      </c>
      <c r="F199" s="274">
        <v>2926684.1300957934</v>
      </c>
      <c r="G199" s="142">
        <v>1388.69</v>
      </c>
      <c r="H199" s="13">
        <v>2509362.83</v>
      </c>
      <c r="I199" s="348">
        <v>417321.30009579333</v>
      </c>
      <c r="J199" s="11">
        <v>45544.562535367964</v>
      </c>
      <c r="K199" s="23">
        <v>-556370.48213061457</v>
      </c>
      <c r="L199" s="274">
        <v>-93504.619499453285</v>
      </c>
      <c r="M199" s="23">
        <v>779712.87489525776</v>
      </c>
      <c r="N199" s="346">
        <v>686208.25539580453</v>
      </c>
      <c r="O199" s="99">
        <v>380148.71369228436</v>
      </c>
      <c r="P199" s="361">
        <v>1066356.969088089</v>
      </c>
      <c r="Q199" s="23">
        <v>-657756.66500000004</v>
      </c>
      <c r="R199" s="347">
        <v>408600.30408808892</v>
      </c>
    </row>
    <row r="200" spans="1:18" s="18" customFormat="1" ht="15" x14ac:dyDescent="0.25">
      <c r="A200" s="268">
        <v>619</v>
      </c>
      <c r="B200" s="10" t="s">
        <v>205</v>
      </c>
      <c r="C200" s="11">
        <v>2675</v>
      </c>
      <c r="D200" s="11">
        <v>3198274.9699999997</v>
      </c>
      <c r="E200" s="11">
        <v>615048.22775912995</v>
      </c>
      <c r="F200" s="274">
        <v>3813323.1977591296</v>
      </c>
      <c r="G200" s="142">
        <v>1388.69</v>
      </c>
      <c r="H200" s="13">
        <v>3714745.75</v>
      </c>
      <c r="I200" s="348">
        <v>98577.447759129573</v>
      </c>
      <c r="J200" s="11">
        <v>155612.8713893822</v>
      </c>
      <c r="K200" s="23">
        <v>836285.8376438187</v>
      </c>
      <c r="L200" s="274">
        <v>1090476.1567923306</v>
      </c>
      <c r="M200" s="23">
        <v>1560511.2675316883</v>
      </c>
      <c r="N200" s="346">
        <v>2650987.4243240189</v>
      </c>
      <c r="O200" s="99">
        <v>688811.51824984758</v>
      </c>
      <c r="P200" s="361">
        <v>3339798.9425738663</v>
      </c>
      <c r="Q200" s="23">
        <v>207516.33500000002</v>
      </c>
      <c r="R200" s="347">
        <v>3547315.2775738663</v>
      </c>
    </row>
    <row r="201" spans="1:18" s="18" customFormat="1" ht="15" x14ac:dyDescent="0.25">
      <c r="A201" s="268">
        <v>620</v>
      </c>
      <c r="B201" s="10" t="s">
        <v>206</v>
      </c>
      <c r="C201" s="11">
        <v>2380</v>
      </c>
      <c r="D201" s="11">
        <v>2093995.27</v>
      </c>
      <c r="E201" s="11">
        <v>2264434.3621559893</v>
      </c>
      <c r="F201" s="274">
        <v>4358429.6321559893</v>
      </c>
      <c r="G201" s="142">
        <v>1388.69</v>
      </c>
      <c r="H201" s="13">
        <v>3305082.2</v>
      </c>
      <c r="I201" s="348">
        <v>1053347.4321559891</v>
      </c>
      <c r="J201" s="11">
        <v>863364.5885024661</v>
      </c>
      <c r="K201" s="23">
        <v>366105.31847273931</v>
      </c>
      <c r="L201" s="274">
        <v>2282817.3391311946</v>
      </c>
      <c r="M201" s="23">
        <v>795721.41825120139</v>
      </c>
      <c r="N201" s="346">
        <v>3078538.7573823961</v>
      </c>
      <c r="O201" s="99">
        <v>591004.61593204807</v>
      </c>
      <c r="P201" s="361">
        <v>3669543.373314444</v>
      </c>
      <c r="Q201" s="23">
        <v>-34237.957500000011</v>
      </c>
      <c r="R201" s="347">
        <v>3635305.415814444</v>
      </c>
    </row>
    <row r="202" spans="1:18" s="18" customFormat="1" ht="15" x14ac:dyDescent="0.25">
      <c r="A202" s="268">
        <v>623</v>
      </c>
      <c r="B202" s="10" t="s">
        <v>207</v>
      </c>
      <c r="C202" s="11">
        <v>2107</v>
      </c>
      <c r="D202" s="11">
        <v>1462304.42</v>
      </c>
      <c r="E202" s="11">
        <v>1741000.7568174296</v>
      </c>
      <c r="F202" s="274">
        <v>3203305.1768174293</v>
      </c>
      <c r="G202" s="142">
        <v>1388.69</v>
      </c>
      <c r="H202" s="13">
        <v>2925969.83</v>
      </c>
      <c r="I202" s="348">
        <v>277335.34681742918</v>
      </c>
      <c r="J202" s="11">
        <v>743410.17737965635</v>
      </c>
      <c r="K202" s="23">
        <v>392345.38695615233</v>
      </c>
      <c r="L202" s="274">
        <v>1413090.9111532378</v>
      </c>
      <c r="M202" s="23">
        <v>-71486.339083328654</v>
      </c>
      <c r="N202" s="346">
        <v>1341604.5720699092</v>
      </c>
      <c r="O202" s="99">
        <v>474537.06906927645</v>
      </c>
      <c r="P202" s="361">
        <v>1816141.6411391855</v>
      </c>
      <c r="Q202" s="23">
        <v>-65641.400000000009</v>
      </c>
      <c r="R202" s="347">
        <v>1750500.2411391856</v>
      </c>
    </row>
    <row r="203" spans="1:18" s="18" customFormat="1" ht="15" x14ac:dyDescent="0.25">
      <c r="A203" s="268">
        <v>624</v>
      </c>
      <c r="B203" s="10" t="s">
        <v>208</v>
      </c>
      <c r="C203" s="11">
        <v>5117</v>
      </c>
      <c r="D203" s="11">
        <v>7631421.1399999997</v>
      </c>
      <c r="E203" s="11">
        <v>1392028.9208473645</v>
      </c>
      <c r="F203" s="274">
        <v>9023450.0608473644</v>
      </c>
      <c r="G203" s="142">
        <v>1388.69</v>
      </c>
      <c r="H203" s="13">
        <v>7105926.7300000004</v>
      </c>
      <c r="I203" s="348">
        <v>1917523.3308473639</v>
      </c>
      <c r="J203" s="11">
        <v>133510.82045890245</v>
      </c>
      <c r="K203" s="23">
        <v>974407.68588348082</v>
      </c>
      <c r="L203" s="274">
        <v>3025441.837189747</v>
      </c>
      <c r="M203" s="23">
        <v>1080031.7538383401</v>
      </c>
      <c r="N203" s="346">
        <v>4105473.5910280868</v>
      </c>
      <c r="O203" s="99">
        <v>714644.12615671521</v>
      </c>
      <c r="P203" s="361">
        <v>4820117.7171848025</v>
      </c>
      <c r="Q203" s="23">
        <v>-97492.39750000005</v>
      </c>
      <c r="R203" s="347">
        <v>4722625.3196848026</v>
      </c>
    </row>
    <row r="204" spans="1:18" s="18" customFormat="1" ht="15" x14ac:dyDescent="0.25">
      <c r="A204" s="268">
        <v>625</v>
      </c>
      <c r="B204" s="10" t="s">
        <v>209</v>
      </c>
      <c r="C204" s="11">
        <v>2991</v>
      </c>
      <c r="D204" s="11">
        <v>4875371.0500000007</v>
      </c>
      <c r="E204" s="11">
        <v>909153.96222216997</v>
      </c>
      <c r="F204" s="274">
        <v>5784525.0122221708</v>
      </c>
      <c r="G204" s="142">
        <v>1388.69</v>
      </c>
      <c r="H204" s="13">
        <v>4153571.79</v>
      </c>
      <c r="I204" s="348">
        <v>1630953.2222221708</v>
      </c>
      <c r="J204" s="11">
        <v>246291.54772811793</v>
      </c>
      <c r="K204" s="23">
        <v>1104351.7344912835</v>
      </c>
      <c r="L204" s="274">
        <v>2981596.5044415724</v>
      </c>
      <c r="M204" s="23">
        <v>581409.5257253584</v>
      </c>
      <c r="N204" s="346">
        <v>3563006.0301669305</v>
      </c>
      <c r="O204" s="99">
        <v>557257.40818761988</v>
      </c>
      <c r="P204" s="361">
        <v>4120263.4383545504</v>
      </c>
      <c r="Q204" s="23">
        <v>-4326.3650000000052</v>
      </c>
      <c r="R204" s="347">
        <v>4115937.0733545502</v>
      </c>
    </row>
    <row r="205" spans="1:18" s="18" customFormat="1" ht="15" x14ac:dyDescent="0.25">
      <c r="A205" s="268">
        <v>626</v>
      </c>
      <c r="B205" s="10" t="s">
        <v>210</v>
      </c>
      <c r="C205" s="11">
        <v>4835</v>
      </c>
      <c r="D205" s="11">
        <v>6566725.8999999994</v>
      </c>
      <c r="E205" s="11">
        <v>1644313.021462535</v>
      </c>
      <c r="F205" s="274">
        <v>8211038.921462534</v>
      </c>
      <c r="G205" s="142">
        <v>1388.69</v>
      </c>
      <c r="H205" s="13">
        <v>6714316.1500000004</v>
      </c>
      <c r="I205" s="348">
        <v>1496722.7714625336</v>
      </c>
      <c r="J205" s="11">
        <v>735044.16702250519</v>
      </c>
      <c r="K205" s="23">
        <v>-2012478.0131007172</v>
      </c>
      <c r="L205" s="274">
        <v>219288.92538432172</v>
      </c>
      <c r="M205" s="23">
        <v>1603048.7071316787</v>
      </c>
      <c r="N205" s="346">
        <v>1822337.6325160004</v>
      </c>
      <c r="O205" s="99">
        <v>957942.40238802379</v>
      </c>
      <c r="P205" s="361">
        <v>2780280.0349040241</v>
      </c>
      <c r="Q205" s="23">
        <v>-6041.9925000000003</v>
      </c>
      <c r="R205" s="347">
        <v>2774238.0424040239</v>
      </c>
    </row>
    <row r="206" spans="1:18" s="18" customFormat="1" ht="15" x14ac:dyDescent="0.25">
      <c r="A206" s="268">
        <v>630</v>
      </c>
      <c r="B206" s="10" t="s">
        <v>211</v>
      </c>
      <c r="C206" s="11">
        <v>1635</v>
      </c>
      <c r="D206" s="11">
        <v>3374060.54</v>
      </c>
      <c r="E206" s="11">
        <v>914867.12745441566</v>
      </c>
      <c r="F206" s="274">
        <v>4288927.6674544159</v>
      </c>
      <c r="G206" s="142">
        <v>1388.69</v>
      </c>
      <c r="H206" s="13">
        <v>2270508.15</v>
      </c>
      <c r="I206" s="348">
        <v>2018419.517454416</v>
      </c>
      <c r="J206" s="11">
        <v>577288.53889276634</v>
      </c>
      <c r="K206" s="23">
        <v>-723746.14659134811</v>
      </c>
      <c r="L206" s="274">
        <v>1871961.9097558344</v>
      </c>
      <c r="M206" s="23">
        <v>558549.9367131202</v>
      </c>
      <c r="N206" s="346">
        <v>2430511.8464689543</v>
      </c>
      <c r="O206" s="99">
        <v>295039.95447022474</v>
      </c>
      <c r="P206" s="361">
        <v>2725551.800939179</v>
      </c>
      <c r="Q206" s="23">
        <v>180513.85000000003</v>
      </c>
      <c r="R206" s="347">
        <v>2906065.6509391791</v>
      </c>
    </row>
    <row r="207" spans="1:18" s="18" customFormat="1" ht="15" x14ac:dyDescent="0.25">
      <c r="A207" s="268">
        <v>631</v>
      </c>
      <c r="B207" s="10" t="s">
        <v>212</v>
      </c>
      <c r="C207" s="11">
        <v>1963</v>
      </c>
      <c r="D207" s="11">
        <v>2674159.9899999998</v>
      </c>
      <c r="E207" s="11">
        <v>366631.94510328613</v>
      </c>
      <c r="F207" s="274">
        <v>3040791.9351032861</v>
      </c>
      <c r="G207" s="142">
        <v>1388.69</v>
      </c>
      <c r="H207" s="13">
        <v>2725998.47</v>
      </c>
      <c r="I207" s="348">
        <v>314793.46510328585</v>
      </c>
      <c r="J207" s="11">
        <v>37622.664639917763</v>
      </c>
      <c r="K207" s="23">
        <v>192403.28286788502</v>
      </c>
      <c r="L207" s="274">
        <v>544819.41261108872</v>
      </c>
      <c r="M207" s="23">
        <v>593093.59426144965</v>
      </c>
      <c r="N207" s="346">
        <v>1137913.0068725385</v>
      </c>
      <c r="O207" s="99">
        <v>333250.12285065651</v>
      </c>
      <c r="P207" s="361">
        <v>1471163.129723195</v>
      </c>
      <c r="Q207" s="23">
        <v>-696947.56449999998</v>
      </c>
      <c r="R207" s="347">
        <v>774215.56522319501</v>
      </c>
    </row>
    <row r="208" spans="1:18" s="18" customFormat="1" ht="15" x14ac:dyDescent="0.25">
      <c r="A208" s="268">
        <v>635</v>
      </c>
      <c r="B208" s="10" t="s">
        <v>213</v>
      </c>
      <c r="C208" s="11">
        <v>6347</v>
      </c>
      <c r="D208" s="11">
        <v>8821669.4900000021</v>
      </c>
      <c r="E208" s="11">
        <v>1189590.766997874</v>
      </c>
      <c r="F208" s="274">
        <v>10011260.256997876</v>
      </c>
      <c r="G208" s="142">
        <v>1388.69</v>
      </c>
      <c r="H208" s="13">
        <v>8814015.4299999997</v>
      </c>
      <c r="I208" s="348">
        <v>1197244.8269978762</v>
      </c>
      <c r="J208" s="11">
        <v>323932.89168346417</v>
      </c>
      <c r="K208" s="23">
        <v>-892379.99298234179</v>
      </c>
      <c r="L208" s="274">
        <v>628797.72569899855</v>
      </c>
      <c r="M208" s="23">
        <v>2319522.1496603829</v>
      </c>
      <c r="N208" s="346">
        <v>2948319.8753593815</v>
      </c>
      <c r="O208" s="99">
        <v>1238742.9642665072</v>
      </c>
      <c r="P208" s="361">
        <v>4187062.8396258885</v>
      </c>
      <c r="Q208" s="23">
        <v>-472976.12399999995</v>
      </c>
      <c r="R208" s="347">
        <v>3714086.7156258887</v>
      </c>
    </row>
    <row r="209" spans="1:18" s="18" customFormat="1" ht="15" x14ac:dyDescent="0.25">
      <c r="A209" s="268">
        <v>636</v>
      </c>
      <c r="B209" s="10" t="s">
        <v>214</v>
      </c>
      <c r="C209" s="11">
        <v>8154</v>
      </c>
      <c r="D209" s="11">
        <v>13657311.890000001</v>
      </c>
      <c r="E209" s="11">
        <v>2002670.5223223213</v>
      </c>
      <c r="F209" s="274">
        <v>15659982.412322322</v>
      </c>
      <c r="G209" s="142">
        <v>1388.69</v>
      </c>
      <c r="H209" s="13">
        <v>11323378.26</v>
      </c>
      <c r="I209" s="348">
        <v>4336604.1523223221</v>
      </c>
      <c r="J209" s="11">
        <v>235038.18166686469</v>
      </c>
      <c r="K209" s="23">
        <v>14932.729105110979</v>
      </c>
      <c r="L209" s="274">
        <v>4586575.0630942984</v>
      </c>
      <c r="M209" s="23">
        <v>3741617.3530154377</v>
      </c>
      <c r="N209" s="346">
        <v>8328192.4161097361</v>
      </c>
      <c r="O209" s="99">
        <v>1738482.5819979981</v>
      </c>
      <c r="P209" s="361">
        <v>10066674.998107735</v>
      </c>
      <c r="Q209" s="23">
        <v>658353.40499999991</v>
      </c>
      <c r="R209" s="347">
        <v>10725028.403107734</v>
      </c>
    </row>
    <row r="210" spans="1:18" s="18" customFormat="1" ht="15" x14ac:dyDescent="0.25">
      <c r="A210" s="268">
        <v>638</v>
      </c>
      <c r="B210" s="10" t="s">
        <v>215</v>
      </c>
      <c r="C210" s="11">
        <v>51232</v>
      </c>
      <c r="D210" s="11">
        <v>81846792.689999998</v>
      </c>
      <c r="E210" s="11">
        <v>17898117.535433266</v>
      </c>
      <c r="F210" s="274">
        <v>99744910.22543326</v>
      </c>
      <c r="G210" s="142">
        <v>1388.69</v>
      </c>
      <c r="H210" s="13">
        <v>71145366.079999998</v>
      </c>
      <c r="I210" s="348">
        <v>28599544.145433262</v>
      </c>
      <c r="J210" s="11">
        <v>1966672.3581661067</v>
      </c>
      <c r="K210" s="23">
        <v>13286551.79727892</v>
      </c>
      <c r="L210" s="274">
        <v>43852768.300878286</v>
      </c>
      <c r="M210" s="23">
        <v>-3446951.8996120552</v>
      </c>
      <c r="N210" s="346">
        <v>40405816.401266232</v>
      </c>
      <c r="O210" s="99">
        <v>7324920.5436812136</v>
      </c>
      <c r="P210" s="361">
        <v>47730736.944947444</v>
      </c>
      <c r="Q210" s="23">
        <v>-637045.31145000039</v>
      </c>
      <c r="R210" s="347">
        <v>47093691.633497447</v>
      </c>
    </row>
    <row r="211" spans="1:18" s="18" customFormat="1" ht="15" x14ac:dyDescent="0.25">
      <c r="A211" s="268">
        <v>678</v>
      </c>
      <c r="B211" s="10" t="s">
        <v>216</v>
      </c>
      <c r="C211" s="11">
        <v>24073</v>
      </c>
      <c r="D211" s="11">
        <v>40414674.200000003</v>
      </c>
      <c r="E211" s="11">
        <v>4658942.7864712169</v>
      </c>
      <c r="F211" s="274">
        <v>45073616.986471221</v>
      </c>
      <c r="G211" s="142">
        <v>1388.69</v>
      </c>
      <c r="H211" s="13">
        <v>33429934.370000001</v>
      </c>
      <c r="I211" s="348">
        <v>11643682.61647122</v>
      </c>
      <c r="J211" s="11">
        <v>1428441.657219012</v>
      </c>
      <c r="K211" s="23">
        <v>-897147.28652003384</v>
      </c>
      <c r="L211" s="274">
        <v>12174976.987170197</v>
      </c>
      <c r="M211" s="23">
        <v>7861808.3314749151</v>
      </c>
      <c r="N211" s="346">
        <v>20036785.318645112</v>
      </c>
      <c r="O211" s="99">
        <v>3455085.4561190233</v>
      </c>
      <c r="P211" s="361">
        <v>23491870.774764135</v>
      </c>
      <c r="Q211" s="23">
        <v>-6131.5035000000498</v>
      </c>
      <c r="R211" s="347">
        <v>23485739.271264136</v>
      </c>
    </row>
    <row r="212" spans="1:18" s="18" customFormat="1" ht="15" x14ac:dyDescent="0.25">
      <c r="A212" s="268">
        <v>680</v>
      </c>
      <c r="B212" s="10" t="s">
        <v>217</v>
      </c>
      <c r="C212" s="11">
        <v>24942</v>
      </c>
      <c r="D212" s="11">
        <v>37211359.140000001</v>
      </c>
      <c r="E212" s="11">
        <v>6618037.6499061594</v>
      </c>
      <c r="F212" s="274">
        <v>43829396.789906159</v>
      </c>
      <c r="G212" s="142">
        <v>1388.69</v>
      </c>
      <c r="H212" s="13">
        <v>34636705.980000004</v>
      </c>
      <c r="I212" s="348">
        <v>9192690.8099061549</v>
      </c>
      <c r="J212" s="11">
        <v>1086893.9932475805</v>
      </c>
      <c r="K212" s="23">
        <v>-1864299.9187185927</v>
      </c>
      <c r="L212" s="274">
        <v>8415284.8844351415</v>
      </c>
      <c r="M212" s="23">
        <v>1528490.6635992252</v>
      </c>
      <c r="N212" s="346">
        <v>9943775.5480343662</v>
      </c>
      <c r="O212" s="99">
        <v>3428419.251286753</v>
      </c>
      <c r="P212" s="361">
        <v>13372194.799321119</v>
      </c>
      <c r="Q212" s="23">
        <v>-745701.2224999998</v>
      </c>
      <c r="R212" s="347">
        <v>12626493.576821119</v>
      </c>
    </row>
    <row r="213" spans="1:18" s="18" customFormat="1" ht="15" x14ac:dyDescent="0.25">
      <c r="A213" s="268">
        <v>681</v>
      </c>
      <c r="B213" s="10" t="s">
        <v>218</v>
      </c>
      <c r="C213" s="11">
        <v>3308</v>
      </c>
      <c r="D213" s="11">
        <v>3688595.5</v>
      </c>
      <c r="E213" s="11">
        <v>991879.03355600603</v>
      </c>
      <c r="F213" s="274">
        <v>4680474.5335560059</v>
      </c>
      <c r="G213" s="142">
        <v>1388.69</v>
      </c>
      <c r="H213" s="13">
        <v>4593786.5200000005</v>
      </c>
      <c r="I213" s="348">
        <v>86688.013556005433</v>
      </c>
      <c r="J213" s="11">
        <v>285867.60571002669</v>
      </c>
      <c r="K213" s="23">
        <v>213781.94440686173</v>
      </c>
      <c r="L213" s="274">
        <v>586337.56367289391</v>
      </c>
      <c r="M213" s="23">
        <v>1147672.9307255514</v>
      </c>
      <c r="N213" s="346">
        <v>1734010.4943984454</v>
      </c>
      <c r="O213" s="99">
        <v>802022.15442834981</v>
      </c>
      <c r="P213" s="361">
        <v>2536032.6488267952</v>
      </c>
      <c r="Q213" s="23">
        <v>-58107.55750000001</v>
      </c>
      <c r="R213" s="347">
        <v>2477925.0913267951</v>
      </c>
    </row>
    <row r="214" spans="1:18" s="18" customFormat="1" ht="15" x14ac:dyDescent="0.25">
      <c r="A214" s="268">
        <v>683</v>
      </c>
      <c r="B214" s="10" t="s">
        <v>219</v>
      </c>
      <c r="C214" s="11">
        <v>3618</v>
      </c>
      <c r="D214" s="11">
        <v>6021592.7800000003</v>
      </c>
      <c r="E214" s="11">
        <v>3124373.1001744173</v>
      </c>
      <c r="F214" s="274">
        <v>9145965.880174417</v>
      </c>
      <c r="G214" s="142">
        <v>1388.69</v>
      </c>
      <c r="H214" s="13">
        <v>5024280.42</v>
      </c>
      <c r="I214" s="348">
        <v>4121685.4601744171</v>
      </c>
      <c r="J214" s="11">
        <v>1296249.5303564365</v>
      </c>
      <c r="K214" s="23">
        <v>-390838.56642149587</v>
      </c>
      <c r="L214" s="274">
        <v>5027096.4241093583</v>
      </c>
      <c r="M214" s="23">
        <v>2492447.4028989668</v>
      </c>
      <c r="N214" s="346">
        <v>7519543.8270083256</v>
      </c>
      <c r="O214" s="99">
        <v>762159.80487067404</v>
      </c>
      <c r="P214" s="361">
        <v>8281703.631879</v>
      </c>
      <c r="Q214" s="23">
        <v>4550.1424999999872</v>
      </c>
      <c r="R214" s="347">
        <v>8286253.7743790001</v>
      </c>
    </row>
    <row r="215" spans="1:18" s="18" customFormat="1" ht="15" x14ac:dyDescent="0.25">
      <c r="A215" s="268">
        <v>684</v>
      </c>
      <c r="B215" s="10" t="s">
        <v>220</v>
      </c>
      <c r="C215" s="11">
        <v>38667</v>
      </c>
      <c r="D215" s="11">
        <v>52259210.499999993</v>
      </c>
      <c r="E215" s="11">
        <v>9220207.4389677625</v>
      </c>
      <c r="F215" s="274">
        <v>61479417.938967757</v>
      </c>
      <c r="G215" s="142">
        <v>1388.69</v>
      </c>
      <c r="H215" s="13">
        <v>53696476.230000004</v>
      </c>
      <c r="I215" s="348">
        <v>7782941.7089677528</v>
      </c>
      <c r="J215" s="11">
        <v>1248954.8581573786</v>
      </c>
      <c r="K215" s="23">
        <v>-4060459.0413159495</v>
      </c>
      <c r="L215" s="274">
        <v>4971437.5258091809</v>
      </c>
      <c r="M215" s="23">
        <v>19300.99825431214</v>
      </c>
      <c r="N215" s="346">
        <v>4990738.5240634931</v>
      </c>
      <c r="O215" s="99">
        <v>6994486.0991022736</v>
      </c>
      <c r="P215" s="361">
        <v>11985224.623165768</v>
      </c>
      <c r="Q215" s="23">
        <v>-2931970.1012499984</v>
      </c>
      <c r="R215" s="347">
        <v>9053254.5219157692</v>
      </c>
    </row>
    <row r="216" spans="1:18" s="18" customFormat="1" ht="15" x14ac:dyDescent="0.25">
      <c r="A216" s="268">
        <v>686</v>
      </c>
      <c r="B216" s="10" t="s">
        <v>221</v>
      </c>
      <c r="C216" s="11">
        <v>2964</v>
      </c>
      <c r="D216" s="11">
        <v>3386109.8100000005</v>
      </c>
      <c r="E216" s="11">
        <v>802535.43034367857</v>
      </c>
      <c r="F216" s="274">
        <v>4188645.2403436792</v>
      </c>
      <c r="G216" s="142">
        <v>1388.69</v>
      </c>
      <c r="H216" s="13">
        <v>4116077.16</v>
      </c>
      <c r="I216" s="348">
        <v>72568.080343679059</v>
      </c>
      <c r="J216" s="11">
        <v>429057.23157375067</v>
      </c>
      <c r="K216" s="23">
        <v>-776132.38783619157</v>
      </c>
      <c r="L216" s="274">
        <v>-274507.07591876184</v>
      </c>
      <c r="M216" s="23">
        <v>1397377.5114989683</v>
      </c>
      <c r="N216" s="346">
        <v>1122870.4355802066</v>
      </c>
      <c r="O216" s="99">
        <v>666944.04381339496</v>
      </c>
      <c r="P216" s="361">
        <v>1789814.4793936014</v>
      </c>
      <c r="Q216" s="23">
        <v>10457.868499999997</v>
      </c>
      <c r="R216" s="347">
        <v>1800272.3478936015</v>
      </c>
    </row>
    <row r="217" spans="1:18" s="18" customFormat="1" ht="15" x14ac:dyDescent="0.25">
      <c r="A217" s="268">
        <v>687</v>
      </c>
      <c r="B217" s="10" t="s">
        <v>222</v>
      </c>
      <c r="C217" s="11">
        <v>1477</v>
      </c>
      <c r="D217" s="11">
        <v>1493080.62</v>
      </c>
      <c r="E217" s="11">
        <v>1064868.3799183303</v>
      </c>
      <c r="F217" s="274">
        <v>2557948.9999183305</v>
      </c>
      <c r="G217" s="142">
        <v>1388.69</v>
      </c>
      <c r="H217" s="13">
        <v>2051095.1300000001</v>
      </c>
      <c r="I217" s="348">
        <v>506853.86991833034</v>
      </c>
      <c r="J217" s="11">
        <v>526265.90318398736</v>
      </c>
      <c r="K217" s="23">
        <v>-190345.43064842577</v>
      </c>
      <c r="L217" s="274">
        <v>842774.34245389188</v>
      </c>
      <c r="M217" s="23">
        <v>155652.45034538591</v>
      </c>
      <c r="N217" s="346">
        <v>998426.79279927781</v>
      </c>
      <c r="O217" s="99">
        <v>377030.6913369656</v>
      </c>
      <c r="P217" s="361">
        <v>1375457.4841362434</v>
      </c>
      <c r="Q217" s="23">
        <v>199982.49249999999</v>
      </c>
      <c r="R217" s="347">
        <v>1575439.9766362433</v>
      </c>
    </row>
    <row r="218" spans="1:18" s="18" customFormat="1" ht="15" x14ac:dyDescent="0.25">
      <c r="A218" s="268">
        <v>689</v>
      </c>
      <c r="B218" s="10" t="s">
        <v>223</v>
      </c>
      <c r="C218" s="11">
        <v>3093</v>
      </c>
      <c r="D218" s="11">
        <v>2812741.76</v>
      </c>
      <c r="E218" s="11">
        <v>845845.27079743671</v>
      </c>
      <c r="F218" s="274">
        <v>3658587.0307974364</v>
      </c>
      <c r="G218" s="142">
        <v>1388.69</v>
      </c>
      <c r="H218" s="13">
        <v>4295218.17</v>
      </c>
      <c r="I218" s="348">
        <v>-636631.13920256356</v>
      </c>
      <c r="J218" s="11">
        <v>405412.28813695011</v>
      </c>
      <c r="K218" s="23">
        <v>1983719.9757530424</v>
      </c>
      <c r="L218" s="274">
        <v>1752501.1246874291</v>
      </c>
      <c r="M218" s="23">
        <v>-20773.005539406837</v>
      </c>
      <c r="N218" s="346">
        <v>1731728.1191480223</v>
      </c>
      <c r="O218" s="99">
        <v>588431.24081252282</v>
      </c>
      <c r="P218" s="361">
        <v>2320159.3599605449</v>
      </c>
      <c r="Q218" s="23">
        <v>3147.8035000000018</v>
      </c>
      <c r="R218" s="347">
        <v>2323307.1634605448</v>
      </c>
    </row>
    <row r="219" spans="1:18" s="18" customFormat="1" ht="15" x14ac:dyDescent="0.25">
      <c r="A219" s="268">
        <v>691</v>
      </c>
      <c r="B219" s="10" t="s">
        <v>224</v>
      </c>
      <c r="C219" s="11">
        <v>2636</v>
      </c>
      <c r="D219" s="11">
        <v>4727442.6800000006</v>
      </c>
      <c r="E219" s="11">
        <v>571479.7635599405</v>
      </c>
      <c r="F219" s="274">
        <v>5298922.4435599409</v>
      </c>
      <c r="G219" s="142">
        <v>1388.69</v>
      </c>
      <c r="H219" s="13">
        <v>3660586.8400000003</v>
      </c>
      <c r="I219" s="348">
        <v>1638335.6035599406</v>
      </c>
      <c r="J219" s="11">
        <v>383457.76726495771</v>
      </c>
      <c r="K219" s="23">
        <v>277187.00995629455</v>
      </c>
      <c r="L219" s="274">
        <v>2298980.3807811928</v>
      </c>
      <c r="M219" s="23">
        <v>1708881.6675977139</v>
      </c>
      <c r="N219" s="346">
        <v>4007862.0483789067</v>
      </c>
      <c r="O219" s="99">
        <v>641849.22308627202</v>
      </c>
      <c r="P219" s="361">
        <v>4649711.2714651786</v>
      </c>
      <c r="Q219" s="23">
        <v>-20811.307499999995</v>
      </c>
      <c r="R219" s="347">
        <v>4628899.9639651785</v>
      </c>
    </row>
    <row r="220" spans="1:18" s="18" customFormat="1" ht="15" x14ac:dyDescent="0.25">
      <c r="A220" s="268">
        <v>694</v>
      </c>
      <c r="B220" s="10" t="s">
        <v>225</v>
      </c>
      <c r="C220" s="11">
        <v>28349</v>
      </c>
      <c r="D220" s="11">
        <v>41478419.270000003</v>
      </c>
      <c r="E220" s="11">
        <v>5463431.0381314969</v>
      </c>
      <c r="F220" s="274">
        <v>46941850.308131501</v>
      </c>
      <c r="G220" s="142">
        <v>1388.69</v>
      </c>
      <c r="H220" s="13">
        <v>39367972.810000002</v>
      </c>
      <c r="I220" s="348">
        <v>7573877.4981314987</v>
      </c>
      <c r="J220" s="11">
        <v>966052.25211167405</v>
      </c>
      <c r="K220" s="23">
        <v>-5855643.0647672294</v>
      </c>
      <c r="L220" s="274">
        <v>2684286.6854759427</v>
      </c>
      <c r="M220" s="23">
        <v>767934.28666146309</v>
      </c>
      <c r="N220" s="346">
        <v>3452220.9721374055</v>
      </c>
      <c r="O220" s="99">
        <v>4263642.6319200806</v>
      </c>
      <c r="P220" s="361">
        <v>7715863.6040574862</v>
      </c>
      <c r="Q220" s="23">
        <v>262491.00750000007</v>
      </c>
      <c r="R220" s="347">
        <v>7978354.6115574865</v>
      </c>
    </row>
    <row r="221" spans="1:18" s="18" customFormat="1" ht="15" x14ac:dyDescent="0.25">
      <c r="A221" s="268">
        <v>697</v>
      </c>
      <c r="B221" s="10" t="s">
        <v>226</v>
      </c>
      <c r="C221" s="11">
        <v>1174</v>
      </c>
      <c r="D221" s="11">
        <v>1225251.46</v>
      </c>
      <c r="E221" s="11">
        <v>777742.54239126667</v>
      </c>
      <c r="F221" s="274">
        <v>2002994.0023912666</v>
      </c>
      <c r="G221" s="142">
        <v>1388.69</v>
      </c>
      <c r="H221" s="13">
        <v>1630322.06</v>
      </c>
      <c r="I221" s="348">
        <v>372671.94239126658</v>
      </c>
      <c r="J221" s="11">
        <v>154920.69715095856</v>
      </c>
      <c r="K221" s="23">
        <v>-302466.20793977019</v>
      </c>
      <c r="L221" s="274">
        <v>225126.43160245498</v>
      </c>
      <c r="M221" s="23">
        <v>419727.00138191832</v>
      </c>
      <c r="N221" s="346">
        <v>644853.4329843733</v>
      </c>
      <c r="O221" s="99">
        <v>289700.64148855588</v>
      </c>
      <c r="P221" s="361">
        <v>934554.07447292912</v>
      </c>
      <c r="Q221" s="23">
        <v>26077.538</v>
      </c>
      <c r="R221" s="347">
        <v>960631.61247292906</v>
      </c>
    </row>
    <row r="222" spans="1:18" s="18" customFormat="1" ht="15" x14ac:dyDescent="0.25">
      <c r="A222" s="268">
        <v>698</v>
      </c>
      <c r="B222" s="10" t="s">
        <v>227</v>
      </c>
      <c r="C222" s="11">
        <v>64535</v>
      </c>
      <c r="D222" s="11">
        <v>99180235.230000004</v>
      </c>
      <c r="E222" s="11">
        <v>15937884.054272978</v>
      </c>
      <c r="F222" s="274">
        <v>115118119.28427298</v>
      </c>
      <c r="G222" s="142">
        <v>1388.69</v>
      </c>
      <c r="H222" s="13">
        <v>89619109.150000006</v>
      </c>
      <c r="I222" s="348">
        <v>25499010.134272978</v>
      </c>
      <c r="J222" s="11">
        <v>2547575.4319046503</v>
      </c>
      <c r="K222" s="23">
        <v>-37439211.086440042</v>
      </c>
      <c r="L222" s="274">
        <v>-9392625.5202624127</v>
      </c>
      <c r="M222" s="23">
        <v>16703201.161491858</v>
      </c>
      <c r="N222" s="346">
        <v>7310575.6412294451</v>
      </c>
      <c r="O222" s="99">
        <v>9664295.5870860573</v>
      </c>
      <c r="P222" s="361">
        <v>16974871.228315502</v>
      </c>
      <c r="Q222" s="23">
        <v>-5284739.8829499986</v>
      </c>
      <c r="R222" s="347">
        <v>11690131.345365504</v>
      </c>
    </row>
    <row r="223" spans="1:18" s="18" customFormat="1" ht="15" x14ac:dyDescent="0.25">
      <c r="A223" s="268">
        <v>700</v>
      </c>
      <c r="B223" s="10" t="s">
        <v>228</v>
      </c>
      <c r="C223" s="11">
        <v>4842</v>
      </c>
      <c r="D223" s="11">
        <v>5609618.1200000001</v>
      </c>
      <c r="E223" s="11">
        <v>1534446.7537017132</v>
      </c>
      <c r="F223" s="274">
        <v>7144064.873701713</v>
      </c>
      <c r="G223" s="142">
        <v>1388.69</v>
      </c>
      <c r="H223" s="13">
        <v>6724036.9800000004</v>
      </c>
      <c r="I223" s="348">
        <v>420027.8937017126</v>
      </c>
      <c r="J223" s="11">
        <v>156991.19770508693</v>
      </c>
      <c r="K223" s="23">
        <v>267586.23391837196</v>
      </c>
      <c r="L223" s="274">
        <v>844605.32532517146</v>
      </c>
      <c r="M223" s="23">
        <v>501513.01053437561</v>
      </c>
      <c r="N223" s="346">
        <v>1346118.3358595471</v>
      </c>
      <c r="O223" s="99">
        <v>790539.21424228686</v>
      </c>
      <c r="P223" s="361">
        <v>2136657.5501018339</v>
      </c>
      <c r="Q223" s="23">
        <v>-13411.731499999994</v>
      </c>
      <c r="R223" s="347">
        <v>2123245.8186018337</v>
      </c>
    </row>
    <row r="224" spans="1:18" s="18" customFormat="1" ht="15" x14ac:dyDescent="0.25">
      <c r="A224" s="268">
        <v>702</v>
      </c>
      <c r="B224" s="10" t="s">
        <v>229</v>
      </c>
      <c r="C224" s="11">
        <v>4114</v>
      </c>
      <c r="D224" s="11">
        <v>4349123.49</v>
      </c>
      <c r="E224" s="11">
        <v>1060021.4732717967</v>
      </c>
      <c r="F224" s="274">
        <v>5409144.9632717967</v>
      </c>
      <c r="G224" s="142">
        <v>1388.69</v>
      </c>
      <c r="H224" s="13">
        <v>5713070.6600000001</v>
      </c>
      <c r="I224" s="348">
        <v>-303925.69672820345</v>
      </c>
      <c r="J224" s="11">
        <v>546374.44813754689</v>
      </c>
      <c r="K224" s="23">
        <v>378612.140313863</v>
      </c>
      <c r="L224" s="274">
        <v>621060.8917232065</v>
      </c>
      <c r="M224" s="23">
        <v>1165825.8508979406</v>
      </c>
      <c r="N224" s="346">
        <v>1786886.7426211471</v>
      </c>
      <c r="O224" s="99">
        <v>897669.0863562678</v>
      </c>
      <c r="P224" s="361">
        <v>2684555.8289774149</v>
      </c>
      <c r="Q224" s="23">
        <v>-1939.4050000000061</v>
      </c>
      <c r="R224" s="347">
        <v>2682616.4239774151</v>
      </c>
    </row>
    <row r="225" spans="1:18" s="18" customFormat="1" ht="15" x14ac:dyDescent="0.25">
      <c r="A225" s="268">
        <v>704</v>
      </c>
      <c r="B225" s="10" t="s">
        <v>230</v>
      </c>
      <c r="C225" s="11">
        <v>6428</v>
      </c>
      <c r="D225" s="11">
        <v>12196713.41</v>
      </c>
      <c r="E225" s="11">
        <v>722599.42363003141</v>
      </c>
      <c r="F225" s="274">
        <v>12919312.833630031</v>
      </c>
      <c r="G225" s="142">
        <v>1388.69</v>
      </c>
      <c r="H225" s="13">
        <v>8926499.3200000003</v>
      </c>
      <c r="I225" s="348">
        <v>3992813.5136300307</v>
      </c>
      <c r="J225" s="11">
        <v>239177.53345007659</v>
      </c>
      <c r="K225" s="23">
        <v>516684.29388628085</v>
      </c>
      <c r="L225" s="274">
        <v>4748675.3409663877</v>
      </c>
      <c r="M225" s="23">
        <v>1109658.2421610232</v>
      </c>
      <c r="N225" s="346">
        <v>5858333.5831274111</v>
      </c>
      <c r="O225" s="99">
        <v>847116.43534206226</v>
      </c>
      <c r="P225" s="361">
        <v>6705450.0184694733</v>
      </c>
      <c r="Q225" s="23">
        <v>58107.557499999937</v>
      </c>
      <c r="R225" s="347">
        <v>6763557.5759694735</v>
      </c>
    </row>
    <row r="226" spans="1:18" s="18" customFormat="1" ht="15" x14ac:dyDescent="0.25">
      <c r="A226" s="268">
        <v>707</v>
      </c>
      <c r="B226" s="10" t="s">
        <v>231</v>
      </c>
      <c r="C226" s="11">
        <v>1960</v>
      </c>
      <c r="D226" s="11">
        <v>1555586.6500000001</v>
      </c>
      <c r="E226" s="11">
        <v>807518.76737840485</v>
      </c>
      <c r="F226" s="274">
        <v>2363105.4173784051</v>
      </c>
      <c r="G226" s="142">
        <v>1388.69</v>
      </c>
      <c r="H226" s="13">
        <v>2721832.4</v>
      </c>
      <c r="I226" s="348">
        <v>-358726.9826215948</v>
      </c>
      <c r="J226" s="11">
        <v>323910.78148510895</v>
      </c>
      <c r="K226" s="23">
        <v>-427643.45691003738</v>
      </c>
      <c r="L226" s="274">
        <v>-462459.65804652323</v>
      </c>
      <c r="M226" s="23">
        <v>1272819.4878410366</v>
      </c>
      <c r="N226" s="346">
        <v>810359.82979451341</v>
      </c>
      <c r="O226" s="99">
        <v>524382.82559333195</v>
      </c>
      <c r="P226" s="361">
        <v>1334742.6553878454</v>
      </c>
      <c r="Q226" s="23">
        <v>-16410.350000000006</v>
      </c>
      <c r="R226" s="347">
        <v>1318332.3053878453</v>
      </c>
    </row>
    <row r="227" spans="1:18" s="18" customFormat="1" ht="15" x14ac:dyDescent="0.25">
      <c r="A227" s="268">
        <v>710</v>
      </c>
      <c r="B227" s="10" t="s">
        <v>232</v>
      </c>
      <c r="C227" s="11">
        <v>27306</v>
      </c>
      <c r="D227" s="11">
        <v>37833606.240000002</v>
      </c>
      <c r="E227" s="11">
        <v>11924136.437935919</v>
      </c>
      <c r="F227" s="274">
        <v>49757742.677935921</v>
      </c>
      <c r="G227" s="142">
        <v>1388.69</v>
      </c>
      <c r="H227" s="13">
        <v>37919569.140000001</v>
      </c>
      <c r="I227" s="348">
        <v>11838173.53793592</v>
      </c>
      <c r="J227" s="11">
        <v>685247.18519993406</v>
      </c>
      <c r="K227" s="23">
        <v>-5723539.2492950186</v>
      </c>
      <c r="L227" s="274">
        <v>6799881.4738408364</v>
      </c>
      <c r="M227" s="23">
        <v>7440546.0135168284</v>
      </c>
      <c r="N227" s="346">
        <v>14240427.487357665</v>
      </c>
      <c r="O227" s="99">
        <v>4808817.0721378895</v>
      </c>
      <c r="P227" s="361">
        <v>19049244.559495553</v>
      </c>
      <c r="Q227" s="23">
        <v>-1077784.0488000005</v>
      </c>
      <c r="R227" s="347">
        <v>17971460.510695554</v>
      </c>
    </row>
    <row r="228" spans="1:18" s="18" customFormat="1" ht="15" x14ac:dyDescent="0.25">
      <c r="A228" s="268">
        <v>729</v>
      </c>
      <c r="B228" s="10" t="s">
        <v>233</v>
      </c>
      <c r="C228" s="11">
        <v>8975</v>
      </c>
      <c r="D228" s="11">
        <v>11545283.310000001</v>
      </c>
      <c r="E228" s="11">
        <v>2248927.4324789415</v>
      </c>
      <c r="F228" s="274">
        <v>13794210.742478942</v>
      </c>
      <c r="G228" s="142">
        <v>1388.69</v>
      </c>
      <c r="H228" s="13">
        <v>12463492.75</v>
      </c>
      <c r="I228" s="348">
        <v>1330717.9924789425</v>
      </c>
      <c r="J228" s="11">
        <v>710840.76337123301</v>
      </c>
      <c r="K228" s="23">
        <v>-1658958.2788468341</v>
      </c>
      <c r="L228" s="274">
        <v>382600.47700334131</v>
      </c>
      <c r="M228" s="23">
        <v>4751158.3825585954</v>
      </c>
      <c r="N228" s="346">
        <v>5133758.8595619369</v>
      </c>
      <c r="O228" s="99">
        <v>1883138.1090361306</v>
      </c>
      <c r="P228" s="361">
        <v>7016896.9685980678</v>
      </c>
      <c r="Q228" s="23">
        <v>-38265.952500000029</v>
      </c>
      <c r="R228" s="347">
        <v>6978631.0160980681</v>
      </c>
    </row>
    <row r="229" spans="1:18" s="18" customFormat="1" ht="15" x14ac:dyDescent="0.25">
      <c r="A229" s="268">
        <v>732</v>
      </c>
      <c r="B229" s="10" t="s">
        <v>234</v>
      </c>
      <c r="C229" s="11">
        <v>3336</v>
      </c>
      <c r="D229" s="11">
        <v>2836475.9899999998</v>
      </c>
      <c r="E229" s="11">
        <v>3393627.2317607645</v>
      </c>
      <c r="F229" s="274">
        <v>6230103.2217607647</v>
      </c>
      <c r="G229" s="142">
        <v>1388.69</v>
      </c>
      <c r="H229" s="13">
        <v>4632669.84</v>
      </c>
      <c r="I229" s="348">
        <v>1597433.3817607649</v>
      </c>
      <c r="J229" s="11">
        <v>1229363.7327461343</v>
      </c>
      <c r="K229" s="23">
        <v>-607515.43639720196</v>
      </c>
      <c r="L229" s="274">
        <v>2219281.6781096975</v>
      </c>
      <c r="M229" s="23">
        <v>1347947.522416342</v>
      </c>
      <c r="N229" s="346">
        <v>3567229.2005260396</v>
      </c>
      <c r="O229" s="99">
        <v>757141.45744576736</v>
      </c>
      <c r="P229" s="361">
        <v>4324370.6579718068</v>
      </c>
      <c r="Q229" s="23">
        <v>-96970.25</v>
      </c>
      <c r="R229" s="347">
        <v>4227400.4079718068</v>
      </c>
    </row>
    <row r="230" spans="1:18" s="18" customFormat="1" ht="15" x14ac:dyDescent="0.25">
      <c r="A230" s="268">
        <v>734</v>
      </c>
      <c r="B230" s="10" t="s">
        <v>235</v>
      </c>
      <c r="C230" s="11">
        <v>50933</v>
      </c>
      <c r="D230" s="11">
        <v>67519477.120000005</v>
      </c>
      <c r="E230" s="11">
        <v>12922185.890628224</v>
      </c>
      <c r="F230" s="274">
        <v>80441663.010628223</v>
      </c>
      <c r="G230" s="142">
        <v>1388.69</v>
      </c>
      <c r="H230" s="13">
        <v>70730147.769999996</v>
      </c>
      <c r="I230" s="348">
        <v>9711515.2406282276</v>
      </c>
      <c r="J230" s="11">
        <v>1493215.8878854695</v>
      </c>
      <c r="K230" s="23">
        <v>-7779221.047148034</v>
      </c>
      <c r="L230" s="274">
        <v>3425510.0813656636</v>
      </c>
      <c r="M230" s="23">
        <v>14859086.706145555</v>
      </c>
      <c r="N230" s="346">
        <v>18284596.787511218</v>
      </c>
      <c r="O230" s="99">
        <v>9133203.6394595839</v>
      </c>
      <c r="P230" s="361">
        <v>27417800.426970802</v>
      </c>
      <c r="Q230" s="23">
        <v>-642196.66950000031</v>
      </c>
      <c r="R230" s="347">
        <v>26775603.757470801</v>
      </c>
    </row>
    <row r="231" spans="1:18" s="18" customFormat="1" ht="15" x14ac:dyDescent="0.25">
      <c r="A231" s="268">
        <v>738</v>
      </c>
      <c r="B231" s="10" t="s">
        <v>236</v>
      </c>
      <c r="C231" s="11">
        <v>2917</v>
      </c>
      <c r="D231" s="11">
        <v>4163166.9599999995</v>
      </c>
      <c r="E231" s="11">
        <v>544909.47167059267</v>
      </c>
      <c r="F231" s="274">
        <v>4708076.4316705922</v>
      </c>
      <c r="G231" s="142">
        <v>1388.69</v>
      </c>
      <c r="H231" s="13">
        <v>4050808.73</v>
      </c>
      <c r="I231" s="348">
        <v>657267.70167059219</v>
      </c>
      <c r="J231" s="11">
        <v>53577.28391229378</v>
      </c>
      <c r="K231" s="23">
        <v>-195008.37231896905</v>
      </c>
      <c r="L231" s="274">
        <v>515836.61326391686</v>
      </c>
      <c r="M231" s="23">
        <v>896684.20143546443</v>
      </c>
      <c r="N231" s="346">
        <v>1412520.8146993814</v>
      </c>
      <c r="O231" s="99">
        <v>569770.65239065827</v>
      </c>
      <c r="P231" s="361">
        <v>1982291.4670900395</v>
      </c>
      <c r="Q231" s="23">
        <v>47202.13400000002</v>
      </c>
      <c r="R231" s="347">
        <v>2029493.6010900396</v>
      </c>
    </row>
    <row r="232" spans="1:18" s="18" customFormat="1" ht="15" x14ac:dyDescent="0.25">
      <c r="A232" s="268">
        <v>739</v>
      </c>
      <c r="B232" s="10" t="s">
        <v>237</v>
      </c>
      <c r="C232" s="11">
        <v>3256</v>
      </c>
      <c r="D232" s="11">
        <v>3594582.3600000003</v>
      </c>
      <c r="E232" s="11">
        <v>816893.21774405928</v>
      </c>
      <c r="F232" s="274">
        <v>4411475.5777440593</v>
      </c>
      <c r="G232" s="142">
        <v>1388.69</v>
      </c>
      <c r="H232" s="13">
        <v>4521574.6400000006</v>
      </c>
      <c r="I232" s="348">
        <v>-110099.06225594133</v>
      </c>
      <c r="J232" s="11">
        <v>224410.07160879488</v>
      </c>
      <c r="K232" s="23">
        <v>1811151.2542090476</v>
      </c>
      <c r="L232" s="274">
        <v>1925462.2635619012</v>
      </c>
      <c r="M232" s="23">
        <v>1091048.1115239949</v>
      </c>
      <c r="N232" s="346">
        <v>3016510.3750858959</v>
      </c>
      <c r="O232" s="99">
        <v>704284.69981162541</v>
      </c>
      <c r="P232" s="361">
        <v>3720795.0748975212</v>
      </c>
      <c r="Q232" s="23">
        <v>98133.893000000011</v>
      </c>
      <c r="R232" s="347">
        <v>3818928.9678975213</v>
      </c>
    </row>
    <row r="233" spans="1:18" s="18" customFormat="1" ht="15" x14ac:dyDescent="0.25">
      <c r="A233" s="268">
        <v>740</v>
      </c>
      <c r="B233" s="10" t="s">
        <v>238</v>
      </c>
      <c r="C233" s="11">
        <v>32085</v>
      </c>
      <c r="D233" s="11">
        <v>35616260.620000005</v>
      </c>
      <c r="E233" s="11">
        <v>8943445.9616864976</v>
      </c>
      <c r="F233" s="274">
        <v>44559706.581686504</v>
      </c>
      <c r="G233" s="142">
        <v>1388.69</v>
      </c>
      <c r="H233" s="13">
        <v>44556118.649999999</v>
      </c>
      <c r="I233" s="348">
        <v>3587.9316865056753</v>
      </c>
      <c r="J233" s="11">
        <v>1712049.286809569</v>
      </c>
      <c r="K233" s="23">
        <v>-11569917.899719454</v>
      </c>
      <c r="L233" s="274">
        <v>-9854280.6812233794</v>
      </c>
      <c r="M233" s="23">
        <v>9358231.9081515893</v>
      </c>
      <c r="N233" s="346">
        <v>-496048.77307179011</v>
      </c>
      <c r="O233" s="99">
        <v>6152036.684439783</v>
      </c>
      <c r="P233" s="361">
        <v>5655987.9113679929</v>
      </c>
      <c r="Q233" s="23">
        <v>-347377.27250000025</v>
      </c>
      <c r="R233" s="347">
        <v>5308610.6388679929</v>
      </c>
    </row>
    <row r="234" spans="1:18" s="18" customFormat="1" ht="15" x14ac:dyDescent="0.25">
      <c r="A234" s="268">
        <v>742</v>
      </c>
      <c r="B234" s="10" t="s">
        <v>239</v>
      </c>
      <c r="C234" s="11">
        <v>988</v>
      </c>
      <c r="D234" s="11">
        <v>958533.2699999999</v>
      </c>
      <c r="E234" s="11">
        <v>977330.49988491274</v>
      </c>
      <c r="F234" s="274">
        <v>1935863.7698849128</v>
      </c>
      <c r="G234" s="142">
        <v>1388.69</v>
      </c>
      <c r="H234" s="13">
        <v>1372025.72</v>
      </c>
      <c r="I234" s="348">
        <v>563838.04988491279</v>
      </c>
      <c r="J234" s="11">
        <v>385198.86957285937</v>
      </c>
      <c r="K234" s="23">
        <v>100813.5603949269</v>
      </c>
      <c r="L234" s="274">
        <v>1049850.479852699</v>
      </c>
      <c r="M234" s="23">
        <v>-22975.863869158784</v>
      </c>
      <c r="N234" s="346">
        <v>1026874.6159835402</v>
      </c>
      <c r="O234" s="99">
        <v>227813.65568504349</v>
      </c>
      <c r="P234" s="361">
        <v>1254688.2716685836</v>
      </c>
      <c r="Q234" s="23">
        <v>0</v>
      </c>
      <c r="R234" s="347">
        <v>1254688.2716685836</v>
      </c>
    </row>
    <row r="235" spans="1:18" s="18" customFormat="1" ht="15" x14ac:dyDescent="0.25">
      <c r="A235" s="268">
        <v>743</v>
      </c>
      <c r="B235" s="10" t="s">
        <v>240</v>
      </c>
      <c r="C235" s="11">
        <v>65323</v>
      </c>
      <c r="D235" s="11">
        <v>103986387.67</v>
      </c>
      <c r="E235" s="11">
        <v>9436257.2025426999</v>
      </c>
      <c r="F235" s="274">
        <v>113422644.87254271</v>
      </c>
      <c r="G235" s="142">
        <v>1388.69</v>
      </c>
      <c r="H235" s="13">
        <v>90713396.870000005</v>
      </c>
      <c r="I235" s="348">
        <v>22709248.002542704</v>
      </c>
      <c r="J235" s="11">
        <v>2783906.1668835143</v>
      </c>
      <c r="K235" s="23">
        <v>-21086919.803561635</v>
      </c>
      <c r="L235" s="274">
        <v>4406234.3658645824</v>
      </c>
      <c r="M235" s="23">
        <v>12299018.935356123</v>
      </c>
      <c r="N235" s="346">
        <v>16705253.301220706</v>
      </c>
      <c r="O235" s="99">
        <v>9891809.9511747789</v>
      </c>
      <c r="P235" s="361">
        <v>26597063.252395485</v>
      </c>
      <c r="Q235" s="23">
        <v>-200564.31400000001</v>
      </c>
      <c r="R235" s="347">
        <v>26396498.938395485</v>
      </c>
    </row>
    <row r="236" spans="1:18" s="18" customFormat="1" ht="15" x14ac:dyDescent="0.25">
      <c r="A236" s="268">
        <v>746</v>
      </c>
      <c r="B236" s="10" t="s">
        <v>241</v>
      </c>
      <c r="C236" s="11">
        <v>4735</v>
      </c>
      <c r="D236" s="11">
        <v>11056063.85</v>
      </c>
      <c r="E236" s="11">
        <v>1169032.3752093809</v>
      </c>
      <c r="F236" s="274">
        <v>12225096.225209381</v>
      </c>
      <c r="G236" s="142">
        <v>1388.69</v>
      </c>
      <c r="H236" s="13">
        <v>6575447.1500000004</v>
      </c>
      <c r="I236" s="348">
        <v>5649649.0752093811</v>
      </c>
      <c r="J236" s="11">
        <v>215826.62872270131</v>
      </c>
      <c r="K236" s="23">
        <v>-1234563.7906797968</v>
      </c>
      <c r="L236" s="274">
        <v>4630911.9132522857</v>
      </c>
      <c r="M236" s="23">
        <v>1410848.1951298011</v>
      </c>
      <c r="N236" s="346">
        <v>6041760.1083820872</v>
      </c>
      <c r="O236" s="99">
        <v>927037.86173937644</v>
      </c>
      <c r="P236" s="361">
        <v>6968797.9701214638</v>
      </c>
      <c r="Q236" s="23">
        <v>25809.004999999997</v>
      </c>
      <c r="R236" s="347">
        <v>6994606.9751214636</v>
      </c>
    </row>
    <row r="237" spans="1:18" s="18" customFormat="1" ht="15" x14ac:dyDescent="0.25">
      <c r="A237" s="268">
        <v>747</v>
      </c>
      <c r="B237" s="10" t="s">
        <v>242</v>
      </c>
      <c r="C237" s="11">
        <v>1308</v>
      </c>
      <c r="D237" s="11">
        <v>1373950.33</v>
      </c>
      <c r="E237" s="11">
        <v>512019.00239397254</v>
      </c>
      <c r="F237" s="274">
        <v>1885969.3323939727</v>
      </c>
      <c r="G237" s="142">
        <v>1388.69</v>
      </c>
      <c r="H237" s="13">
        <v>1816406.52</v>
      </c>
      <c r="I237" s="348">
        <v>69562.81239397265</v>
      </c>
      <c r="J237" s="11">
        <v>177617.75217639681</v>
      </c>
      <c r="K237" s="23">
        <v>508628.34033466375</v>
      </c>
      <c r="L237" s="274">
        <v>755808.90490503318</v>
      </c>
      <c r="M237" s="23">
        <v>546791.75487211917</v>
      </c>
      <c r="N237" s="346">
        <v>1302600.6597771524</v>
      </c>
      <c r="O237" s="99">
        <v>335091.58715118672</v>
      </c>
      <c r="P237" s="361">
        <v>1637692.2469283391</v>
      </c>
      <c r="Q237" s="23">
        <v>50872.085000000021</v>
      </c>
      <c r="R237" s="347">
        <v>1688564.3319283391</v>
      </c>
    </row>
    <row r="238" spans="1:18" s="18" customFormat="1" ht="15" x14ac:dyDescent="0.25">
      <c r="A238" s="268">
        <v>748</v>
      </c>
      <c r="B238" s="10" t="s">
        <v>243</v>
      </c>
      <c r="C238" s="11">
        <v>4897</v>
      </c>
      <c r="D238" s="11">
        <v>9570705.0899999999</v>
      </c>
      <c r="E238" s="11">
        <v>1361962.2860266152</v>
      </c>
      <c r="F238" s="274">
        <v>10932667.376026616</v>
      </c>
      <c r="G238" s="142">
        <v>1388.69</v>
      </c>
      <c r="H238" s="13">
        <v>6800414.9300000006</v>
      </c>
      <c r="I238" s="348">
        <v>4132252.4460266149</v>
      </c>
      <c r="J238" s="11">
        <v>308527.6802764039</v>
      </c>
      <c r="K238" s="23">
        <v>-2320273.3070225315</v>
      </c>
      <c r="L238" s="274">
        <v>2120506.8192804875</v>
      </c>
      <c r="M238" s="23">
        <v>2561589.8101555142</v>
      </c>
      <c r="N238" s="346">
        <v>4682096.6294360012</v>
      </c>
      <c r="O238" s="99">
        <v>1015680.294506805</v>
      </c>
      <c r="P238" s="361">
        <v>5697776.9239428062</v>
      </c>
      <c r="Q238" s="23">
        <v>255106.34999999998</v>
      </c>
      <c r="R238" s="347">
        <v>5952883.2739428058</v>
      </c>
    </row>
    <row r="239" spans="1:18" s="18" customFormat="1" ht="15" x14ac:dyDescent="0.25">
      <c r="A239" s="268">
        <v>749</v>
      </c>
      <c r="B239" s="10" t="s">
        <v>244</v>
      </c>
      <c r="C239" s="11">
        <v>21232</v>
      </c>
      <c r="D239" s="11">
        <v>38866261.159999996</v>
      </c>
      <c r="E239" s="11">
        <v>2162237.8602287769</v>
      </c>
      <c r="F239" s="274">
        <v>41028499.020228773</v>
      </c>
      <c r="G239" s="142">
        <v>1388.69</v>
      </c>
      <c r="H239" s="13">
        <v>29484666.080000002</v>
      </c>
      <c r="I239" s="348">
        <v>11543832.940228771</v>
      </c>
      <c r="J239" s="11">
        <v>634963.22280975129</v>
      </c>
      <c r="K239" s="23">
        <v>-6769779.6363411741</v>
      </c>
      <c r="L239" s="274">
        <v>5409016.5266973479</v>
      </c>
      <c r="M239" s="23">
        <v>5010593.8415084388</v>
      </c>
      <c r="N239" s="346">
        <v>10419610.368205786</v>
      </c>
      <c r="O239" s="99">
        <v>3020021.1533850855</v>
      </c>
      <c r="P239" s="361">
        <v>13439631.521590872</v>
      </c>
      <c r="Q239" s="23">
        <v>33839.633550000028</v>
      </c>
      <c r="R239" s="347">
        <v>13473471.155140871</v>
      </c>
    </row>
    <row r="240" spans="1:18" s="18" customFormat="1" ht="15" x14ac:dyDescent="0.25">
      <c r="A240" s="268">
        <v>751</v>
      </c>
      <c r="B240" s="10" t="s">
        <v>245</v>
      </c>
      <c r="C240" s="11">
        <v>2877</v>
      </c>
      <c r="D240" s="11">
        <v>3739985.5</v>
      </c>
      <c r="E240" s="11">
        <v>1395154.1787235951</v>
      </c>
      <c r="F240" s="274">
        <v>5135139.6787235951</v>
      </c>
      <c r="G240" s="142">
        <v>1388.69</v>
      </c>
      <c r="H240" s="13">
        <v>3995261.1300000004</v>
      </c>
      <c r="I240" s="348">
        <v>1139878.5487235948</v>
      </c>
      <c r="J240" s="11">
        <v>218761.90174711173</v>
      </c>
      <c r="K240" s="23">
        <v>-71296.146023437905</v>
      </c>
      <c r="L240" s="274">
        <v>1287344.3044472686</v>
      </c>
      <c r="M240" s="23">
        <v>1201637.772055164</v>
      </c>
      <c r="N240" s="346">
        <v>2488982.0765024326</v>
      </c>
      <c r="O240" s="99">
        <v>505376.80502929178</v>
      </c>
      <c r="P240" s="361">
        <v>2994358.8815317242</v>
      </c>
      <c r="Q240" s="23">
        <v>17902.200000000012</v>
      </c>
      <c r="R240" s="347">
        <v>3012261.0815317244</v>
      </c>
    </row>
    <row r="241" spans="1:18" s="18" customFormat="1" ht="15" x14ac:dyDescent="0.25">
      <c r="A241" s="268">
        <v>753</v>
      </c>
      <c r="B241" s="10" t="s">
        <v>246</v>
      </c>
      <c r="C241" s="11">
        <v>22320</v>
      </c>
      <c r="D241" s="11">
        <v>38306756.049999997</v>
      </c>
      <c r="E241" s="11">
        <v>6601282.03675682</v>
      </c>
      <c r="F241" s="274">
        <v>44908038.086756818</v>
      </c>
      <c r="G241" s="142">
        <v>1388.69</v>
      </c>
      <c r="H241" s="13">
        <v>30995560.800000001</v>
      </c>
      <c r="I241" s="348">
        <v>13912477.286756817</v>
      </c>
      <c r="J241" s="11">
        <v>970497.98752887221</v>
      </c>
      <c r="K241" s="23">
        <v>7638529.0822185632</v>
      </c>
      <c r="L241" s="274">
        <v>22521504.356504254</v>
      </c>
      <c r="M241" s="23">
        <v>-613531.47980384016</v>
      </c>
      <c r="N241" s="346">
        <v>21907972.876700412</v>
      </c>
      <c r="O241" s="99">
        <v>2475592.6170254587</v>
      </c>
      <c r="P241" s="361">
        <v>24383565.49372587</v>
      </c>
      <c r="Q241" s="23">
        <v>-129235.98179999995</v>
      </c>
      <c r="R241" s="347">
        <v>24254329.511925869</v>
      </c>
    </row>
    <row r="242" spans="1:18" s="18" customFormat="1" ht="15" x14ac:dyDescent="0.25">
      <c r="A242" s="268">
        <v>755</v>
      </c>
      <c r="B242" s="10" t="s">
        <v>247</v>
      </c>
      <c r="C242" s="11">
        <v>6217</v>
      </c>
      <c r="D242" s="11">
        <v>10156483.309999999</v>
      </c>
      <c r="E242" s="11">
        <v>2004242.8440530268</v>
      </c>
      <c r="F242" s="274">
        <v>12160726.154053025</v>
      </c>
      <c r="G242" s="142">
        <v>1388.69</v>
      </c>
      <c r="H242" s="13">
        <v>8633485.7300000004</v>
      </c>
      <c r="I242" s="348">
        <v>3527240.4240530245</v>
      </c>
      <c r="J242" s="11">
        <v>187281.68653022984</v>
      </c>
      <c r="K242" s="23">
        <v>1298545.1091346419</v>
      </c>
      <c r="L242" s="274">
        <v>5013067.2197178956</v>
      </c>
      <c r="M242" s="23">
        <v>-16214.597533682334</v>
      </c>
      <c r="N242" s="346">
        <v>4996852.6221842133</v>
      </c>
      <c r="O242" s="99">
        <v>868897.16991338076</v>
      </c>
      <c r="P242" s="361">
        <v>5865749.7920975937</v>
      </c>
      <c r="Q242" s="23">
        <v>-978847.54050000012</v>
      </c>
      <c r="R242" s="347">
        <v>4886902.2515975935</v>
      </c>
    </row>
    <row r="243" spans="1:18" s="18" customFormat="1" ht="15" x14ac:dyDescent="0.25">
      <c r="A243" s="268">
        <v>758</v>
      </c>
      <c r="B243" s="10" t="s">
        <v>248</v>
      </c>
      <c r="C243" s="11">
        <v>8134</v>
      </c>
      <c r="D243" s="11">
        <v>10688565.82</v>
      </c>
      <c r="E243" s="11">
        <v>7604686.071572898</v>
      </c>
      <c r="F243" s="274">
        <v>18293251.8915729</v>
      </c>
      <c r="G243" s="142">
        <v>1388.69</v>
      </c>
      <c r="H243" s="13">
        <v>11295604.460000001</v>
      </c>
      <c r="I243" s="348">
        <v>6997647.4315728992</v>
      </c>
      <c r="J243" s="11">
        <v>1492741.0628174557</v>
      </c>
      <c r="K243" s="23">
        <v>-4035796.8866911405</v>
      </c>
      <c r="L243" s="274">
        <v>4454591.6076992154</v>
      </c>
      <c r="M243" s="23">
        <v>608424.11334587587</v>
      </c>
      <c r="N243" s="346">
        <v>5063015.7210450917</v>
      </c>
      <c r="O243" s="99">
        <v>1511507.9409612808</v>
      </c>
      <c r="P243" s="361">
        <v>6574523.6620063726</v>
      </c>
      <c r="Q243" s="23">
        <v>-108979.64250000002</v>
      </c>
      <c r="R243" s="347">
        <v>6465544.0195063725</v>
      </c>
    </row>
    <row r="244" spans="1:18" s="18" customFormat="1" ht="15" x14ac:dyDescent="0.25">
      <c r="A244" s="268">
        <v>759</v>
      </c>
      <c r="B244" s="10" t="s">
        <v>249</v>
      </c>
      <c r="C244" s="11">
        <v>1942</v>
      </c>
      <c r="D244" s="11">
        <v>2965700.9599999995</v>
      </c>
      <c r="E244" s="11">
        <v>605823.85434684786</v>
      </c>
      <c r="F244" s="274">
        <v>3571524.8143468471</v>
      </c>
      <c r="G244" s="142">
        <v>1388.69</v>
      </c>
      <c r="H244" s="13">
        <v>2696835.98</v>
      </c>
      <c r="I244" s="348">
        <v>874688.83434684714</v>
      </c>
      <c r="J244" s="11">
        <v>271422.14096444339</v>
      </c>
      <c r="K244" s="23">
        <v>-268959.84196337801</v>
      </c>
      <c r="L244" s="274">
        <v>877151.13334791246</v>
      </c>
      <c r="M244" s="23">
        <v>904178.12308113603</v>
      </c>
      <c r="N244" s="346">
        <v>1781329.2564290485</v>
      </c>
      <c r="O244" s="99">
        <v>486972.1783051081</v>
      </c>
      <c r="P244" s="361">
        <v>2268301.4347341564</v>
      </c>
      <c r="Q244" s="23">
        <v>496786.05000000005</v>
      </c>
      <c r="R244" s="347">
        <v>2765087.4847341562</v>
      </c>
    </row>
    <row r="245" spans="1:18" s="18" customFormat="1" ht="15" x14ac:dyDescent="0.25">
      <c r="A245" s="268">
        <v>761</v>
      </c>
      <c r="B245" s="10" t="s">
        <v>250</v>
      </c>
      <c r="C245" s="11">
        <v>8426</v>
      </c>
      <c r="D245" s="11">
        <v>10655749.99</v>
      </c>
      <c r="E245" s="11">
        <v>1774619.0872336905</v>
      </c>
      <c r="F245" s="274">
        <v>12430369.077233691</v>
      </c>
      <c r="G245" s="142">
        <v>1388.69</v>
      </c>
      <c r="H245" s="13">
        <v>11701101.940000001</v>
      </c>
      <c r="I245" s="348">
        <v>729267.13723368943</v>
      </c>
      <c r="J245" s="11">
        <v>231753.40724363539</v>
      </c>
      <c r="K245" s="23">
        <v>909165.00017719902</v>
      </c>
      <c r="L245" s="274">
        <v>1870185.544654524</v>
      </c>
      <c r="M245" s="23">
        <v>3966365.6546373293</v>
      </c>
      <c r="N245" s="346">
        <v>5836551.1992918532</v>
      </c>
      <c r="O245" s="99">
        <v>1825932.6538719828</v>
      </c>
      <c r="P245" s="361">
        <v>7662483.8531638365</v>
      </c>
      <c r="Q245" s="23">
        <v>476989.20049999998</v>
      </c>
      <c r="R245" s="347">
        <v>8139473.0536638368</v>
      </c>
    </row>
    <row r="246" spans="1:18" s="18" customFormat="1" ht="15" x14ac:dyDescent="0.25">
      <c r="A246" s="268">
        <v>762</v>
      </c>
      <c r="B246" s="10" t="s">
        <v>251</v>
      </c>
      <c r="C246" s="11">
        <v>3672</v>
      </c>
      <c r="D246" s="11">
        <v>4282464.1899999995</v>
      </c>
      <c r="E246" s="11">
        <v>1540269.5578278909</v>
      </c>
      <c r="F246" s="274">
        <v>5822733.7478278903</v>
      </c>
      <c r="G246" s="142">
        <v>1388.69</v>
      </c>
      <c r="H246" s="13">
        <v>5099269.6800000006</v>
      </c>
      <c r="I246" s="348">
        <v>723464.0678278897</v>
      </c>
      <c r="J246" s="11">
        <v>475914.03706408862</v>
      </c>
      <c r="K246" s="23">
        <v>1311450.6805646336</v>
      </c>
      <c r="L246" s="274">
        <v>2510828.7854566118</v>
      </c>
      <c r="M246" s="23">
        <v>1286418.507842063</v>
      </c>
      <c r="N246" s="346">
        <v>3797247.2932986747</v>
      </c>
      <c r="O246" s="99">
        <v>885231.54954171623</v>
      </c>
      <c r="P246" s="361">
        <v>4682478.8428403912</v>
      </c>
      <c r="Q246" s="23">
        <v>3699.7880000000005</v>
      </c>
      <c r="R246" s="347">
        <v>4686178.6308403909</v>
      </c>
    </row>
    <row r="247" spans="1:18" s="18" customFormat="1" ht="15" x14ac:dyDescent="0.25">
      <c r="A247" s="268">
        <v>765</v>
      </c>
      <c r="B247" s="10" t="s">
        <v>252</v>
      </c>
      <c r="C247" s="11">
        <v>10354</v>
      </c>
      <c r="D247" s="11">
        <v>14904338.77</v>
      </c>
      <c r="E247" s="11">
        <v>3427370.1730903839</v>
      </c>
      <c r="F247" s="274">
        <v>18331708.943090383</v>
      </c>
      <c r="G247" s="142">
        <v>1388.69</v>
      </c>
      <c r="H247" s="13">
        <v>14378496.26</v>
      </c>
      <c r="I247" s="348">
        <v>3953212.6830903832</v>
      </c>
      <c r="J247" s="11">
        <v>729675.73194009194</v>
      </c>
      <c r="K247" s="23">
        <v>-2123148.2536320915</v>
      </c>
      <c r="L247" s="274">
        <v>2559740.1613983833</v>
      </c>
      <c r="M247" s="23">
        <v>1769185.3447409282</v>
      </c>
      <c r="N247" s="346">
        <v>4328925.5061393119</v>
      </c>
      <c r="O247" s="99">
        <v>1862384.0320725932</v>
      </c>
      <c r="P247" s="361">
        <v>6191309.5382119054</v>
      </c>
      <c r="Q247" s="23">
        <v>-20214.567500000034</v>
      </c>
      <c r="R247" s="347">
        <v>6171094.9707119055</v>
      </c>
    </row>
    <row r="248" spans="1:18" s="18" customFormat="1" ht="15" x14ac:dyDescent="0.25">
      <c r="A248" s="268">
        <v>768</v>
      </c>
      <c r="B248" s="10" t="s">
        <v>253</v>
      </c>
      <c r="C248" s="11">
        <v>2375</v>
      </c>
      <c r="D248" s="11">
        <v>1989307.98</v>
      </c>
      <c r="E248" s="11">
        <v>1736776.7318056722</v>
      </c>
      <c r="F248" s="274">
        <v>3726084.7118056724</v>
      </c>
      <c r="G248" s="142">
        <v>1388.69</v>
      </c>
      <c r="H248" s="13">
        <v>3298138.75</v>
      </c>
      <c r="I248" s="348">
        <v>427945.96180567238</v>
      </c>
      <c r="J248" s="11">
        <v>334751.53972217836</v>
      </c>
      <c r="K248" s="23">
        <v>618066.42395058752</v>
      </c>
      <c r="L248" s="274">
        <v>1380763.9254784384</v>
      </c>
      <c r="M248" s="23">
        <v>763322.17471850431</v>
      </c>
      <c r="N248" s="346">
        <v>2144086.1001969427</v>
      </c>
      <c r="O248" s="99">
        <v>567352.11782793526</v>
      </c>
      <c r="P248" s="361">
        <v>2711438.2180248778</v>
      </c>
      <c r="Q248" s="23">
        <v>59674</v>
      </c>
      <c r="R248" s="347">
        <v>2771112.2180248778</v>
      </c>
    </row>
    <row r="249" spans="1:18" s="18" customFormat="1" ht="15" x14ac:dyDescent="0.25">
      <c r="A249" s="268">
        <v>777</v>
      </c>
      <c r="B249" s="10" t="s">
        <v>254</v>
      </c>
      <c r="C249" s="11">
        <v>7367</v>
      </c>
      <c r="D249" s="11">
        <v>7376546.4900000002</v>
      </c>
      <c r="E249" s="11">
        <v>5195097.9453587215</v>
      </c>
      <c r="F249" s="274">
        <v>12571644.435358722</v>
      </c>
      <c r="G249" s="142">
        <v>1388.69</v>
      </c>
      <c r="H249" s="13">
        <v>10230479.23</v>
      </c>
      <c r="I249" s="348">
        <v>2341165.2053587213</v>
      </c>
      <c r="J249" s="11">
        <v>1241272.0077161093</v>
      </c>
      <c r="K249" s="23">
        <v>47926.978708561801</v>
      </c>
      <c r="L249" s="274">
        <v>3630364.1917833923</v>
      </c>
      <c r="M249" s="23">
        <v>3070203.8262551795</v>
      </c>
      <c r="N249" s="346">
        <v>6700568.0180385718</v>
      </c>
      <c r="O249" s="99">
        <v>1559321.824338343</v>
      </c>
      <c r="P249" s="361">
        <v>8259889.8423769148</v>
      </c>
      <c r="Q249" s="23">
        <v>-5251.3119999999908</v>
      </c>
      <c r="R249" s="347">
        <v>8254638.5303769149</v>
      </c>
    </row>
    <row r="250" spans="1:18" s="18" customFormat="1" ht="15" x14ac:dyDescent="0.25">
      <c r="A250" s="268">
        <v>778</v>
      </c>
      <c r="B250" s="10" t="s">
        <v>255</v>
      </c>
      <c r="C250" s="11">
        <v>6763</v>
      </c>
      <c r="D250" s="11">
        <v>8638069.1400000006</v>
      </c>
      <c r="E250" s="11">
        <v>1346411.3611748698</v>
      </c>
      <c r="F250" s="274">
        <v>9984480.5011748709</v>
      </c>
      <c r="G250" s="142">
        <v>1388.69</v>
      </c>
      <c r="H250" s="13">
        <v>9391710.4700000007</v>
      </c>
      <c r="I250" s="348">
        <v>592770.03117487021</v>
      </c>
      <c r="J250" s="11">
        <v>368261.44905939297</v>
      </c>
      <c r="K250" s="23">
        <v>94994.31648894446</v>
      </c>
      <c r="L250" s="274">
        <v>1056025.7967232077</v>
      </c>
      <c r="M250" s="23">
        <v>3229453.7454785225</v>
      </c>
      <c r="N250" s="346">
        <v>4285479.5422017304</v>
      </c>
      <c r="O250" s="99">
        <v>1359137.6177347938</v>
      </c>
      <c r="P250" s="361">
        <v>5644617.159936524</v>
      </c>
      <c r="Q250" s="23">
        <v>138403.40005</v>
      </c>
      <c r="R250" s="347">
        <v>5783020.5599865243</v>
      </c>
    </row>
    <row r="251" spans="1:18" s="18" customFormat="1" ht="15" x14ac:dyDescent="0.25">
      <c r="A251" s="268">
        <v>781</v>
      </c>
      <c r="B251" s="10" t="s">
        <v>256</v>
      </c>
      <c r="C251" s="11">
        <v>3504</v>
      </c>
      <c r="D251" s="11">
        <v>2877829.18</v>
      </c>
      <c r="E251" s="11">
        <v>1025973.1905955946</v>
      </c>
      <c r="F251" s="274">
        <v>3903802.3705955949</v>
      </c>
      <c r="G251" s="142">
        <v>1388.69</v>
      </c>
      <c r="H251" s="13">
        <v>4865969.76</v>
      </c>
      <c r="I251" s="348">
        <v>-962167.38940440491</v>
      </c>
      <c r="J251" s="11">
        <v>458740.53153112967</v>
      </c>
      <c r="K251" s="23">
        <v>2982191.3845232981</v>
      </c>
      <c r="L251" s="274">
        <v>2478764.5266500227</v>
      </c>
      <c r="M251" s="23">
        <v>756295.74786122574</v>
      </c>
      <c r="N251" s="346">
        <v>3235060.2745112483</v>
      </c>
      <c r="O251" s="99">
        <v>802150.07737273281</v>
      </c>
      <c r="P251" s="361">
        <v>4037210.3518839814</v>
      </c>
      <c r="Q251" s="23">
        <v>-33864.99500000001</v>
      </c>
      <c r="R251" s="347">
        <v>4003345.3568839813</v>
      </c>
    </row>
    <row r="252" spans="1:18" s="18" customFormat="1" ht="15" x14ac:dyDescent="0.25">
      <c r="A252" s="268">
        <v>783</v>
      </c>
      <c r="B252" s="10" t="s">
        <v>257</v>
      </c>
      <c r="C252" s="11">
        <v>6419</v>
      </c>
      <c r="D252" s="11">
        <v>8216162.0800000001</v>
      </c>
      <c r="E252" s="11">
        <v>1149865.857142678</v>
      </c>
      <c r="F252" s="274">
        <v>9366027.9371426776</v>
      </c>
      <c r="G252" s="142">
        <v>1388.69</v>
      </c>
      <c r="H252" s="13">
        <v>8914001.1100000013</v>
      </c>
      <c r="I252" s="348">
        <v>452026.82714267634</v>
      </c>
      <c r="J252" s="11">
        <v>196370.54231831705</v>
      </c>
      <c r="K252" s="23">
        <v>-822545.03870791371</v>
      </c>
      <c r="L252" s="274">
        <v>-174147.66924692027</v>
      </c>
      <c r="M252" s="23">
        <v>1560564.6471283075</v>
      </c>
      <c r="N252" s="346">
        <v>1386416.9778813873</v>
      </c>
      <c r="O252" s="99">
        <v>1238613.8229683826</v>
      </c>
      <c r="P252" s="361">
        <v>2625030.8008497702</v>
      </c>
      <c r="Q252" s="23">
        <v>-98790.306999999972</v>
      </c>
      <c r="R252" s="347">
        <v>2526240.4938497702</v>
      </c>
    </row>
    <row r="253" spans="1:18" s="18" customFormat="1" ht="15" x14ac:dyDescent="0.25">
      <c r="A253" s="268">
        <v>785</v>
      </c>
      <c r="B253" s="10" t="s">
        <v>258</v>
      </c>
      <c r="C253" s="11">
        <v>2626</v>
      </c>
      <c r="D253" s="11">
        <v>2872410.02</v>
      </c>
      <c r="E253" s="11">
        <v>1379337.9418800124</v>
      </c>
      <c r="F253" s="274">
        <v>4251747.9618800124</v>
      </c>
      <c r="G253" s="142">
        <v>1388.69</v>
      </c>
      <c r="H253" s="13">
        <v>3646699.94</v>
      </c>
      <c r="I253" s="348">
        <v>605048.02188001247</v>
      </c>
      <c r="J253" s="11">
        <v>916033.00863424432</v>
      </c>
      <c r="K253" s="23">
        <v>2089207.5062017431</v>
      </c>
      <c r="L253" s="274">
        <v>3610288.5367160002</v>
      </c>
      <c r="M253" s="23">
        <v>1088501.3999090265</v>
      </c>
      <c r="N253" s="346">
        <v>4698789.9366250262</v>
      </c>
      <c r="O253" s="99">
        <v>636627.13202352799</v>
      </c>
      <c r="P253" s="361">
        <v>5335417.0686485544</v>
      </c>
      <c r="Q253" s="23">
        <v>48261.347500000011</v>
      </c>
      <c r="R253" s="347">
        <v>5383678.4161485545</v>
      </c>
    </row>
    <row r="254" spans="1:18" s="18" customFormat="1" ht="15" x14ac:dyDescent="0.25">
      <c r="A254" s="268">
        <v>790</v>
      </c>
      <c r="B254" s="10" t="s">
        <v>259</v>
      </c>
      <c r="C254" s="11">
        <v>23734</v>
      </c>
      <c r="D254" s="11">
        <v>32052467.389999997</v>
      </c>
      <c r="E254" s="11">
        <v>3973234.9306874927</v>
      </c>
      <c r="F254" s="274">
        <v>36025702.320687488</v>
      </c>
      <c r="G254" s="142">
        <v>1388.69</v>
      </c>
      <c r="H254" s="13">
        <v>32959168.460000001</v>
      </c>
      <c r="I254" s="348">
        <v>3066533.8606874868</v>
      </c>
      <c r="J254" s="11">
        <v>740154.51532248291</v>
      </c>
      <c r="K254" s="23">
        <v>180277.41229665838</v>
      </c>
      <c r="L254" s="274">
        <v>3986965.7883066284</v>
      </c>
      <c r="M254" s="23">
        <v>9838322.5819209348</v>
      </c>
      <c r="N254" s="346">
        <v>13825288.370227564</v>
      </c>
      <c r="O254" s="99">
        <v>4378201.2742238045</v>
      </c>
      <c r="P254" s="361">
        <v>18203489.644451369</v>
      </c>
      <c r="Q254" s="23">
        <v>160493.223</v>
      </c>
      <c r="R254" s="347">
        <v>18363982.86745137</v>
      </c>
    </row>
    <row r="255" spans="1:18" s="18" customFormat="1" ht="15" x14ac:dyDescent="0.25">
      <c r="A255" s="268">
        <v>791</v>
      </c>
      <c r="B255" s="10" t="s">
        <v>260</v>
      </c>
      <c r="C255" s="11">
        <v>5029</v>
      </c>
      <c r="D255" s="11">
        <v>7076880.2799999993</v>
      </c>
      <c r="E255" s="11">
        <v>2220083.5890050377</v>
      </c>
      <c r="F255" s="274">
        <v>9296963.8690050375</v>
      </c>
      <c r="G255" s="142">
        <v>1388.69</v>
      </c>
      <c r="H255" s="13">
        <v>6983722.0100000007</v>
      </c>
      <c r="I255" s="348">
        <v>2313241.8590050368</v>
      </c>
      <c r="J255" s="11">
        <v>823676.87044321815</v>
      </c>
      <c r="K255" s="23">
        <v>37230.017753104796</v>
      </c>
      <c r="L255" s="274">
        <v>3174148.7472013598</v>
      </c>
      <c r="M255" s="23">
        <v>2915768.7726750532</v>
      </c>
      <c r="N255" s="346">
        <v>6089917.519876413</v>
      </c>
      <c r="O255" s="99">
        <v>1259422.1857064292</v>
      </c>
      <c r="P255" s="361">
        <v>7349339.7055828422</v>
      </c>
      <c r="Q255" s="23">
        <v>-205353.15249999991</v>
      </c>
      <c r="R255" s="347">
        <v>7143986.5530828424</v>
      </c>
    </row>
    <row r="256" spans="1:18" s="18" customFormat="1" ht="15" x14ac:dyDescent="0.25">
      <c r="A256" s="268">
        <v>831</v>
      </c>
      <c r="B256" s="10" t="s">
        <v>261</v>
      </c>
      <c r="C256" s="11">
        <v>4559</v>
      </c>
      <c r="D256" s="11">
        <v>6479393.870000001</v>
      </c>
      <c r="E256" s="11">
        <v>1593657.735136719</v>
      </c>
      <c r="F256" s="274">
        <v>8073051.6051367205</v>
      </c>
      <c r="G256" s="142">
        <v>1388.69</v>
      </c>
      <c r="H256" s="13">
        <v>6331037.71</v>
      </c>
      <c r="I256" s="348">
        <v>1742013.8951367205</v>
      </c>
      <c r="J256" s="11">
        <v>104049.72972944692</v>
      </c>
      <c r="K256" s="23">
        <v>-121115.367514012</v>
      </c>
      <c r="L256" s="274">
        <v>1724948.2573521554</v>
      </c>
      <c r="M256" s="23">
        <v>843893.27278682333</v>
      </c>
      <c r="N256" s="346">
        <v>2568841.5301389787</v>
      </c>
      <c r="O256" s="99">
        <v>676809.12581157265</v>
      </c>
      <c r="P256" s="361">
        <v>3245650.6559505514</v>
      </c>
      <c r="Q256" s="23">
        <v>-78560.821000000025</v>
      </c>
      <c r="R256" s="347">
        <v>3167089.8349505514</v>
      </c>
    </row>
    <row r="257" spans="1:18" s="18" customFormat="1" ht="15" x14ac:dyDescent="0.25">
      <c r="A257" s="268">
        <v>832</v>
      </c>
      <c r="B257" s="10" t="s">
        <v>262</v>
      </c>
      <c r="C257" s="11">
        <v>3825</v>
      </c>
      <c r="D257" s="11">
        <v>5508030.2800000003</v>
      </c>
      <c r="E257" s="11">
        <v>2410676.3713492644</v>
      </c>
      <c r="F257" s="274">
        <v>7918706.6513492651</v>
      </c>
      <c r="G257" s="142">
        <v>1388.69</v>
      </c>
      <c r="H257" s="13">
        <v>5311739.25</v>
      </c>
      <c r="I257" s="348">
        <v>2606967.4013492651</v>
      </c>
      <c r="J257" s="11">
        <v>1346022.5224938013</v>
      </c>
      <c r="K257" s="23">
        <v>2206104.9924092237</v>
      </c>
      <c r="L257" s="274">
        <v>6159094.9162522899</v>
      </c>
      <c r="M257" s="23">
        <v>1837642.6592332195</v>
      </c>
      <c r="N257" s="346">
        <v>7996737.5754855089</v>
      </c>
      <c r="O257" s="99">
        <v>765441.80607375619</v>
      </c>
      <c r="P257" s="361">
        <v>8762179.3815592658</v>
      </c>
      <c r="Q257" s="23">
        <v>-17902.200000000012</v>
      </c>
      <c r="R257" s="347">
        <v>8744277.1815592665</v>
      </c>
    </row>
    <row r="258" spans="1:18" s="18" customFormat="1" ht="15" x14ac:dyDescent="0.25">
      <c r="A258" s="268">
        <v>833</v>
      </c>
      <c r="B258" s="10" t="s">
        <v>263</v>
      </c>
      <c r="C258" s="11">
        <v>1691</v>
      </c>
      <c r="D258" s="11">
        <v>2099184.19</v>
      </c>
      <c r="E258" s="11">
        <v>496501.58934138715</v>
      </c>
      <c r="F258" s="274">
        <v>2595685.7793413871</v>
      </c>
      <c r="G258" s="142">
        <v>1388.69</v>
      </c>
      <c r="H258" s="13">
        <v>2348274.79</v>
      </c>
      <c r="I258" s="348">
        <v>247410.98934138706</v>
      </c>
      <c r="J258" s="11">
        <v>105843.06348875129</v>
      </c>
      <c r="K258" s="23">
        <v>835922.17873613024</v>
      </c>
      <c r="L258" s="274">
        <v>1189176.2315662685</v>
      </c>
      <c r="M258" s="23">
        <v>376592.34515492304</v>
      </c>
      <c r="N258" s="346">
        <v>1565768.5767211914</v>
      </c>
      <c r="O258" s="99">
        <v>335096.1111613845</v>
      </c>
      <c r="P258" s="361">
        <v>1900864.6878825759</v>
      </c>
      <c r="Q258" s="23">
        <v>229744.90000000002</v>
      </c>
      <c r="R258" s="347">
        <v>2130609.587882576</v>
      </c>
    </row>
    <row r="259" spans="1:18" s="18" customFormat="1" ht="15" x14ac:dyDescent="0.25">
      <c r="A259" s="268">
        <v>834</v>
      </c>
      <c r="B259" s="10" t="s">
        <v>264</v>
      </c>
      <c r="C259" s="11">
        <v>5879</v>
      </c>
      <c r="D259" s="11">
        <v>8184690.4899999993</v>
      </c>
      <c r="E259" s="11">
        <v>1173917.6231326177</v>
      </c>
      <c r="F259" s="274">
        <v>9358608.1131326165</v>
      </c>
      <c r="G259" s="142">
        <v>1388.69</v>
      </c>
      <c r="H259" s="13">
        <v>8164108.5100000007</v>
      </c>
      <c r="I259" s="348">
        <v>1194499.6031326158</v>
      </c>
      <c r="J259" s="11">
        <v>145029.22783003974</v>
      </c>
      <c r="K259" s="23">
        <v>1926613.8940326546</v>
      </c>
      <c r="L259" s="274">
        <v>3266142.7249953104</v>
      </c>
      <c r="M259" s="23">
        <v>1595625.0040446012</v>
      </c>
      <c r="N259" s="346">
        <v>4861767.7290399112</v>
      </c>
      <c r="O259" s="99">
        <v>1089004.4694244643</v>
      </c>
      <c r="P259" s="361">
        <v>5950772.198464375</v>
      </c>
      <c r="Q259" s="23">
        <v>-414092.80450000003</v>
      </c>
      <c r="R259" s="347">
        <v>5536679.3939643754</v>
      </c>
    </row>
    <row r="260" spans="1:18" s="18" customFormat="1" ht="15" x14ac:dyDescent="0.25">
      <c r="A260" s="268">
        <v>837</v>
      </c>
      <c r="B260" s="10" t="s">
        <v>265</v>
      </c>
      <c r="C260" s="11">
        <v>249009</v>
      </c>
      <c r="D260" s="11">
        <v>308207646.14999998</v>
      </c>
      <c r="E260" s="11">
        <v>65018925.383342862</v>
      </c>
      <c r="F260" s="274">
        <v>373226571.53334284</v>
      </c>
      <c r="G260" s="142">
        <v>1388.69</v>
      </c>
      <c r="H260" s="13">
        <v>345796308.21000004</v>
      </c>
      <c r="I260" s="348">
        <v>27430263.3233428</v>
      </c>
      <c r="J260" s="11">
        <v>13122425.970829697</v>
      </c>
      <c r="K260" s="23">
        <v>-81042305.196877673</v>
      </c>
      <c r="L260" s="274">
        <v>-40489615.902705178</v>
      </c>
      <c r="M260" s="23">
        <v>1235695.6416559145</v>
      </c>
      <c r="N260" s="346">
        <v>-39253920.261049263</v>
      </c>
      <c r="O260" s="99">
        <v>36720100.380104199</v>
      </c>
      <c r="P260" s="361">
        <v>-2533819.8809450641</v>
      </c>
      <c r="Q260" s="23">
        <v>-11967413.33285002</v>
      </c>
      <c r="R260" s="347">
        <v>-14501233.213795085</v>
      </c>
    </row>
    <row r="261" spans="1:18" s="18" customFormat="1" ht="15" x14ac:dyDescent="0.25">
      <c r="A261" s="268">
        <v>844</v>
      </c>
      <c r="B261" s="10" t="s">
        <v>266</v>
      </c>
      <c r="C261" s="11">
        <v>1441</v>
      </c>
      <c r="D261" s="11">
        <v>1215306.7</v>
      </c>
      <c r="E261" s="11">
        <v>508188.70409500739</v>
      </c>
      <c r="F261" s="274">
        <v>1723495.4040950073</v>
      </c>
      <c r="G261" s="142">
        <v>1388.69</v>
      </c>
      <c r="H261" s="13">
        <v>2001102.29</v>
      </c>
      <c r="I261" s="348">
        <v>-277606.8859049927</v>
      </c>
      <c r="J261" s="11">
        <v>233033.45542215588</v>
      </c>
      <c r="K261" s="23">
        <v>-23369.751911145373</v>
      </c>
      <c r="L261" s="274">
        <v>-67943.182393982192</v>
      </c>
      <c r="M261" s="23">
        <v>751697.50509584288</v>
      </c>
      <c r="N261" s="346">
        <v>683754.32270186068</v>
      </c>
      <c r="O261" s="99">
        <v>358454.45312555594</v>
      </c>
      <c r="P261" s="361">
        <v>1042208.7758274167</v>
      </c>
      <c r="Q261" s="23">
        <v>-34312.550000000003</v>
      </c>
      <c r="R261" s="347">
        <v>1007896.2258274166</v>
      </c>
    </row>
    <row r="262" spans="1:18" s="18" customFormat="1" ht="15" x14ac:dyDescent="0.25">
      <c r="A262" s="268">
        <v>845</v>
      </c>
      <c r="B262" s="10" t="s">
        <v>267</v>
      </c>
      <c r="C262" s="11">
        <v>2863</v>
      </c>
      <c r="D262" s="11">
        <v>4364621.51</v>
      </c>
      <c r="E262" s="11">
        <v>1625266.2465677743</v>
      </c>
      <c r="F262" s="274">
        <v>5989887.7565677743</v>
      </c>
      <c r="G262" s="142">
        <v>1388.69</v>
      </c>
      <c r="H262" s="13">
        <v>3975819.47</v>
      </c>
      <c r="I262" s="348">
        <v>2014068.2865677741</v>
      </c>
      <c r="J262" s="11">
        <v>444887.51597085199</v>
      </c>
      <c r="K262" s="23">
        <v>-75964.146334108111</v>
      </c>
      <c r="L262" s="274">
        <v>2382991.6562045179</v>
      </c>
      <c r="M262" s="23">
        <v>1255008.2280608944</v>
      </c>
      <c r="N262" s="346">
        <v>3637999.8842654126</v>
      </c>
      <c r="O262" s="99">
        <v>589827.92928421777</v>
      </c>
      <c r="P262" s="361">
        <v>4227827.8135496303</v>
      </c>
      <c r="Q262" s="23">
        <v>-13426.650000000001</v>
      </c>
      <c r="R262" s="347">
        <v>4214401.16354963</v>
      </c>
    </row>
    <row r="263" spans="1:18" s="18" customFormat="1" ht="15" x14ac:dyDescent="0.25">
      <c r="A263" s="268">
        <v>846</v>
      </c>
      <c r="B263" s="10" t="s">
        <v>268</v>
      </c>
      <c r="C263" s="11">
        <v>4862</v>
      </c>
      <c r="D263" s="11">
        <v>6778628.46</v>
      </c>
      <c r="E263" s="11">
        <v>999303.57481074193</v>
      </c>
      <c r="F263" s="274">
        <v>7777932.0348107424</v>
      </c>
      <c r="G263" s="142">
        <v>1388.69</v>
      </c>
      <c r="H263" s="13">
        <v>6751810.7800000003</v>
      </c>
      <c r="I263" s="348">
        <v>1026121.2548107421</v>
      </c>
      <c r="J263" s="11">
        <v>209701.60780918173</v>
      </c>
      <c r="K263" s="23">
        <v>1144652.8691329942</v>
      </c>
      <c r="L263" s="274">
        <v>2380475.7317529181</v>
      </c>
      <c r="M263" s="23">
        <v>2846111.3497847915</v>
      </c>
      <c r="N263" s="346">
        <v>5226587.0815377096</v>
      </c>
      <c r="O263" s="99">
        <v>1138178.2460818195</v>
      </c>
      <c r="P263" s="361">
        <v>6364765.3276195293</v>
      </c>
      <c r="Q263" s="23">
        <v>35953.584999999992</v>
      </c>
      <c r="R263" s="347">
        <v>6400718.9126195293</v>
      </c>
    </row>
    <row r="264" spans="1:18" s="18" customFormat="1" ht="15" x14ac:dyDescent="0.25">
      <c r="A264" s="268">
        <v>848</v>
      </c>
      <c r="B264" s="10" t="s">
        <v>269</v>
      </c>
      <c r="C264" s="11">
        <v>4160</v>
      </c>
      <c r="D264" s="11">
        <v>5115938.53</v>
      </c>
      <c r="E264" s="11">
        <v>1588325.7761976505</v>
      </c>
      <c r="F264" s="274">
        <v>6704264.3061976507</v>
      </c>
      <c r="G264" s="142">
        <v>1388.69</v>
      </c>
      <c r="H264" s="13">
        <v>5776950.4000000004</v>
      </c>
      <c r="I264" s="348">
        <v>927313.90619765036</v>
      </c>
      <c r="J264" s="11">
        <v>344243.78286820959</v>
      </c>
      <c r="K264" s="23">
        <v>-270941.57895753859</v>
      </c>
      <c r="L264" s="274">
        <v>1000616.1101083213</v>
      </c>
      <c r="M264" s="23">
        <v>2556266.1640898176</v>
      </c>
      <c r="N264" s="346">
        <v>3556882.2741981391</v>
      </c>
      <c r="O264" s="99">
        <v>976850.07326114131</v>
      </c>
      <c r="P264" s="361">
        <v>4533732.3474592809</v>
      </c>
      <c r="Q264" s="23">
        <v>-1566.4425000000047</v>
      </c>
      <c r="R264" s="347">
        <v>4532165.904959281</v>
      </c>
    </row>
    <row r="265" spans="1:18" s="18" customFormat="1" ht="15" x14ac:dyDescent="0.25">
      <c r="A265" s="268">
        <v>849</v>
      </c>
      <c r="B265" s="10" t="s">
        <v>270</v>
      </c>
      <c r="C265" s="11">
        <v>2903</v>
      </c>
      <c r="D265" s="11">
        <v>5123422.59</v>
      </c>
      <c r="E265" s="11">
        <v>766889.41855315678</v>
      </c>
      <c r="F265" s="274">
        <v>5890312.0085531566</v>
      </c>
      <c r="G265" s="142">
        <v>1388.69</v>
      </c>
      <c r="H265" s="13">
        <v>4031367.0700000003</v>
      </c>
      <c r="I265" s="348">
        <v>1858944.9385531563</v>
      </c>
      <c r="J265" s="11">
        <v>240637.96757653391</v>
      </c>
      <c r="K265" s="23">
        <v>513454.87404071272</v>
      </c>
      <c r="L265" s="274">
        <v>2613037.780170403</v>
      </c>
      <c r="M265" s="23">
        <v>1619605.710605596</v>
      </c>
      <c r="N265" s="346">
        <v>4232643.4907759987</v>
      </c>
      <c r="O265" s="99">
        <v>697004.74121979531</v>
      </c>
      <c r="P265" s="361">
        <v>4929648.231995794</v>
      </c>
      <c r="Q265" s="23">
        <v>276141.43500000006</v>
      </c>
      <c r="R265" s="347">
        <v>5205789.6669957936</v>
      </c>
    </row>
    <row r="266" spans="1:18" s="18" customFormat="1" ht="15" x14ac:dyDescent="0.25">
      <c r="A266" s="268">
        <v>850</v>
      </c>
      <c r="B266" s="10" t="s">
        <v>271</v>
      </c>
      <c r="C266" s="11">
        <v>2407</v>
      </c>
      <c r="D266" s="11">
        <v>4045517.1199999996</v>
      </c>
      <c r="E266" s="11">
        <v>519149.19937769859</v>
      </c>
      <c r="F266" s="274">
        <v>4564666.319377698</v>
      </c>
      <c r="G266" s="142">
        <v>1388.69</v>
      </c>
      <c r="H266" s="13">
        <v>3342576.83</v>
      </c>
      <c r="I266" s="348">
        <v>1222089.4893776979</v>
      </c>
      <c r="J266" s="11">
        <v>87944.751795964476</v>
      </c>
      <c r="K266" s="23">
        <v>234370.16502960533</v>
      </c>
      <c r="L266" s="274">
        <v>1544404.4062032679</v>
      </c>
      <c r="M266" s="23">
        <v>912818.68791179231</v>
      </c>
      <c r="N266" s="346">
        <v>2457223.0941150603</v>
      </c>
      <c r="O266" s="99">
        <v>403611.06843806518</v>
      </c>
      <c r="P266" s="361">
        <v>2860834.1625531255</v>
      </c>
      <c r="Q266" s="23">
        <v>219824.09750000003</v>
      </c>
      <c r="R266" s="347">
        <v>3080658.2600531257</v>
      </c>
    </row>
    <row r="267" spans="1:18" s="18" customFormat="1" ht="15" x14ac:dyDescent="0.25">
      <c r="A267" s="268">
        <v>851</v>
      </c>
      <c r="B267" s="10" t="s">
        <v>272</v>
      </c>
      <c r="C267" s="11">
        <v>21227</v>
      </c>
      <c r="D267" s="11">
        <v>33970354.910000004</v>
      </c>
      <c r="E267" s="11">
        <v>3816569.5913934982</v>
      </c>
      <c r="F267" s="274">
        <v>37786924.501393504</v>
      </c>
      <c r="G267" s="142">
        <v>1388.69</v>
      </c>
      <c r="H267" s="13">
        <v>29477722.630000003</v>
      </c>
      <c r="I267" s="348">
        <v>8309201.8713935018</v>
      </c>
      <c r="J267" s="11">
        <v>807287.82197786099</v>
      </c>
      <c r="K267" s="23">
        <v>-8386104.4107758738</v>
      </c>
      <c r="L267" s="274">
        <v>730385.28259548917</v>
      </c>
      <c r="M267" s="23">
        <v>6002030.3831444001</v>
      </c>
      <c r="N267" s="346">
        <v>6732415.6657398893</v>
      </c>
      <c r="O267" s="99">
        <v>3273624.5307257581</v>
      </c>
      <c r="P267" s="361">
        <v>10006040.196465647</v>
      </c>
      <c r="Q267" s="23">
        <v>-119825.39200000002</v>
      </c>
      <c r="R267" s="347">
        <v>9886214.8044656459</v>
      </c>
    </row>
    <row r="268" spans="1:18" s="18" customFormat="1" ht="15" x14ac:dyDescent="0.25">
      <c r="A268" s="268">
        <v>853</v>
      </c>
      <c r="B268" s="10" t="s">
        <v>273</v>
      </c>
      <c r="C268" s="11">
        <v>197900</v>
      </c>
      <c r="D268" s="11">
        <v>236489348.31</v>
      </c>
      <c r="E268" s="11">
        <v>78383109.612491012</v>
      </c>
      <c r="F268" s="274">
        <v>314872457.92249101</v>
      </c>
      <c r="G268" s="142">
        <v>1388.69</v>
      </c>
      <c r="H268" s="13">
        <v>274821751</v>
      </c>
      <c r="I268" s="348">
        <v>40050706.922491014</v>
      </c>
      <c r="J268" s="11">
        <v>8803109.3704268523</v>
      </c>
      <c r="K268" s="23">
        <v>-51573808.263078555</v>
      </c>
      <c r="L268" s="274">
        <v>-2719991.9701606929</v>
      </c>
      <c r="M268" s="23">
        <v>-3011722.7297873786</v>
      </c>
      <c r="N268" s="346">
        <v>-5731714.6999480715</v>
      </c>
      <c r="O268" s="99">
        <v>31715140.840591531</v>
      </c>
      <c r="P268" s="361">
        <v>25983426.140643459</v>
      </c>
      <c r="Q268" s="23">
        <v>-2704801.6261999998</v>
      </c>
      <c r="R268" s="347">
        <v>23278624.514443457</v>
      </c>
    </row>
    <row r="269" spans="1:18" s="18" customFormat="1" ht="15" x14ac:dyDescent="0.25">
      <c r="A269" s="268">
        <v>854</v>
      </c>
      <c r="B269" s="10" t="s">
        <v>274</v>
      </c>
      <c r="C269" s="11">
        <v>3262</v>
      </c>
      <c r="D269" s="11">
        <v>3047358.94</v>
      </c>
      <c r="E269" s="11">
        <v>1761889.9741430839</v>
      </c>
      <c r="F269" s="274">
        <v>4809248.9141430836</v>
      </c>
      <c r="G269" s="142">
        <v>1388.69</v>
      </c>
      <c r="H269" s="13">
        <v>4529906.78</v>
      </c>
      <c r="I269" s="348">
        <v>279342.13414308336</v>
      </c>
      <c r="J269" s="11">
        <v>1165155.6129194344</v>
      </c>
      <c r="K269" s="23">
        <v>-878929.25140190031</v>
      </c>
      <c r="L269" s="274">
        <v>565568.49566061748</v>
      </c>
      <c r="M269" s="23">
        <v>1316113.7099010227</v>
      </c>
      <c r="N269" s="346">
        <v>1881682.2055616402</v>
      </c>
      <c r="O269" s="99">
        <v>671044.0619350333</v>
      </c>
      <c r="P269" s="361">
        <v>2552726.2674966734</v>
      </c>
      <c r="Q269" s="23">
        <v>-36848.695</v>
      </c>
      <c r="R269" s="347">
        <v>2515877.5724966736</v>
      </c>
    </row>
    <row r="270" spans="1:18" s="18" customFormat="1" ht="15" x14ac:dyDescent="0.25">
      <c r="A270" s="268">
        <v>857</v>
      </c>
      <c r="B270" s="10" t="s">
        <v>275</v>
      </c>
      <c r="C270" s="11">
        <v>2394</v>
      </c>
      <c r="D270" s="11">
        <v>2379222.69</v>
      </c>
      <c r="E270" s="11">
        <v>790100.36924250936</v>
      </c>
      <c r="F270" s="274">
        <v>3169323.0592425093</v>
      </c>
      <c r="G270" s="142">
        <v>1388.69</v>
      </c>
      <c r="H270" s="13">
        <v>3324523.8600000003</v>
      </c>
      <c r="I270" s="348">
        <v>-155200.80075749103</v>
      </c>
      <c r="J270" s="11">
        <v>331043.5636508523</v>
      </c>
      <c r="K270" s="23">
        <v>-1979067.7965004751</v>
      </c>
      <c r="L270" s="274">
        <v>-1803225.0336071139</v>
      </c>
      <c r="M270" s="23">
        <v>1126098.5572708424</v>
      </c>
      <c r="N270" s="346">
        <v>-677126.4763362715</v>
      </c>
      <c r="O270" s="99">
        <v>518548.33069202688</v>
      </c>
      <c r="P270" s="361">
        <v>-158578.14564424462</v>
      </c>
      <c r="Q270" s="23">
        <v>767631.41750000021</v>
      </c>
      <c r="R270" s="347">
        <v>609053.27185575559</v>
      </c>
    </row>
    <row r="271" spans="1:18" s="18" customFormat="1" ht="15" x14ac:dyDescent="0.25">
      <c r="A271" s="268">
        <v>858</v>
      </c>
      <c r="B271" s="10" t="s">
        <v>276</v>
      </c>
      <c r="C271" s="11">
        <v>40384</v>
      </c>
      <c r="D271" s="11">
        <v>69628087.839999989</v>
      </c>
      <c r="E271" s="11">
        <v>8304957.8331265263</v>
      </c>
      <c r="F271" s="274">
        <v>77933045.673126519</v>
      </c>
      <c r="G271" s="142">
        <v>1388.69</v>
      </c>
      <c r="H271" s="13">
        <v>56080856.960000001</v>
      </c>
      <c r="I271" s="348">
        <v>21852188.713126518</v>
      </c>
      <c r="J271" s="11">
        <v>1861231.69267372</v>
      </c>
      <c r="K271" s="23">
        <v>4645391.1615784466</v>
      </c>
      <c r="L271" s="274">
        <v>28358811.567378685</v>
      </c>
      <c r="M271" s="23">
        <v>-900341.69438742392</v>
      </c>
      <c r="N271" s="346">
        <v>27458469.87299126</v>
      </c>
      <c r="O271" s="99">
        <v>4523017.9727779003</v>
      </c>
      <c r="P271" s="361">
        <v>31981487.845769159</v>
      </c>
      <c r="Q271" s="23">
        <v>2345798.3666500007</v>
      </c>
      <c r="R271" s="347">
        <v>34327286.21241916</v>
      </c>
    </row>
    <row r="272" spans="1:18" s="18" customFormat="1" ht="15" x14ac:dyDescent="0.25">
      <c r="A272" s="268">
        <v>859</v>
      </c>
      <c r="B272" s="10" t="s">
        <v>277</v>
      </c>
      <c r="C272" s="11">
        <v>6562</v>
      </c>
      <c r="D272" s="11">
        <v>18491861.289999999</v>
      </c>
      <c r="E272" s="11">
        <v>874461.79895314085</v>
      </c>
      <c r="F272" s="274">
        <v>19366323.088953141</v>
      </c>
      <c r="G272" s="142">
        <v>1388.69</v>
      </c>
      <c r="H272" s="13">
        <v>9112583.7800000012</v>
      </c>
      <c r="I272" s="348">
        <v>10253739.30895314</v>
      </c>
      <c r="J272" s="11">
        <v>161491.98596102622</v>
      </c>
      <c r="K272" s="23">
        <v>-3966000.6658489788</v>
      </c>
      <c r="L272" s="274">
        <v>6449230.6290651867</v>
      </c>
      <c r="M272" s="23">
        <v>4622365.8680947442</v>
      </c>
      <c r="N272" s="346">
        <v>11071596.497159932</v>
      </c>
      <c r="O272" s="99">
        <v>943994.37421462615</v>
      </c>
      <c r="P272" s="361">
        <v>12015590.871374559</v>
      </c>
      <c r="Q272" s="23">
        <v>43472.50900000002</v>
      </c>
      <c r="R272" s="347">
        <v>12059063.380374558</v>
      </c>
    </row>
    <row r="273" spans="1:18" s="18" customFormat="1" ht="15" x14ac:dyDescent="0.25">
      <c r="A273" s="268">
        <v>886</v>
      </c>
      <c r="B273" s="10" t="s">
        <v>278</v>
      </c>
      <c r="C273" s="11">
        <v>12599</v>
      </c>
      <c r="D273" s="11">
        <v>20024096.109999999</v>
      </c>
      <c r="E273" s="11">
        <v>1682395.539154964</v>
      </c>
      <c r="F273" s="274">
        <v>21706491.649154965</v>
      </c>
      <c r="G273" s="142">
        <v>1388.69</v>
      </c>
      <c r="H273" s="13">
        <v>17496105.310000002</v>
      </c>
      <c r="I273" s="348">
        <v>4210386.3391549625</v>
      </c>
      <c r="J273" s="11">
        <v>356412.54433710006</v>
      </c>
      <c r="K273" s="23">
        <v>-2749214.9358003587</v>
      </c>
      <c r="L273" s="274">
        <v>1817583.9476917041</v>
      </c>
      <c r="M273" s="23">
        <v>3618175.395542888</v>
      </c>
      <c r="N273" s="346">
        <v>5435759.3432345921</v>
      </c>
      <c r="O273" s="99">
        <v>1907243.906523976</v>
      </c>
      <c r="P273" s="361">
        <v>7343003.2497585677</v>
      </c>
      <c r="Q273" s="23">
        <v>28518.204599999823</v>
      </c>
      <c r="R273" s="347">
        <v>7371521.4543585675</v>
      </c>
    </row>
    <row r="274" spans="1:18" s="18" customFormat="1" ht="15" x14ac:dyDescent="0.25">
      <c r="A274" s="268">
        <v>887</v>
      </c>
      <c r="B274" s="10" t="s">
        <v>279</v>
      </c>
      <c r="C274" s="11">
        <v>4569</v>
      </c>
      <c r="D274" s="11">
        <v>5668813.5899999999</v>
      </c>
      <c r="E274" s="11">
        <v>1022333.5747670913</v>
      </c>
      <c r="F274" s="274">
        <v>6691147.1647670912</v>
      </c>
      <c r="G274" s="142">
        <v>1388.69</v>
      </c>
      <c r="H274" s="13">
        <v>6344924.6100000003</v>
      </c>
      <c r="I274" s="348">
        <v>346222.55476709083</v>
      </c>
      <c r="J274" s="11">
        <v>124335.92996123931</v>
      </c>
      <c r="K274" s="23">
        <v>-1442440.203230798</v>
      </c>
      <c r="L274" s="274">
        <v>-971881.71850246785</v>
      </c>
      <c r="M274" s="23">
        <v>2580192.1882263105</v>
      </c>
      <c r="N274" s="346">
        <v>1608310.4697238426</v>
      </c>
      <c r="O274" s="99">
        <v>1037260.1293238909</v>
      </c>
      <c r="P274" s="361">
        <v>2645570.5990477335</v>
      </c>
      <c r="Q274" s="23">
        <v>227551.88049999994</v>
      </c>
      <c r="R274" s="347">
        <v>2873122.4795477334</v>
      </c>
    </row>
    <row r="275" spans="1:18" s="18" customFormat="1" ht="15" x14ac:dyDescent="0.25">
      <c r="A275" s="268">
        <v>889</v>
      </c>
      <c r="B275" s="10" t="s">
        <v>280</v>
      </c>
      <c r="C275" s="11">
        <v>2523</v>
      </c>
      <c r="D275" s="11">
        <v>3496354.53</v>
      </c>
      <c r="E275" s="11">
        <v>1616938.6525994835</v>
      </c>
      <c r="F275" s="274">
        <v>5113293.1825994831</v>
      </c>
      <c r="G275" s="142">
        <v>1388.69</v>
      </c>
      <c r="H275" s="13">
        <v>3503664.87</v>
      </c>
      <c r="I275" s="348">
        <v>1609628.3125994829</v>
      </c>
      <c r="J275" s="11">
        <v>398677.96272053692</v>
      </c>
      <c r="K275" s="23">
        <v>1162641.1507695788</v>
      </c>
      <c r="L275" s="274">
        <v>3170947.4260895988</v>
      </c>
      <c r="M275" s="23">
        <v>1145506.5896339284</v>
      </c>
      <c r="N275" s="346">
        <v>4316454.0157235274</v>
      </c>
      <c r="O275" s="99">
        <v>552984.30280738708</v>
      </c>
      <c r="P275" s="361">
        <v>4869438.3185309144</v>
      </c>
      <c r="Q275" s="23">
        <v>158852.18799999999</v>
      </c>
      <c r="R275" s="347">
        <v>5028290.5065309145</v>
      </c>
    </row>
    <row r="276" spans="1:18" s="18" customFormat="1" ht="15" x14ac:dyDescent="0.25">
      <c r="A276" s="268">
        <v>890</v>
      </c>
      <c r="B276" s="10" t="s">
        <v>281</v>
      </c>
      <c r="C276" s="11">
        <v>1180</v>
      </c>
      <c r="D276" s="11">
        <v>1507736.67</v>
      </c>
      <c r="E276" s="11">
        <v>1186702.7456950804</v>
      </c>
      <c r="F276" s="274">
        <v>2694439.4156950805</v>
      </c>
      <c r="G276" s="142">
        <v>1388.69</v>
      </c>
      <c r="H276" s="13">
        <v>1638654.2</v>
      </c>
      <c r="I276" s="348">
        <v>1055785.2156950806</v>
      </c>
      <c r="J276" s="11">
        <v>912435.09074164217</v>
      </c>
      <c r="K276" s="23">
        <v>286874.02862022305</v>
      </c>
      <c r="L276" s="274">
        <v>2255094.3350569457</v>
      </c>
      <c r="M276" s="23">
        <v>425286.8428775295</v>
      </c>
      <c r="N276" s="346">
        <v>2680381.1779344752</v>
      </c>
      <c r="O276" s="99">
        <v>237723.01733606966</v>
      </c>
      <c r="P276" s="361">
        <v>2918104.1952705448</v>
      </c>
      <c r="Q276" s="23">
        <v>31328.850000000006</v>
      </c>
      <c r="R276" s="347">
        <v>2949433.0452705449</v>
      </c>
    </row>
    <row r="277" spans="1:18" s="18" customFormat="1" ht="15" x14ac:dyDescent="0.25">
      <c r="A277" s="268">
        <v>892</v>
      </c>
      <c r="B277" s="10" t="s">
        <v>282</v>
      </c>
      <c r="C277" s="11">
        <v>3592</v>
      </c>
      <c r="D277" s="11">
        <v>8309719.2699999996</v>
      </c>
      <c r="E277" s="11">
        <v>656720.77205575281</v>
      </c>
      <c r="F277" s="274">
        <v>8966440.0420557521</v>
      </c>
      <c r="G277" s="142">
        <v>1388.69</v>
      </c>
      <c r="H277" s="13">
        <v>4988174.4800000004</v>
      </c>
      <c r="I277" s="348">
        <v>3978265.5620557517</v>
      </c>
      <c r="J277" s="11">
        <v>102195.06676424973</v>
      </c>
      <c r="K277" s="23">
        <v>286000.71170167095</v>
      </c>
      <c r="L277" s="274">
        <v>4366461.3405216727</v>
      </c>
      <c r="M277" s="23">
        <v>2094213.03494639</v>
      </c>
      <c r="N277" s="346">
        <v>6460674.3754680622</v>
      </c>
      <c r="O277" s="99">
        <v>579322.10097779008</v>
      </c>
      <c r="P277" s="361">
        <v>7039996.4764458518</v>
      </c>
      <c r="Q277" s="23">
        <v>-6743.1620000000112</v>
      </c>
      <c r="R277" s="347">
        <v>7033253.3144458514</v>
      </c>
    </row>
    <row r="278" spans="1:18" s="18" customFormat="1" ht="15" x14ac:dyDescent="0.25">
      <c r="A278" s="268">
        <v>893</v>
      </c>
      <c r="B278" s="10" t="s">
        <v>283</v>
      </c>
      <c r="C278" s="11">
        <v>7434</v>
      </c>
      <c r="D278" s="11">
        <v>12870415.689999999</v>
      </c>
      <c r="E278" s="11">
        <v>3989086.3612272982</v>
      </c>
      <c r="F278" s="274">
        <v>16859502.051227298</v>
      </c>
      <c r="G278" s="142">
        <v>1388.69</v>
      </c>
      <c r="H278" s="13">
        <v>10323521.460000001</v>
      </c>
      <c r="I278" s="348">
        <v>6535980.5912272967</v>
      </c>
      <c r="J278" s="11">
        <v>224670.46327187627</v>
      </c>
      <c r="K278" s="23">
        <v>-1256892.7997060856</v>
      </c>
      <c r="L278" s="274">
        <v>5503758.254793087</v>
      </c>
      <c r="M278" s="23">
        <v>2395571.8398203081</v>
      </c>
      <c r="N278" s="346">
        <v>7899330.0946133956</v>
      </c>
      <c r="O278" s="99">
        <v>1516510.5745014292</v>
      </c>
      <c r="P278" s="361">
        <v>9415840.6691148244</v>
      </c>
      <c r="Q278" s="23">
        <v>74.59250000002794</v>
      </c>
      <c r="R278" s="347">
        <v>9415915.2616148237</v>
      </c>
    </row>
    <row r="279" spans="1:18" s="18" customFormat="1" ht="15" x14ac:dyDescent="0.25">
      <c r="A279" s="268">
        <v>895</v>
      </c>
      <c r="B279" s="10" t="s">
        <v>284</v>
      </c>
      <c r="C279" s="11">
        <v>15092</v>
      </c>
      <c r="D279" s="11">
        <v>19117837.809999999</v>
      </c>
      <c r="E279" s="11">
        <v>3955794.1681295573</v>
      </c>
      <c r="F279" s="274">
        <v>23073631.978129555</v>
      </c>
      <c r="G279" s="142">
        <v>1388.69</v>
      </c>
      <c r="H279" s="13">
        <v>20958109.48</v>
      </c>
      <c r="I279" s="348">
        <v>2115522.4981295541</v>
      </c>
      <c r="J279" s="11">
        <v>533874.15233287902</v>
      </c>
      <c r="K279" s="23">
        <v>129577.94237239042</v>
      </c>
      <c r="L279" s="274">
        <v>2778974.5928348238</v>
      </c>
      <c r="M279" s="23">
        <v>1794596.7273950984</v>
      </c>
      <c r="N279" s="346">
        <v>4573571.3202299224</v>
      </c>
      <c r="O279" s="99">
        <v>2603416.4578149375</v>
      </c>
      <c r="P279" s="361">
        <v>7176987.7780448599</v>
      </c>
      <c r="Q279" s="23">
        <v>251302.13249999986</v>
      </c>
      <c r="R279" s="347">
        <v>7428289.9105448602</v>
      </c>
    </row>
    <row r="280" spans="1:18" s="18" customFormat="1" ht="15" x14ac:dyDescent="0.25">
      <c r="A280" s="268">
        <v>905</v>
      </c>
      <c r="B280" s="10" t="s">
        <v>285</v>
      </c>
      <c r="C280" s="11">
        <v>67988</v>
      </c>
      <c r="D280" s="11">
        <v>95680878.760000005</v>
      </c>
      <c r="E280" s="11">
        <v>23452544.707570486</v>
      </c>
      <c r="F280" s="274">
        <v>119133423.46757048</v>
      </c>
      <c r="G280" s="142">
        <v>1388.69</v>
      </c>
      <c r="H280" s="13">
        <v>94414255.719999999</v>
      </c>
      <c r="I280" s="348">
        <v>24719167.747570485</v>
      </c>
      <c r="J280" s="11">
        <v>2813040.3395534572</v>
      </c>
      <c r="K280" s="23">
        <v>-30537219.594400801</v>
      </c>
      <c r="L280" s="274">
        <v>-3005011.5072768591</v>
      </c>
      <c r="M280" s="23">
        <v>3179511.19281467</v>
      </c>
      <c r="N280" s="346">
        <v>174499.6855378109</v>
      </c>
      <c r="O280" s="99">
        <v>10587144.681542942</v>
      </c>
      <c r="P280" s="361">
        <v>10761644.367080754</v>
      </c>
      <c r="Q280" s="23">
        <v>-5458616.4922999982</v>
      </c>
      <c r="R280" s="347">
        <v>5303027.8747807555</v>
      </c>
    </row>
    <row r="281" spans="1:18" s="18" customFormat="1" ht="15" x14ac:dyDescent="0.25">
      <c r="A281" s="268">
        <v>908</v>
      </c>
      <c r="B281" s="10" t="s">
        <v>286</v>
      </c>
      <c r="C281" s="11">
        <v>20703</v>
      </c>
      <c r="D281" s="11">
        <v>30756098.930000003</v>
      </c>
      <c r="E281" s="11">
        <v>3419363.6713807289</v>
      </c>
      <c r="F281" s="274">
        <v>34175462.601380736</v>
      </c>
      <c r="G281" s="142">
        <v>1388.69</v>
      </c>
      <c r="H281" s="13">
        <v>28750049.07</v>
      </c>
      <c r="I281" s="348">
        <v>5425413.5313807353</v>
      </c>
      <c r="J281" s="11">
        <v>616223.36251335975</v>
      </c>
      <c r="K281" s="23">
        <v>-5815740.2544861268</v>
      </c>
      <c r="L281" s="274">
        <v>225896.63940796815</v>
      </c>
      <c r="M281" s="23">
        <v>4281392.3095552186</v>
      </c>
      <c r="N281" s="346">
        <v>4507288.9489631867</v>
      </c>
      <c r="O281" s="99">
        <v>2863396.2832361627</v>
      </c>
      <c r="P281" s="361">
        <v>7370685.2321993494</v>
      </c>
      <c r="Q281" s="23">
        <v>-117781.5575</v>
      </c>
      <c r="R281" s="347">
        <v>7252903.6746993493</v>
      </c>
    </row>
    <row r="282" spans="1:18" s="18" customFormat="1" ht="15" x14ac:dyDescent="0.25">
      <c r="A282" s="268">
        <v>915</v>
      </c>
      <c r="B282" s="10" t="s">
        <v>287</v>
      </c>
      <c r="C282" s="11">
        <v>19759</v>
      </c>
      <c r="D282" s="11">
        <v>22816514.469999999</v>
      </c>
      <c r="E282" s="11">
        <v>3728137.1708496595</v>
      </c>
      <c r="F282" s="274">
        <v>26544651.640849657</v>
      </c>
      <c r="G282" s="142">
        <v>1388.69</v>
      </c>
      <c r="H282" s="13">
        <v>27439125.710000001</v>
      </c>
      <c r="I282" s="348">
        <v>-894474.06915034354</v>
      </c>
      <c r="J282" s="11">
        <v>789583.00565228635</v>
      </c>
      <c r="K282" s="23">
        <v>-3175993.1248742673</v>
      </c>
      <c r="L282" s="274">
        <v>-3280884.1883723242</v>
      </c>
      <c r="M282" s="23">
        <v>6074696.8803582322</v>
      </c>
      <c r="N282" s="346">
        <v>2793812.691985908</v>
      </c>
      <c r="O282" s="99">
        <v>3310473.3823810727</v>
      </c>
      <c r="P282" s="361">
        <v>6104286.0743669812</v>
      </c>
      <c r="Q282" s="23">
        <v>178216.40099999995</v>
      </c>
      <c r="R282" s="347">
        <v>6282502.4753669808</v>
      </c>
    </row>
    <row r="283" spans="1:18" s="18" customFormat="1" ht="15" x14ac:dyDescent="0.25">
      <c r="A283" s="268">
        <v>918</v>
      </c>
      <c r="B283" s="10" t="s">
        <v>288</v>
      </c>
      <c r="C283" s="11">
        <v>2228</v>
      </c>
      <c r="D283" s="11">
        <v>3051348.21</v>
      </c>
      <c r="E283" s="11">
        <v>475455.25692305726</v>
      </c>
      <c r="F283" s="274">
        <v>3526803.4669230571</v>
      </c>
      <c r="G283" s="142">
        <v>1388.69</v>
      </c>
      <c r="H283" s="13">
        <v>3094001.3200000003</v>
      </c>
      <c r="I283" s="348">
        <v>432802.1469230568</v>
      </c>
      <c r="J283" s="11">
        <v>49926.664299534903</v>
      </c>
      <c r="K283" s="23">
        <v>-278177.96415260975</v>
      </c>
      <c r="L283" s="274">
        <v>204550.84706998197</v>
      </c>
      <c r="M283" s="23">
        <v>924420.81660341076</v>
      </c>
      <c r="N283" s="346">
        <v>1128971.6636733927</v>
      </c>
      <c r="O283" s="99">
        <v>510136.77889194078</v>
      </c>
      <c r="P283" s="361">
        <v>1639108.4425653336</v>
      </c>
      <c r="Q283" s="23">
        <v>14291.922999999995</v>
      </c>
      <c r="R283" s="347">
        <v>1653400.3655653335</v>
      </c>
    </row>
    <row r="284" spans="1:18" s="18" customFormat="1" ht="15" x14ac:dyDescent="0.25">
      <c r="A284" s="268">
        <v>921</v>
      </c>
      <c r="B284" s="10" t="s">
        <v>289</v>
      </c>
      <c r="C284" s="11">
        <v>1894</v>
      </c>
      <c r="D284" s="11">
        <v>1705205.92</v>
      </c>
      <c r="E284" s="11">
        <v>554123.31276180129</v>
      </c>
      <c r="F284" s="274">
        <v>2259329.2327618012</v>
      </c>
      <c r="G284" s="142">
        <v>1388.69</v>
      </c>
      <c r="H284" s="13">
        <v>2630178.8600000003</v>
      </c>
      <c r="I284" s="348">
        <v>-370849.62723819911</v>
      </c>
      <c r="J284" s="11">
        <v>630075.52226955886</v>
      </c>
      <c r="K284" s="23">
        <v>558315.48606271553</v>
      </c>
      <c r="L284" s="274">
        <v>817541.38109407527</v>
      </c>
      <c r="M284" s="23">
        <v>1060693.5749849083</v>
      </c>
      <c r="N284" s="346">
        <v>1878234.9560789836</v>
      </c>
      <c r="O284" s="99">
        <v>489829.10183069477</v>
      </c>
      <c r="P284" s="361">
        <v>2368064.0579096782</v>
      </c>
      <c r="Q284" s="23">
        <v>202265.02299999999</v>
      </c>
      <c r="R284" s="347">
        <v>2570329.0809096782</v>
      </c>
    </row>
    <row r="285" spans="1:18" s="18" customFormat="1" ht="15" x14ac:dyDescent="0.25">
      <c r="A285" s="268">
        <v>922</v>
      </c>
      <c r="B285" s="10" t="s">
        <v>290</v>
      </c>
      <c r="C285" s="11">
        <v>4501</v>
      </c>
      <c r="D285" s="11">
        <v>8359914.4900000002</v>
      </c>
      <c r="E285" s="11">
        <v>602962.45489636727</v>
      </c>
      <c r="F285" s="274">
        <v>8962876.9448963683</v>
      </c>
      <c r="G285" s="142">
        <v>1388.69</v>
      </c>
      <c r="H285" s="13">
        <v>6250493.6900000004</v>
      </c>
      <c r="I285" s="348">
        <v>2712383.2548963679</v>
      </c>
      <c r="J285" s="11">
        <v>176535.10087885347</v>
      </c>
      <c r="K285" s="23">
        <v>-751980.88956782874</v>
      </c>
      <c r="L285" s="274">
        <v>2136937.4662073925</v>
      </c>
      <c r="M285" s="23">
        <v>1252799.1173364331</v>
      </c>
      <c r="N285" s="346">
        <v>3389736.5835438259</v>
      </c>
      <c r="O285" s="99">
        <v>697335.80695750774</v>
      </c>
      <c r="P285" s="361">
        <v>4087072.3905013334</v>
      </c>
      <c r="Q285" s="23">
        <v>-84453.628499999963</v>
      </c>
      <c r="R285" s="347">
        <v>4002618.7620013333</v>
      </c>
    </row>
    <row r="286" spans="1:18" s="18" customFormat="1" ht="15" x14ac:dyDescent="0.25">
      <c r="A286" s="268">
        <v>924</v>
      </c>
      <c r="B286" s="10" t="s">
        <v>291</v>
      </c>
      <c r="C286" s="11">
        <v>2946</v>
      </c>
      <c r="D286" s="11">
        <v>4231451.5100000007</v>
      </c>
      <c r="E286" s="11">
        <v>690461.37653741951</v>
      </c>
      <c r="F286" s="274">
        <v>4921912.8865374206</v>
      </c>
      <c r="G286" s="142">
        <v>1388.69</v>
      </c>
      <c r="H286" s="13">
        <v>4091080.74</v>
      </c>
      <c r="I286" s="348">
        <v>830832.14653742034</v>
      </c>
      <c r="J286" s="11">
        <v>269329.84781473083</v>
      </c>
      <c r="K286" s="23">
        <v>-252270.23876166696</v>
      </c>
      <c r="L286" s="274">
        <v>847891.75559048424</v>
      </c>
      <c r="M286" s="23">
        <v>1638184.7060515159</v>
      </c>
      <c r="N286" s="346">
        <v>2486076.4616419999</v>
      </c>
      <c r="O286" s="99">
        <v>720400.04595424735</v>
      </c>
      <c r="P286" s="361">
        <v>3206476.5075962474</v>
      </c>
      <c r="Q286" s="23">
        <v>16410.350000000006</v>
      </c>
      <c r="R286" s="347">
        <v>3222886.8575962475</v>
      </c>
    </row>
    <row r="287" spans="1:18" s="18" customFormat="1" ht="15" x14ac:dyDescent="0.25">
      <c r="A287" s="268">
        <v>925</v>
      </c>
      <c r="B287" s="10" t="s">
        <v>292</v>
      </c>
      <c r="C287" s="11">
        <v>3427</v>
      </c>
      <c r="D287" s="11">
        <v>4643979.67</v>
      </c>
      <c r="E287" s="11">
        <v>1219350.8594999905</v>
      </c>
      <c r="F287" s="274">
        <v>5863330.5294999909</v>
      </c>
      <c r="G287" s="142">
        <v>1388.69</v>
      </c>
      <c r="H287" s="13">
        <v>4759040.63</v>
      </c>
      <c r="I287" s="348">
        <v>1104289.899499991</v>
      </c>
      <c r="J287" s="11">
        <v>298266.71641733474</v>
      </c>
      <c r="K287" s="23">
        <v>1774223.8103818493</v>
      </c>
      <c r="L287" s="274">
        <v>3176780.4262991752</v>
      </c>
      <c r="M287" s="23">
        <v>-20416.79060073354</v>
      </c>
      <c r="N287" s="346">
        <v>3156363.6356984419</v>
      </c>
      <c r="O287" s="99">
        <v>820530.34692520485</v>
      </c>
      <c r="P287" s="361">
        <v>3976893.982623647</v>
      </c>
      <c r="Q287" s="23">
        <v>58182.150000000009</v>
      </c>
      <c r="R287" s="347">
        <v>4035076.1326236469</v>
      </c>
    </row>
    <row r="288" spans="1:18" s="18" customFormat="1" ht="15" x14ac:dyDescent="0.25">
      <c r="A288" s="268">
        <v>927</v>
      </c>
      <c r="B288" s="10" t="s">
        <v>293</v>
      </c>
      <c r="C288" s="11">
        <v>28913</v>
      </c>
      <c r="D288" s="11">
        <v>49184600.63000001</v>
      </c>
      <c r="E288" s="11">
        <v>5977980.2789921006</v>
      </c>
      <c r="F288" s="274">
        <v>55162580.908992112</v>
      </c>
      <c r="G288" s="142">
        <v>1388.69</v>
      </c>
      <c r="H288" s="13">
        <v>40151193.969999999</v>
      </c>
      <c r="I288" s="348">
        <v>15011386.938992113</v>
      </c>
      <c r="J288" s="11">
        <v>792436.03722277051</v>
      </c>
      <c r="K288" s="23">
        <v>-1282728.7045546854</v>
      </c>
      <c r="L288" s="274">
        <v>14521094.271660198</v>
      </c>
      <c r="M288" s="23">
        <v>2622340.0928733731</v>
      </c>
      <c r="N288" s="346">
        <v>17143434.36453357</v>
      </c>
      <c r="O288" s="99">
        <v>4028182.342729406</v>
      </c>
      <c r="P288" s="361">
        <v>21171616.707262974</v>
      </c>
      <c r="Q288" s="23">
        <v>-181300.05494999979</v>
      </c>
      <c r="R288" s="347">
        <v>20990316.652312975</v>
      </c>
    </row>
    <row r="289" spans="1:18" s="18" customFormat="1" ht="15" x14ac:dyDescent="0.25">
      <c r="A289" s="268">
        <v>931</v>
      </c>
      <c r="B289" s="10" t="s">
        <v>294</v>
      </c>
      <c r="C289" s="11">
        <v>5951</v>
      </c>
      <c r="D289" s="11">
        <v>6593491.1799999997</v>
      </c>
      <c r="E289" s="11">
        <v>1744074.1416296486</v>
      </c>
      <c r="F289" s="274">
        <v>8337565.3216296481</v>
      </c>
      <c r="G289" s="142">
        <v>1388.69</v>
      </c>
      <c r="H289" s="13">
        <v>8264094.1900000004</v>
      </c>
      <c r="I289" s="348">
        <v>73471.131629647687</v>
      </c>
      <c r="J289" s="11">
        <v>991433.7032072813</v>
      </c>
      <c r="K289" s="23">
        <v>3274106.7189848972</v>
      </c>
      <c r="L289" s="274">
        <v>4339011.5538218264</v>
      </c>
      <c r="M289" s="23">
        <v>2372291.80699465</v>
      </c>
      <c r="N289" s="346">
        <v>6711303.3608164769</v>
      </c>
      <c r="O289" s="99">
        <v>1309714.2925791396</v>
      </c>
      <c r="P289" s="361">
        <v>8021017.6533956164</v>
      </c>
      <c r="Q289" s="23">
        <v>-93091.44</v>
      </c>
      <c r="R289" s="347">
        <v>7927926.213395616</v>
      </c>
    </row>
    <row r="290" spans="1:18" s="18" customFormat="1" ht="15" x14ac:dyDescent="0.25">
      <c r="A290" s="268">
        <v>934</v>
      </c>
      <c r="B290" s="10" t="s">
        <v>295</v>
      </c>
      <c r="C290" s="11">
        <v>2671</v>
      </c>
      <c r="D290" s="11">
        <v>3322988.4400000004</v>
      </c>
      <c r="E290" s="11">
        <v>468196.01490262931</v>
      </c>
      <c r="F290" s="274">
        <v>3791184.4549026298</v>
      </c>
      <c r="G290" s="142">
        <v>1388.69</v>
      </c>
      <c r="H290" s="13">
        <v>3709190.99</v>
      </c>
      <c r="I290" s="348">
        <v>81993.46490262961</v>
      </c>
      <c r="J290" s="11">
        <v>178594.0645854217</v>
      </c>
      <c r="K290" s="23">
        <v>153277.70807392278</v>
      </c>
      <c r="L290" s="274">
        <v>413865.23756197409</v>
      </c>
      <c r="M290" s="23">
        <v>1224823.7886438149</v>
      </c>
      <c r="N290" s="346">
        <v>1638689.0262057888</v>
      </c>
      <c r="O290" s="99">
        <v>561899.0903256645</v>
      </c>
      <c r="P290" s="361">
        <v>2200588.1165314531</v>
      </c>
      <c r="Q290" s="23">
        <v>-2406652.42</v>
      </c>
      <c r="R290" s="347">
        <v>-206064.30346854683</v>
      </c>
    </row>
    <row r="291" spans="1:18" s="18" customFormat="1" ht="15" x14ac:dyDescent="0.25">
      <c r="A291" s="268">
        <v>935</v>
      </c>
      <c r="B291" s="10" t="s">
        <v>296</v>
      </c>
      <c r="C291" s="11">
        <v>2985</v>
      </c>
      <c r="D291" s="11">
        <v>3314297.9999999995</v>
      </c>
      <c r="E291" s="11">
        <v>933062.21449349553</v>
      </c>
      <c r="F291" s="274">
        <v>4247360.2144934954</v>
      </c>
      <c r="G291" s="142">
        <v>1388.69</v>
      </c>
      <c r="H291" s="13">
        <v>4145239.6500000004</v>
      </c>
      <c r="I291" s="348">
        <v>102120.56449349504</v>
      </c>
      <c r="J291" s="11">
        <v>197770.08622140615</v>
      </c>
      <c r="K291" s="23">
        <v>-172750.68447011308</v>
      </c>
      <c r="L291" s="274">
        <v>127139.96624478808</v>
      </c>
      <c r="M291" s="23">
        <v>1085050.7477332584</v>
      </c>
      <c r="N291" s="346">
        <v>1212190.7139780466</v>
      </c>
      <c r="O291" s="99">
        <v>622487.32514186262</v>
      </c>
      <c r="P291" s="361">
        <v>1834678.0391199091</v>
      </c>
      <c r="Q291" s="23">
        <v>1262075.2630000003</v>
      </c>
      <c r="R291" s="347">
        <v>3096753.3021199093</v>
      </c>
    </row>
    <row r="292" spans="1:18" s="18" customFormat="1" ht="15" x14ac:dyDescent="0.25">
      <c r="A292" s="268">
        <v>936</v>
      </c>
      <c r="B292" s="10" t="s">
        <v>297</v>
      </c>
      <c r="C292" s="11">
        <v>6395</v>
      </c>
      <c r="D292" s="11">
        <v>7504616.2799999993</v>
      </c>
      <c r="E292" s="11">
        <v>1743461.5816759567</v>
      </c>
      <c r="F292" s="274">
        <v>9248077.8616759554</v>
      </c>
      <c r="G292" s="142">
        <v>1388.69</v>
      </c>
      <c r="H292" s="13">
        <v>8880672.5500000007</v>
      </c>
      <c r="I292" s="348">
        <v>367405.31167595461</v>
      </c>
      <c r="J292" s="11">
        <v>838506.23585158319</v>
      </c>
      <c r="K292" s="23">
        <v>2152604.9916207474</v>
      </c>
      <c r="L292" s="274">
        <v>3358516.5391482851</v>
      </c>
      <c r="M292" s="23">
        <v>2007797.9339286697</v>
      </c>
      <c r="N292" s="346">
        <v>5366314.4730769545</v>
      </c>
      <c r="O292" s="99">
        <v>1416579.1150791266</v>
      </c>
      <c r="P292" s="361">
        <v>6782893.5881560808</v>
      </c>
      <c r="Q292" s="23">
        <v>87317.980499999976</v>
      </c>
      <c r="R292" s="347">
        <v>6870211.5686560804</v>
      </c>
    </row>
    <row r="293" spans="1:18" s="18" customFormat="1" ht="15" x14ac:dyDescent="0.25">
      <c r="A293" s="268">
        <v>946</v>
      </c>
      <c r="B293" s="10" t="s">
        <v>298</v>
      </c>
      <c r="C293" s="11">
        <v>6287</v>
      </c>
      <c r="D293" s="11">
        <v>10449471.17</v>
      </c>
      <c r="E293" s="11">
        <v>3261084.0165030397</v>
      </c>
      <c r="F293" s="274">
        <v>13710555.18650304</v>
      </c>
      <c r="G293" s="142">
        <v>1388.69</v>
      </c>
      <c r="H293" s="13">
        <v>8730694.0300000012</v>
      </c>
      <c r="I293" s="348">
        <v>4979861.1565030385</v>
      </c>
      <c r="J293" s="11">
        <v>334642.6811830051</v>
      </c>
      <c r="K293" s="23">
        <v>-686680.8897824547</v>
      </c>
      <c r="L293" s="274">
        <v>4627822.9479035884</v>
      </c>
      <c r="M293" s="23">
        <v>2170743.7907054871</v>
      </c>
      <c r="N293" s="346">
        <v>6798566.7386090755</v>
      </c>
      <c r="O293" s="99">
        <v>1364035.1441720412</v>
      </c>
      <c r="P293" s="361">
        <v>8162601.8827811163</v>
      </c>
      <c r="Q293" s="23">
        <v>-157792.97450000001</v>
      </c>
      <c r="R293" s="347">
        <v>8004808.9082811158</v>
      </c>
    </row>
    <row r="294" spans="1:18" s="18" customFormat="1" ht="15" x14ac:dyDescent="0.25">
      <c r="A294" s="268">
        <v>976</v>
      </c>
      <c r="B294" s="10" t="s">
        <v>299</v>
      </c>
      <c r="C294" s="11">
        <v>3788</v>
      </c>
      <c r="D294" s="11">
        <v>3763903.2100000004</v>
      </c>
      <c r="E294" s="11">
        <v>2200115.7507953295</v>
      </c>
      <c r="F294" s="274">
        <v>5964018.9607953299</v>
      </c>
      <c r="G294" s="142">
        <v>1388.69</v>
      </c>
      <c r="H294" s="13">
        <v>5260357.7200000007</v>
      </c>
      <c r="I294" s="348">
        <v>703661.24079532921</v>
      </c>
      <c r="J294" s="11">
        <v>1342600.6254030054</v>
      </c>
      <c r="K294" s="23">
        <v>-667232.81000503292</v>
      </c>
      <c r="L294" s="274">
        <v>1379029.0561933017</v>
      </c>
      <c r="M294" s="23">
        <v>1886670.1666394433</v>
      </c>
      <c r="N294" s="346">
        <v>3265699.2228327449</v>
      </c>
      <c r="O294" s="99">
        <v>822771.08316311531</v>
      </c>
      <c r="P294" s="361">
        <v>4088470.3059958601</v>
      </c>
      <c r="Q294" s="23">
        <v>-46307.024000000019</v>
      </c>
      <c r="R294" s="347">
        <v>4042163.2819958599</v>
      </c>
    </row>
    <row r="295" spans="1:18" s="18" customFormat="1" ht="15" x14ac:dyDescent="0.25">
      <c r="A295" s="268">
        <v>977</v>
      </c>
      <c r="B295" s="10" t="s">
        <v>300</v>
      </c>
      <c r="C295" s="11">
        <v>15293</v>
      </c>
      <c r="D295" s="11">
        <v>29584247.420000002</v>
      </c>
      <c r="E295" s="11">
        <v>1985373.2150026611</v>
      </c>
      <c r="F295" s="274">
        <v>31569620.635002661</v>
      </c>
      <c r="G295" s="142">
        <v>1388.69</v>
      </c>
      <c r="H295" s="13">
        <v>21237236.170000002</v>
      </c>
      <c r="I295" s="348">
        <v>10332384.46500266</v>
      </c>
      <c r="J295" s="11">
        <v>508392.40876551502</v>
      </c>
      <c r="K295" s="23">
        <v>-2928720.5440604407</v>
      </c>
      <c r="L295" s="274">
        <v>7912056.3297077343</v>
      </c>
      <c r="M295" s="23">
        <v>6526933.9752020221</v>
      </c>
      <c r="N295" s="346">
        <v>14438990.304909756</v>
      </c>
      <c r="O295" s="99">
        <v>2433413.28319035</v>
      </c>
      <c r="P295" s="361">
        <v>16872403.588100106</v>
      </c>
      <c r="Q295" s="23">
        <v>202145.67499999999</v>
      </c>
      <c r="R295" s="347">
        <v>17074549.263100106</v>
      </c>
    </row>
    <row r="296" spans="1:18" s="18" customFormat="1" ht="15" x14ac:dyDescent="0.25">
      <c r="A296" s="268">
        <v>980</v>
      </c>
      <c r="B296" s="10" t="s">
        <v>301</v>
      </c>
      <c r="C296" s="11">
        <v>33607</v>
      </c>
      <c r="D296" s="11">
        <v>65054632.160000004</v>
      </c>
      <c r="E296" s="11">
        <v>4483622.8568104189</v>
      </c>
      <c r="F296" s="274">
        <v>69538255.016810417</v>
      </c>
      <c r="G296" s="142">
        <v>1388.69</v>
      </c>
      <c r="H296" s="13">
        <v>46669704.829999998</v>
      </c>
      <c r="I296" s="348">
        <v>22868550.186810419</v>
      </c>
      <c r="J296" s="11">
        <v>1097173.8753356456</v>
      </c>
      <c r="K296" s="23">
        <v>-3891131.3957984284</v>
      </c>
      <c r="L296" s="274">
        <v>20074592.666347634</v>
      </c>
      <c r="M296" s="23">
        <v>5483454.6264062934</v>
      </c>
      <c r="N296" s="346">
        <v>25558047.292753927</v>
      </c>
      <c r="O296" s="99">
        <v>4220969.3136749519</v>
      </c>
      <c r="P296" s="361">
        <v>29779016.60642888</v>
      </c>
      <c r="Q296" s="23">
        <v>-813183.56540000043</v>
      </c>
      <c r="R296" s="347">
        <v>28965833.04102888</v>
      </c>
    </row>
    <row r="297" spans="1:18" s="18" customFormat="1" ht="15" x14ac:dyDescent="0.25">
      <c r="A297" s="268">
        <v>981</v>
      </c>
      <c r="B297" s="10" t="s">
        <v>302</v>
      </c>
      <c r="C297" s="11">
        <v>2237</v>
      </c>
      <c r="D297" s="11">
        <v>2594945.66</v>
      </c>
      <c r="E297" s="11">
        <v>406982.03862781945</v>
      </c>
      <c r="F297" s="274">
        <v>3001927.6986278198</v>
      </c>
      <c r="G297" s="142">
        <v>1388.69</v>
      </c>
      <c r="H297" s="13">
        <v>3106499.5300000003</v>
      </c>
      <c r="I297" s="348">
        <v>-104571.83137218049</v>
      </c>
      <c r="J297" s="11">
        <v>47936.968362363645</v>
      </c>
      <c r="K297" s="23">
        <v>745093.02104816632</v>
      </c>
      <c r="L297" s="274">
        <v>688458.15803834947</v>
      </c>
      <c r="M297" s="23">
        <v>1123713.116947154</v>
      </c>
      <c r="N297" s="346">
        <v>1812171.2749855034</v>
      </c>
      <c r="O297" s="99">
        <v>506594.97488760692</v>
      </c>
      <c r="P297" s="361">
        <v>2318766.2498731101</v>
      </c>
      <c r="Q297" s="23">
        <v>-52214.75</v>
      </c>
      <c r="R297" s="347">
        <v>2266551.4998731101</v>
      </c>
    </row>
    <row r="298" spans="1:18" s="18" customFormat="1" ht="15" x14ac:dyDescent="0.25">
      <c r="A298" s="268">
        <v>989</v>
      </c>
      <c r="B298" s="10" t="s">
        <v>303</v>
      </c>
      <c r="C298" s="11">
        <v>5406</v>
      </c>
      <c r="D298" s="11">
        <v>7322077.0099999998</v>
      </c>
      <c r="E298" s="11">
        <v>1145790.1882607744</v>
      </c>
      <c r="F298" s="274">
        <v>8467867.1982607748</v>
      </c>
      <c r="G298" s="142">
        <v>1388.69</v>
      </c>
      <c r="H298" s="13">
        <v>7507258.1400000006</v>
      </c>
      <c r="I298" s="348">
        <v>960609.05826077424</v>
      </c>
      <c r="J298" s="11">
        <v>482252.45826160803</v>
      </c>
      <c r="K298" s="23">
        <v>-2089232.8575724894</v>
      </c>
      <c r="L298" s="274">
        <v>-646371.34105010703</v>
      </c>
      <c r="M298" s="23">
        <v>2044935.2697507231</v>
      </c>
      <c r="N298" s="346">
        <v>1398563.9287006161</v>
      </c>
      <c r="O298" s="99">
        <v>1150277.1356862797</v>
      </c>
      <c r="P298" s="361">
        <v>2548841.0643868959</v>
      </c>
      <c r="Q298" s="23">
        <v>107338.60750000003</v>
      </c>
      <c r="R298" s="347">
        <v>2656179.6718868958</v>
      </c>
    </row>
    <row r="299" spans="1:18" s="18" customFormat="1" ht="15" x14ac:dyDescent="0.25">
      <c r="A299" s="268">
        <v>992</v>
      </c>
      <c r="B299" s="10" t="s">
        <v>304</v>
      </c>
      <c r="C299" s="11">
        <v>18120</v>
      </c>
      <c r="D299" s="11">
        <v>26252566.310000002</v>
      </c>
      <c r="E299" s="11">
        <v>3233026.1687611463</v>
      </c>
      <c r="F299" s="274">
        <v>29485592.478761148</v>
      </c>
      <c r="G299" s="142">
        <v>1388.69</v>
      </c>
      <c r="H299" s="13">
        <v>25163062.800000001</v>
      </c>
      <c r="I299" s="348">
        <v>4322529.678761147</v>
      </c>
      <c r="J299" s="11">
        <v>536489.20110896742</v>
      </c>
      <c r="K299" s="23">
        <v>-2061662.2431788377</v>
      </c>
      <c r="L299" s="274">
        <v>2797356.6366912769</v>
      </c>
      <c r="M299" s="23">
        <v>5160493.4438761827</v>
      </c>
      <c r="N299" s="346">
        <v>7957850.0805674596</v>
      </c>
      <c r="O299" s="99">
        <v>2934301.2147387285</v>
      </c>
      <c r="P299" s="361">
        <v>10892151.295306187</v>
      </c>
      <c r="Q299" s="23">
        <v>-173621.50299999997</v>
      </c>
      <c r="R299" s="347">
        <v>10718529.792306187</v>
      </c>
    </row>
    <row r="300" spans="1:18" ht="15" x14ac:dyDescent="0.25">
      <c r="A300" s="197"/>
      <c r="B300" s="163"/>
      <c r="C300" s="11"/>
      <c r="D300" s="11"/>
      <c r="E300" s="11"/>
      <c r="F300" s="11"/>
      <c r="G300" s="12"/>
      <c r="H300" s="13"/>
      <c r="I300" s="13"/>
      <c r="J300" s="11"/>
      <c r="K300" s="11"/>
      <c r="L300" s="11"/>
      <c r="M300" s="23"/>
      <c r="N300" s="194"/>
      <c r="O300" s="194"/>
      <c r="P300" s="35"/>
      <c r="Q300" s="23"/>
      <c r="R300" s="195"/>
    </row>
    <row r="301" spans="1:18" ht="15" x14ac:dyDescent="0.25">
      <c r="A301" s="198"/>
      <c r="B301" s="102"/>
      <c r="C301" s="199"/>
      <c r="D301" s="199"/>
      <c r="E301" s="199"/>
      <c r="F301" s="11"/>
      <c r="G301" s="12"/>
      <c r="H301" s="13"/>
      <c r="I301" s="13"/>
      <c r="J301" s="11"/>
      <c r="K301" s="11"/>
      <c r="L301" s="14"/>
      <c r="M301" s="11"/>
      <c r="N301" s="194"/>
      <c r="O301" s="194"/>
      <c r="P301" s="35"/>
      <c r="Q301" s="23"/>
      <c r="R301" s="195"/>
    </row>
    <row r="302" spans="1:18" ht="15" x14ac:dyDescent="0.25">
      <c r="A302" s="198"/>
      <c r="B302" s="102"/>
      <c r="C302" s="199"/>
      <c r="D302" s="199"/>
      <c r="E302" s="199"/>
      <c r="F302" s="11"/>
      <c r="G302" s="12"/>
      <c r="H302" s="13"/>
      <c r="I302" s="13"/>
      <c r="J302" s="11"/>
      <c r="K302" s="11"/>
      <c r="L302" s="14"/>
      <c r="M302" s="11"/>
      <c r="N302" s="194"/>
      <c r="O302" s="194"/>
      <c r="P302" s="35"/>
      <c r="Q302" s="23"/>
      <c r="R302" s="195"/>
    </row>
    <row r="303" spans="1:18" ht="23.25" x14ac:dyDescent="0.35">
      <c r="A303" s="129" t="s">
        <v>754</v>
      </c>
      <c r="E303" s="3"/>
      <c r="F303" s="3"/>
      <c r="G303" s="3"/>
      <c r="H303" s="4"/>
      <c r="I303" s="5"/>
      <c r="R303" s="29"/>
    </row>
    <row r="304" spans="1:18" ht="15" x14ac:dyDescent="0.25">
      <c r="A304" s="18" t="s">
        <v>1207</v>
      </c>
      <c r="B304" s="139" t="s">
        <v>1183</v>
      </c>
      <c r="C304" s="11"/>
      <c r="D304" s="11"/>
      <c r="E304" s="11"/>
      <c r="F304" s="11"/>
      <c r="G304" s="12"/>
      <c r="H304" s="13"/>
      <c r="I304" s="13"/>
      <c r="J304" s="11"/>
      <c r="K304" s="11"/>
      <c r="L304" s="14"/>
      <c r="M304" s="11"/>
      <c r="N304" s="33"/>
      <c r="O304" s="33"/>
      <c r="P304" s="20"/>
      <c r="Q304" s="33"/>
      <c r="R304" s="35"/>
    </row>
    <row r="305" spans="1:18" ht="15" x14ac:dyDescent="0.25">
      <c r="A305" s="17" t="s">
        <v>0</v>
      </c>
      <c r="B305" s="127">
        <v>0.21920000000000001</v>
      </c>
      <c r="C305" s="11"/>
      <c r="E305" s="11"/>
      <c r="F305" s="11"/>
      <c r="G305" s="11"/>
      <c r="H305" s="13"/>
      <c r="I305" s="13"/>
      <c r="J305" s="18"/>
      <c r="K305" s="11"/>
      <c r="L305" s="14"/>
      <c r="M305" s="19"/>
      <c r="N305" s="34"/>
      <c r="O305" s="34"/>
      <c r="P305" s="20"/>
      <c r="Q305" s="155"/>
      <c r="R305" s="23"/>
    </row>
    <row r="306" spans="1:18" ht="15" x14ac:dyDescent="0.25">
      <c r="A306" s="9" t="s">
        <v>703</v>
      </c>
      <c r="B306" s="128">
        <v>293</v>
      </c>
      <c r="C306" s="11"/>
      <c r="D306" s="139"/>
      <c r="E306" s="139"/>
      <c r="F306" s="139"/>
      <c r="G306" s="139"/>
      <c r="H306" s="139"/>
      <c r="I306" s="139"/>
      <c r="J306" s="139"/>
      <c r="K306" s="139"/>
      <c r="L306" s="139"/>
      <c r="M306" s="139"/>
      <c r="N306" s="139"/>
      <c r="O306" s="139"/>
      <c r="P306" s="139"/>
      <c r="Q306" s="139"/>
      <c r="R306" s="139"/>
    </row>
    <row r="307" spans="1:18" s="93" customFormat="1" ht="90" x14ac:dyDescent="0.2">
      <c r="A307" s="89" t="s">
        <v>2</v>
      </c>
      <c r="B307" s="90" t="s">
        <v>3</v>
      </c>
      <c r="C307" s="190" t="s">
        <v>759</v>
      </c>
      <c r="D307" s="190" t="s">
        <v>4</v>
      </c>
      <c r="E307" s="190" t="s">
        <v>718</v>
      </c>
      <c r="F307" s="190" t="s">
        <v>5</v>
      </c>
      <c r="G307" s="191" t="s">
        <v>6</v>
      </c>
      <c r="H307" s="191" t="s">
        <v>7</v>
      </c>
      <c r="I307" s="191" t="s">
        <v>8</v>
      </c>
      <c r="J307" s="190" t="s">
        <v>9</v>
      </c>
      <c r="K307" s="190" t="s">
        <v>10</v>
      </c>
      <c r="L307" s="190" t="s">
        <v>1092</v>
      </c>
      <c r="M307" s="190" t="s">
        <v>1093</v>
      </c>
      <c r="N307" s="190" t="s">
        <v>713</v>
      </c>
      <c r="O307" s="190" t="s">
        <v>717</v>
      </c>
      <c r="P307" s="90" t="s">
        <v>751</v>
      </c>
      <c r="Q307" s="90" t="s">
        <v>1088</v>
      </c>
      <c r="R307" s="192" t="s">
        <v>748</v>
      </c>
    </row>
    <row r="308" spans="1:18" s="22" customFormat="1" ht="15" x14ac:dyDescent="0.25">
      <c r="A308" s="193"/>
      <c r="B308" s="10" t="s">
        <v>11</v>
      </c>
      <c r="C308" s="99">
        <f t="shared" ref="C308" si="0">SUM(C309:C601)</f>
        <v>5533611</v>
      </c>
      <c r="D308" s="99">
        <f>D6/$C6</f>
        <v>1467.150540706602</v>
      </c>
      <c r="E308" s="99">
        <f t="shared" ref="E308:R308" si="1">E6/$C6</f>
        <v>311.39619534952431</v>
      </c>
      <c r="F308" s="99">
        <f t="shared" si="1"/>
        <v>1778.5467360561254</v>
      </c>
      <c r="G308" s="99">
        <f t="shared" si="1"/>
        <v>2.509554791617987E-4</v>
      </c>
      <c r="H308" s="99">
        <f t="shared" si="1"/>
        <v>1388.6899999999982</v>
      </c>
      <c r="I308" s="99">
        <f t="shared" si="1"/>
        <v>389.85673605612624</v>
      </c>
      <c r="J308" s="99">
        <f t="shared" si="1"/>
        <v>50.175883473341734</v>
      </c>
      <c r="K308" s="99">
        <f t="shared" si="1"/>
        <v>-141.91165933740081</v>
      </c>
      <c r="L308" s="99">
        <f t="shared" si="1"/>
        <v>298.12096019206717</v>
      </c>
      <c r="M308" s="99">
        <f t="shared" si="1"/>
        <v>146.10444297699294</v>
      </c>
      <c r="N308" s="99">
        <f t="shared" si="1"/>
        <v>444.22540316906014</v>
      </c>
      <c r="O308" s="99">
        <f t="shared" si="1"/>
        <v>153.24532208715087</v>
      </c>
      <c r="P308" s="99">
        <f t="shared" si="1"/>
        <v>597.47072525621013</v>
      </c>
      <c r="Q308" s="99">
        <f t="shared" si="1"/>
        <v>3.5931880222423422</v>
      </c>
      <c r="R308" s="99">
        <f t="shared" si="1"/>
        <v>601.0639132784537</v>
      </c>
    </row>
    <row r="309" spans="1:18" ht="15" x14ac:dyDescent="0.25">
      <c r="A309" s="196">
        <v>5</v>
      </c>
      <c r="B309" s="10" t="s">
        <v>12</v>
      </c>
      <c r="C309" s="11">
        <v>9183</v>
      </c>
      <c r="D309" s="99">
        <f t="shared" ref="D309:R309" si="2">D7/$C7</f>
        <v>1637.0981890449746</v>
      </c>
      <c r="E309" s="99">
        <f t="shared" si="2"/>
        <v>213.61896414098371</v>
      </c>
      <c r="F309" s="99">
        <f t="shared" si="2"/>
        <v>1850.7171531859585</v>
      </c>
      <c r="G309" s="99">
        <f t="shared" si="2"/>
        <v>0.15122400087117499</v>
      </c>
      <c r="H309" s="99">
        <f t="shared" si="2"/>
        <v>1388.69</v>
      </c>
      <c r="I309" s="99">
        <f t="shared" si="2"/>
        <v>462.0271531859583</v>
      </c>
      <c r="J309" s="99">
        <f t="shared" si="2"/>
        <v>65.767856459276345</v>
      </c>
      <c r="K309" s="99">
        <f t="shared" si="2"/>
        <v>6.4349081846634117</v>
      </c>
      <c r="L309" s="99">
        <f t="shared" si="2"/>
        <v>534.22991782989811</v>
      </c>
      <c r="M309" s="99">
        <f t="shared" si="2"/>
        <v>580.23644106275151</v>
      </c>
      <c r="N309" s="99">
        <f t="shared" si="2"/>
        <v>1114.4663588926496</v>
      </c>
      <c r="O309" s="99">
        <f t="shared" si="2"/>
        <v>217.66707866207165</v>
      </c>
      <c r="P309" s="99">
        <f t="shared" si="2"/>
        <v>1332.1334375547212</v>
      </c>
      <c r="Q309" s="99">
        <f t="shared" si="2"/>
        <v>220.89062485026673</v>
      </c>
      <c r="R309" s="99">
        <f t="shared" si="2"/>
        <v>1553.0240624049879</v>
      </c>
    </row>
    <row r="310" spans="1:18" ht="15" x14ac:dyDescent="0.25">
      <c r="A310" s="196">
        <v>9</v>
      </c>
      <c r="B310" s="10" t="s">
        <v>13</v>
      </c>
      <c r="C310" s="11">
        <v>2447</v>
      </c>
      <c r="D310" s="99">
        <f t="shared" ref="D310:R310" si="3">D8/$C8</f>
        <v>1836.3543767879037</v>
      </c>
      <c r="E310" s="99">
        <f t="shared" si="3"/>
        <v>170.58141829223661</v>
      </c>
      <c r="F310" s="99">
        <f t="shared" si="3"/>
        <v>2006.9357950801402</v>
      </c>
      <c r="G310" s="99">
        <f t="shared" si="3"/>
        <v>0.56750715161422149</v>
      </c>
      <c r="H310" s="99">
        <f t="shared" si="3"/>
        <v>1388.69</v>
      </c>
      <c r="I310" s="99">
        <f t="shared" si="3"/>
        <v>618.24579508014006</v>
      </c>
      <c r="J310" s="99">
        <f t="shared" si="3"/>
        <v>28.398510532212732</v>
      </c>
      <c r="K310" s="99">
        <f t="shared" si="3"/>
        <v>126.70288052002992</v>
      </c>
      <c r="L310" s="99">
        <f t="shared" si="3"/>
        <v>773.34718613238272</v>
      </c>
      <c r="M310" s="99">
        <f t="shared" si="3"/>
        <v>695.51430887505592</v>
      </c>
      <c r="N310" s="99">
        <f t="shared" si="3"/>
        <v>1468.8614950074386</v>
      </c>
      <c r="O310" s="99">
        <f t="shared" si="3"/>
        <v>214.43349966231162</v>
      </c>
      <c r="P310" s="99">
        <f t="shared" si="3"/>
        <v>1683.2949946697502</v>
      </c>
      <c r="Q310" s="99">
        <f t="shared" si="3"/>
        <v>34.141234164282785</v>
      </c>
      <c r="R310" s="99">
        <f t="shared" si="3"/>
        <v>1717.4362288340328</v>
      </c>
    </row>
    <row r="311" spans="1:18" ht="15" x14ac:dyDescent="0.25">
      <c r="A311" s="196">
        <v>10</v>
      </c>
      <c r="B311" s="10" t="s">
        <v>14</v>
      </c>
      <c r="C311" s="11">
        <v>11102</v>
      </c>
      <c r="D311" s="99">
        <f t="shared" ref="D311:R311" si="4">D9/$C9</f>
        <v>1569.0202792289679</v>
      </c>
      <c r="E311" s="99">
        <f t="shared" si="4"/>
        <v>182.10730572337212</v>
      </c>
      <c r="F311" s="99">
        <f t="shared" si="4"/>
        <v>1751.1275849523399</v>
      </c>
      <c r="G311" s="99">
        <f t="shared" si="4"/>
        <v>0.12508466942893173</v>
      </c>
      <c r="H311" s="99">
        <f t="shared" si="4"/>
        <v>1388.69</v>
      </c>
      <c r="I311" s="99">
        <f t="shared" si="4"/>
        <v>362.43758495233988</v>
      </c>
      <c r="J311" s="99">
        <f t="shared" si="4"/>
        <v>63.750764362464224</v>
      </c>
      <c r="K311" s="99">
        <f t="shared" si="4"/>
        <v>-236.63886500551149</v>
      </c>
      <c r="L311" s="99">
        <f t="shared" si="4"/>
        <v>189.54948430929258</v>
      </c>
      <c r="M311" s="99">
        <f t="shared" si="4"/>
        <v>579.40900984005395</v>
      </c>
      <c r="N311" s="99">
        <f t="shared" si="4"/>
        <v>768.95849414934639</v>
      </c>
      <c r="O311" s="99">
        <f t="shared" si="4"/>
        <v>220.35409064103951</v>
      </c>
      <c r="P311" s="99">
        <f t="shared" si="4"/>
        <v>989.31258479038593</v>
      </c>
      <c r="Q311" s="99">
        <f t="shared" si="4"/>
        <v>-4.1723961898756983</v>
      </c>
      <c r="R311" s="99">
        <f t="shared" si="4"/>
        <v>985.1401886005101</v>
      </c>
    </row>
    <row r="312" spans="1:18" ht="15" x14ac:dyDescent="0.25">
      <c r="A312" s="196">
        <v>16</v>
      </c>
      <c r="B312" s="10" t="s">
        <v>15</v>
      </c>
      <c r="C312" s="11">
        <v>8014</v>
      </c>
      <c r="D312" s="99">
        <f t="shared" ref="D312:R312" si="5">D10/$C10</f>
        <v>1309.898963064637</v>
      </c>
      <c r="E312" s="99">
        <f t="shared" si="5"/>
        <v>206.56241787673019</v>
      </c>
      <c r="F312" s="99">
        <f t="shared" si="5"/>
        <v>1516.4613809413672</v>
      </c>
      <c r="G312" s="99">
        <f t="shared" si="5"/>
        <v>0.17328300474170202</v>
      </c>
      <c r="H312" s="99">
        <f t="shared" si="5"/>
        <v>1388.69</v>
      </c>
      <c r="I312" s="99">
        <f t="shared" si="5"/>
        <v>127.77138094136727</v>
      </c>
      <c r="J312" s="99">
        <f t="shared" si="5"/>
        <v>29.284563208117433</v>
      </c>
      <c r="K312" s="99">
        <f t="shared" si="5"/>
        <v>409.41261159682875</v>
      </c>
      <c r="L312" s="99">
        <f t="shared" si="5"/>
        <v>566.46855574631343</v>
      </c>
      <c r="M312" s="99">
        <f t="shared" si="5"/>
        <v>295.56387534305264</v>
      </c>
      <c r="N312" s="99">
        <f t="shared" si="5"/>
        <v>862.03243108936613</v>
      </c>
      <c r="O312" s="99">
        <f t="shared" si="5"/>
        <v>172.24628136559525</v>
      </c>
      <c r="P312" s="99">
        <f t="shared" si="5"/>
        <v>1034.2787124549614</v>
      </c>
      <c r="Q312" s="99">
        <f t="shared" si="5"/>
        <v>68.421445907162465</v>
      </c>
      <c r="R312" s="99">
        <f t="shared" si="5"/>
        <v>1102.7001583621236</v>
      </c>
    </row>
    <row r="313" spans="1:18" ht="15" x14ac:dyDescent="0.25">
      <c r="A313" s="196">
        <v>18</v>
      </c>
      <c r="B313" s="10" t="s">
        <v>16</v>
      </c>
      <c r="C313" s="11">
        <v>4763</v>
      </c>
      <c r="D313" s="99">
        <f t="shared" ref="D313:R313" si="6">D11/$C11</f>
        <v>1728.7826432920431</v>
      </c>
      <c r="E313" s="99">
        <f t="shared" si="6"/>
        <v>170.4007517594581</v>
      </c>
      <c r="F313" s="99">
        <f t="shared" si="6"/>
        <v>1899.1833950515013</v>
      </c>
      <c r="G313" s="99">
        <f t="shared" si="6"/>
        <v>0.29155784169640986</v>
      </c>
      <c r="H313" s="99">
        <f t="shared" si="6"/>
        <v>1388.69</v>
      </c>
      <c r="I313" s="99">
        <f t="shared" si="6"/>
        <v>510.49339505150107</v>
      </c>
      <c r="J313" s="99">
        <f t="shared" si="6"/>
        <v>22.656687099867309</v>
      </c>
      <c r="K313" s="99">
        <f t="shared" si="6"/>
        <v>-253.66119375485053</v>
      </c>
      <c r="L313" s="99">
        <f t="shared" si="6"/>
        <v>279.48888839651784</v>
      </c>
      <c r="M313" s="99">
        <f t="shared" si="6"/>
        <v>252.39922653958163</v>
      </c>
      <c r="N313" s="99">
        <f t="shared" si="6"/>
        <v>531.88811493609944</v>
      </c>
      <c r="O313" s="99">
        <f t="shared" si="6"/>
        <v>170.17529901977144</v>
      </c>
      <c r="P313" s="99">
        <f t="shared" si="6"/>
        <v>702.06341395587094</v>
      </c>
      <c r="Q313" s="99">
        <f t="shared" si="6"/>
        <v>82.545065924837289</v>
      </c>
      <c r="R313" s="99">
        <f t="shared" si="6"/>
        <v>784.60847988070827</v>
      </c>
    </row>
    <row r="314" spans="1:18" ht="15" x14ac:dyDescent="0.25">
      <c r="A314" s="196">
        <v>19</v>
      </c>
      <c r="B314" s="10" t="s">
        <v>17</v>
      </c>
      <c r="C314" s="11">
        <v>3965</v>
      </c>
      <c r="D314" s="99">
        <f t="shared" ref="D314:R314" si="7">D12/$C12</f>
        <v>1770.1542950819673</v>
      </c>
      <c r="E314" s="99">
        <f t="shared" si="7"/>
        <v>129.31836168443004</v>
      </c>
      <c r="F314" s="99">
        <f t="shared" si="7"/>
        <v>1899.4726567663974</v>
      </c>
      <c r="G314" s="99">
        <f t="shared" si="7"/>
        <v>0.35023707440100882</v>
      </c>
      <c r="H314" s="99">
        <f t="shared" si="7"/>
        <v>1388.69</v>
      </c>
      <c r="I314" s="99">
        <f t="shared" si="7"/>
        <v>510.78265676639722</v>
      </c>
      <c r="J314" s="99">
        <f t="shared" si="7"/>
        <v>23.058416694105805</v>
      </c>
      <c r="K314" s="99">
        <f t="shared" si="7"/>
        <v>-328.64027288238918</v>
      </c>
      <c r="L314" s="99">
        <f t="shared" si="7"/>
        <v>205.20080057811379</v>
      </c>
      <c r="M314" s="99">
        <f t="shared" si="7"/>
        <v>397.99763370557298</v>
      </c>
      <c r="N314" s="99">
        <f t="shared" si="7"/>
        <v>603.19843428368677</v>
      </c>
      <c r="O314" s="99">
        <f t="shared" si="7"/>
        <v>160.23959954880789</v>
      </c>
      <c r="P314" s="99">
        <f t="shared" si="7"/>
        <v>763.43803383249463</v>
      </c>
      <c r="Q314" s="99">
        <f t="shared" si="7"/>
        <v>10.158877679697348</v>
      </c>
      <c r="R314" s="99">
        <f t="shared" si="7"/>
        <v>773.59691151219204</v>
      </c>
    </row>
    <row r="315" spans="1:18" ht="15" x14ac:dyDescent="0.25">
      <c r="A315" s="196">
        <v>20</v>
      </c>
      <c r="B315" s="10" t="s">
        <v>18</v>
      </c>
      <c r="C315" s="11">
        <v>16473</v>
      </c>
      <c r="D315" s="99">
        <f t="shared" ref="D315:R315" si="8">D13/$C13</f>
        <v>1560.5624270017604</v>
      </c>
      <c r="E315" s="99">
        <f t="shared" si="8"/>
        <v>144.56895178533878</v>
      </c>
      <c r="F315" s="99">
        <f t="shared" si="8"/>
        <v>1705.131378787099</v>
      </c>
      <c r="G315" s="99">
        <f t="shared" si="8"/>
        <v>8.4300977356887033E-2</v>
      </c>
      <c r="H315" s="99">
        <f t="shared" si="8"/>
        <v>1388.69</v>
      </c>
      <c r="I315" s="99">
        <f t="shared" si="8"/>
        <v>316.4413787870991</v>
      </c>
      <c r="J315" s="99">
        <f t="shared" si="8"/>
        <v>24.832446620920976</v>
      </c>
      <c r="K315" s="99">
        <f t="shared" si="8"/>
        <v>-442.84231780508867</v>
      </c>
      <c r="L315" s="99">
        <f t="shared" si="8"/>
        <v>-101.56849239706861</v>
      </c>
      <c r="M315" s="99">
        <f t="shared" si="8"/>
        <v>430.4497365881852</v>
      </c>
      <c r="N315" s="99">
        <f t="shared" si="8"/>
        <v>328.88124419111659</v>
      </c>
      <c r="O315" s="99">
        <f t="shared" si="8"/>
        <v>163.16382815927625</v>
      </c>
      <c r="P315" s="99">
        <f t="shared" si="8"/>
        <v>492.04507235039284</v>
      </c>
      <c r="Q315" s="99">
        <f t="shared" si="8"/>
        <v>-35.55335840466217</v>
      </c>
      <c r="R315" s="99">
        <f t="shared" si="8"/>
        <v>456.49171394573062</v>
      </c>
    </row>
    <row r="316" spans="1:18" ht="15" x14ac:dyDescent="0.25">
      <c r="A316" s="196">
        <v>46</v>
      </c>
      <c r="B316" s="10" t="s">
        <v>19</v>
      </c>
      <c r="C316" s="11">
        <v>1341</v>
      </c>
      <c r="D316" s="99">
        <f t="shared" ref="D316:R316" si="9">D14/$C14</f>
        <v>1184.8597315436241</v>
      </c>
      <c r="E316" s="99">
        <f t="shared" si="9"/>
        <v>737.35103458054346</v>
      </c>
      <c r="F316" s="99">
        <f t="shared" si="9"/>
        <v>1922.2107661241675</v>
      </c>
      <c r="G316" s="99">
        <f t="shared" si="9"/>
        <v>1.0355630126771067</v>
      </c>
      <c r="H316" s="99">
        <f t="shared" si="9"/>
        <v>1388.69</v>
      </c>
      <c r="I316" s="99">
        <f t="shared" si="9"/>
        <v>533.52076612416749</v>
      </c>
      <c r="J316" s="99">
        <f t="shared" si="9"/>
        <v>147.30876029471753</v>
      </c>
      <c r="K316" s="99">
        <f t="shared" si="9"/>
        <v>384.08615664780621</v>
      </c>
      <c r="L316" s="99">
        <f t="shared" si="9"/>
        <v>1064.9156830666911</v>
      </c>
      <c r="M316" s="99">
        <f t="shared" si="9"/>
        <v>415.91357338484744</v>
      </c>
      <c r="N316" s="99">
        <f t="shared" si="9"/>
        <v>1480.8292564515386</v>
      </c>
      <c r="O316" s="99">
        <f t="shared" si="9"/>
        <v>222.37043855890485</v>
      </c>
      <c r="P316" s="99">
        <f t="shared" si="9"/>
        <v>1703.1996950104435</v>
      </c>
      <c r="Q316" s="99">
        <f t="shared" si="9"/>
        <v>218.15942207307981</v>
      </c>
      <c r="R316" s="99">
        <f t="shared" si="9"/>
        <v>1921.3591170835234</v>
      </c>
    </row>
    <row r="317" spans="1:18" ht="15" x14ac:dyDescent="0.25">
      <c r="A317" s="196">
        <v>47</v>
      </c>
      <c r="B317" s="10" t="s">
        <v>20</v>
      </c>
      <c r="C317" s="11">
        <v>1811</v>
      </c>
      <c r="D317" s="99">
        <f t="shared" ref="D317:R317" si="10">D15/$C15</f>
        <v>1184.1516786305908</v>
      </c>
      <c r="E317" s="99">
        <f t="shared" si="10"/>
        <v>1009.3802067344466</v>
      </c>
      <c r="F317" s="99">
        <f t="shared" si="10"/>
        <v>2193.5318853650374</v>
      </c>
      <c r="G317" s="99">
        <f t="shared" si="10"/>
        <v>0.76680839315295424</v>
      </c>
      <c r="H317" s="99">
        <f t="shared" si="10"/>
        <v>1388.6900000000003</v>
      </c>
      <c r="I317" s="99">
        <f t="shared" si="10"/>
        <v>804.84188536503711</v>
      </c>
      <c r="J317" s="99">
        <f t="shared" si="10"/>
        <v>481.28190793567933</v>
      </c>
      <c r="K317" s="99">
        <f t="shared" si="10"/>
        <v>141.73046917445581</v>
      </c>
      <c r="L317" s="99">
        <f t="shared" si="10"/>
        <v>1427.8542624751722</v>
      </c>
      <c r="M317" s="99">
        <f t="shared" si="10"/>
        <v>271.9767094443236</v>
      </c>
      <c r="N317" s="99">
        <f t="shared" si="10"/>
        <v>1699.8309719194958</v>
      </c>
      <c r="O317" s="99">
        <f t="shared" si="10"/>
        <v>214.70375735950182</v>
      </c>
      <c r="P317" s="99">
        <f t="shared" si="10"/>
        <v>1914.5347292789977</v>
      </c>
      <c r="Q317" s="99">
        <f t="shared" si="10"/>
        <v>-28.008227498619547</v>
      </c>
      <c r="R317" s="99">
        <f t="shared" si="10"/>
        <v>1886.5265017803781</v>
      </c>
    </row>
    <row r="318" spans="1:18" ht="15" x14ac:dyDescent="0.25">
      <c r="A318" s="196">
        <v>49</v>
      </c>
      <c r="B318" s="10" t="s">
        <v>21</v>
      </c>
      <c r="C318" s="11">
        <v>305274</v>
      </c>
      <c r="D318" s="99">
        <f t="shared" ref="D318:R318" si="11">D16/$C16</f>
        <v>1729.3649832609394</v>
      </c>
      <c r="E318" s="99">
        <f t="shared" si="11"/>
        <v>514.92955185464643</v>
      </c>
      <c r="F318" s="99">
        <f t="shared" si="11"/>
        <v>2244.2945351155859</v>
      </c>
      <c r="G318" s="99">
        <f t="shared" si="11"/>
        <v>4.5489953287865988E-3</v>
      </c>
      <c r="H318" s="99">
        <f t="shared" si="11"/>
        <v>1388.69</v>
      </c>
      <c r="I318" s="99">
        <f t="shared" si="11"/>
        <v>855.60453511558603</v>
      </c>
      <c r="J318" s="99">
        <f t="shared" si="11"/>
        <v>50.720624053326809</v>
      </c>
      <c r="K318" s="99">
        <f t="shared" si="11"/>
        <v>376.26432445863873</v>
      </c>
      <c r="L318" s="99">
        <f t="shared" si="11"/>
        <v>1282.5894836275515</v>
      </c>
      <c r="M318" s="99">
        <f t="shared" si="11"/>
        <v>-80.397088068634261</v>
      </c>
      <c r="N318" s="99">
        <f t="shared" si="11"/>
        <v>1202.1923955589173</v>
      </c>
      <c r="O318" s="99">
        <f t="shared" si="11"/>
        <v>101.05643216513148</v>
      </c>
      <c r="P318" s="99">
        <f t="shared" si="11"/>
        <v>1303.2488277240489</v>
      </c>
      <c r="Q318" s="99">
        <f t="shared" si="11"/>
        <v>-48.509686666240832</v>
      </c>
      <c r="R318" s="99">
        <f t="shared" si="11"/>
        <v>1254.739141057808</v>
      </c>
    </row>
    <row r="319" spans="1:18" ht="15" x14ac:dyDescent="0.25">
      <c r="A319" s="196">
        <v>50</v>
      </c>
      <c r="B319" s="10" t="s">
        <v>22</v>
      </c>
      <c r="C319" s="11">
        <v>11276</v>
      </c>
      <c r="D319" s="99">
        <f t="shared" ref="D319:R319" si="12">D17/$C17</f>
        <v>1429.3518455125932</v>
      </c>
      <c r="E319" s="99">
        <f t="shared" si="12"/>
        <v>186.75472490128917</v>
      </c>
      <c r="F319" s="99">
        <f t="shared" si="12"/>
        <v>1616.1065704138823</v>
      </c>
      <c r="G319" s="99">
        <f t="shared" si="12"/>
        <v>0.12315448740688188</v>
      </c>
      <c r="H319" s="99">
        <f t="shared" si="12"/>
        <v>1388.69</v>
      </c>
      <c r="I319" s="99">
        <f t="shared" si="12"/>
        <v>227.41657041388214</v>
      </c>
      <c r="J319" s="99">
        <f t="shared" si="12"/>
        <v>23.290372685007689</v>
      </c>
      <c r="K319" s="99">
        <f t="shared" si="12"/>
        <v>-225.47647225034825</v>
      </c>
      <c r="L319" s="99">
        <f t="shared" si="12"/>
        <v>25.230470848541575</v>
      </c>
      <c r="M319" s="99">
        <f t="shared" si="12"/>
        <v>319.84226977289376</v>
      </c>
      <c r="N319" s="99">
        <f t="shared" si="12"/>
        <v>345.07274062143534</v>
      </c>
      <c r="O319" s="99">
        <f t="shared" si="12"/>
        <v>181.69875270264771</v>
      </c>
      <c r="P319" s="99">
        <f t="shared" si="12"/>
        <v>526.77149332408305</v>
      </c>
      <c r="Q319" s="99">
        <f t="shared" si="12"/>
        <v>17.596315182688894</v>
      </c>
      <c r="R319" s="99">
        <f t="shared" si="12"/>
        <v>544.36780850677201</v>
      </c>
    </row>
    <row r="320" spans="1:18" ht="15" x14ac:dyDescent="0.25">
      <c r="A320" s="196">
        <v>51</v>
      </c>
      <c r="B320" s="10" t="s">
        <v>23</v>
      </c>
      <c r="C320" s="11">
        <v>9211</v>
      </c>
      <c r="D320" s="99">
        <f t="shared" ref="D320:R320" si="13">D18/$C18</f>
        <v>1608.5523732493757</v>
      </c>
      <c r="E320" s="99">
        <f t="shared" si="13"/>
        <v>171.1605465586205</v>
      </c>
      <c r="F320" s="99">
        <f t="shared" si="13"/>
        <v>1779.7129198079963</v>
      </c>
      <c r="G320" s="99">
        <f t="shared" si="13"/>
        <v>0.15076430355010315</v>
      </c>
      <c r="H320" s="99">
        <f t="shared" si="13"/>
        <v>1388.69</v>
      </c>
      <c r="I320" s="99">
        <f t="shared" si="13"/>
        <v>391.02291980799623</v>
      </c>
      <c r="J320" s="99">
        <f t="shared" si="13"/>
        <v>30.670764706811752</v>
      </c>
      <c r="K320" s="99">
        <f t="shared" si="13"/>
        <v>-1028.3816970952771</v>
      </c>
      <c r="L320" s="99">
        <f t="shared" si="13"/>
        <v>-606.68801258046926</v>
      </c>
      <c r="M320" s="99">
        <f t="shared" si="13"/>
        <v>-18.776336256322583</v>
      </c>
      <c r="N320" s="99">
        <f t="shared" si="13"/>
        <v>-625.46434883679183</v>
      </c>
      <c r="O320" s="99">
        <f t="shared" si="13"/>
        <v>193.61329758873302</v>
      </c>
      <c r="P320" s="99">
        <f t="shared" si="13"/>
        <v>-431.85105124805881</v>
      </c>
      <c r="Q320" s="99">
        <f t="shared" si="13"/>
        <v>-15.211654760612308</v>
      </c>
      <c r="R320" s="99">
        <f t="shared" si="13"/>
        <v>-447.06270600867117</v>
      </c>
    </row>
    <row r="321" spans="1:18" ht="15" x14ac:dyDescent="0.25">
      <c r="A321" s="196">
        <v>52</v>
      </c>
      <c r="B321" s="10" t="s">
        <v>24</v>
      </c>
      <c r="C321" s="11">
        <v>2346</v>
      </c>
      <c r="D321" s="99">
        <f t="shared" ref="D321:R321" si="14">D19/$C19</f>
        <v>1566.592549019608</v>
      </c>
      <c r="E321" s="99">
        <f t="shared" si="14"/>
        <v>242.17272696319071</v>
      </c>
      <c r="F321" s="99">
        <f t="shared" si="14"/>
        <v>1808.7652759827984</v>
      </c>
      <c r="G321" s="99">
        <f t="shared" si="14"/>
        <v>0.59193947144075021</v>
      </c>
      <c r="H321" s="99">
        <f t="shared" si="14"/>
        <v>1388.69</v>
      </c>
      <c r="I321" s="99">
        <f t="shared" si="14"/>
        <v>420.07527598279836</v>
      </c>
      <c r="J321" s="99">
        <f t="shared" si="14"/>
        <v>74.877698776567925</v>
      </c>
      <c r="K321" s="99">
        <f t="shared" si="14"/>
        <v>152.2111942827502</v>
      </c>
      <c r="L321" s="99">
        <f t="shared" si="14"/>
        <v>647.16416904211655</v>
      </c>
      <c r="M321" s="99">
        <f t="shared" si="14"/>
        <v>520.28857218439953</v>
      </c>
      <c r="N321" s="99">
        <f t="shared" si="14"/>
        <v>1167.4527412265161</v>
      </c>
      <c r="O321" s="99">
        <f t="shared" si="14"/>
        <v>232.77020214515554</v>
      </c>
      <c r="P321" s="99">
        <f t="shared" si="14"/>
        <v>1400.2229433716716</v>
      </c>
      <c r="Q321" s="99">
        <f t="shared" si="14"/>
        <v>8.2668584825234461</v>
      </c>
      <c r="R321" s="99">
        <f t="shared" si="14"/>
        <v>1408.4898018541949</v>
      </c>
    </row>
    <row r="322" spans="1:18" ht="15" x14ac:dyDescent="0.25">
      <c r="A322" s="196">
        <v>61</v>
      </c>
      <c r="B322" s="10" t="s">
        <v>25</v>
      </c>
      <c r="C322" s="11">
        <v>16459</v>
      </c>
      <c r="D322" s="99">
        <f t="shared" ref="D322:R322" si="15">D20/$C20</f>
        <v>1159.106160155538</v>
      </c>
      <c r="E322" s="99">
        <f t="shared" si="15"/>
        <v>232.88266265393096</v>
      </c>
      <c r="F322" s="99">
        <f t="shared" si="15"/>
        <v>1391.988822809469</v>
      </c>
      <c r="G322" s="99">
        <f t="shared" si="15"/>
        <v>8.4372683638131121E-2</v>
      </c>
      <c r="H322" s="99">
        <f t="shared" si="15"/>
        <v>1388.69</v>
      </c>
      <c r="I322" s="99">
        <f t="shared" si="15"/>
        <v>3.2988228094688514</v>
      </c>
      <c r="J322" s="99">
        <f t="shared" si="15"/>
        <v>33.184607502075075</v>
      </c>
      <c r="K322" s="99">
        <f t="shared" si="15"/>
        <v>-35.387627499170016</v>
      </c>
      <c r="L322" s="99">
        <f t="shared" si="15"/>
        <v>1.0958028123739068</v>
      </c>
      <c r="M322" s="99">
        <f t="shared" si="15"/>
        <v>335.5198902476651</v>
      </c>
      <c r="N322" s="99">
        <f t="shared" si="15"/>
        <v>336.61569306003906</v>
      </c>
      <c r="O322" s="99">
        <f t="shared" si="15"/>
        <v>183.94973076451484</v>
      </c>
      <c r="P322" s="99">
        <f t="shared" si="15"/>
        <v>520.56542382455382</v>
      </c>
      <c r="Q322" s="99">
        <f t="shared" si="15"/>
        <v>12.713219575915922</v>
      </c>
      <c r="R322" s="99">
        <f t="shared" si="15"/>
        <v>533.27864340046983</v>
      </c>
    </row>
    <row r="323" spans="1:18" ht="15" x14ac:dyDescent="0.25">
      <c r="A323" s="196">
        <v>69</v>
      </c>
      <c r="B323" s="10" t="s">
        <v>26</v>
      </c>
      <c r="C323" s="11">
        <v>6687</v>
      </c>
      <c r="D323" s="99">
        <f t="shared" ref="D323:R323" si="16">D21/$C21</f>
        <v>1694.2531822940034</v>
      </c>
      <c r="E323" s="99">
        <f t="shared" si="16"/>
        <v>201.02527401525899</v>
      </c>
      <c r="F323" s="99">
        <f t="shared" si="16"/>
        <v>1895.2784563092623</v>
      </c>
      <c r="G323" s="99">
        <f t="shared" si="16"/>
        <v>0.20767010617616272</v>
      </c>
      <c r="H323" s="99">
        <f t="shared" si="16"/>
        <v>1388.6900000000003</v>
      </c>
      <c r="I323" s="99">
        <f t="shared" si="16"/>
        <v>506.5884563092622</v>
      </c>
      <c r="J323" s="99">
        <f t="shared" si="16"/>
        <v>79.443192191917944</v>
      </c>
      <c r="K323" s="99">
        <f t="shared" si="16"/>
        <v>-660.15973094875517</v>
      </c>
      <c r="L323" s="99">
        <f t="shared" si="16"/>
        <v>-74.128082447574997</v>
      </c>
      <c r="M323" s="99">
        <f t="shared" si="16"/>
        <v>557.50969036398635</v>
      </c>
      <c r="N323" s="99">
        <f t="shared" si="16"/>
        <v>483.38160791641133</v>
      </c>
      <c r="O323" s="99">
        <f t="shared" si="16"/>
        <v>203.48587674054929</v>
      </c>
      <c r="P323" s="99">
        <f t="shared" si="16"/>
        <v>686.86748465696064</v>
      </c>
      <c r="Q323" s="99">
        <f t="shared" si="16"/>
        <v>10.135299162554212</v>
      </c>
      <c r="R323" s="99">
        <f t="shared" si="16"/>
        <v>697.00278381951489</v>
      </c>
    </row>
    <row r="324" spans="1:18" ht="15" x14ac:dyDescent="0.25">
      <c r="A324" s="196">
        <v>71</v>
      </c>
      <c r="B324" s="10" t="s">
        <v>27</v>
      </c>
      <c r="C324" s="11">
        <v>6591</v>
      </c>
      <c r="D324" s="99">
        <f t="shared" ref="D324:R324" si="17">D22/$C22</f>
        <v>1855.2997344864209</v>
      </c>
      <c r="E324" s="99">
        <f t="shared" si="17"/>
        <v>248.70586289618828</v>
      </c>
      <c r="F324" s="99">
        <f t="shared" si="17"/>
        <v>2104.0055973826093</v>
      </c>
      <c r="G324" s="99">
        <f t="shared" si="17"/>
        <v>0.21069488696707633</v>
      </c>
      <c r="H324" s="99">
        <f t="shared" si="17"/>
        <v>1388.69</v>
      </c>
      <c r="I324" s="99">
        <f t="shared" si="17"/>
        <v>715.3155973826091</v>
      </c>
      <c r="J324" s="99">
        <f t="shared" si="17"/>
        <v>69.018439028247272</v>
      </c>
      <c r="K324" s="99">
        <f t="shared" si="17"/>
        <v>-273.73982741361488</v>
      </c>
      <c r="L324" s="99">
        <f t="shared" si="17"/>
        <v>510.59420899724142</v>
      </c>
      <c r="M324" s="99">
        <f t="shared" si="17"/>
        <v>591.43146771885608</v>
      </c>
      <c r="N324" s="99">
        <f t="shared" si="17"/>
        <v>1102.0256767160977</v>
      </c>
      <c r="O324" s="99">
        <f t="shared" si="17"/>
        <v>209.81239546349076</v>
      </c>
      <c r="P324" s="99">
        <f t="shared" si="17"/>
        <v>1311.8380721795882</v>
      </c>
      <c r="Q324" s="99">
        <f t="shared" si="17"/>
        <v>-10.88726824457593</v>
      </c>
      <c r="R324" s="99">
        <f t="shared" si="17"/>
        <v>1300.9508039350123</v>
      </c>
    </row>
    <row r="325" spans="1:18" ht="15" x14ac:dyDescent="0.25">
      <c r="A325" s="196">
        <v>72</v>
      </c>
      <c r="B325" s="10" t="s">
        <v>28</v>
      </c>
      <c r="C325" s="11">
        <v>960</v>
      </c>
      <c r="D325" s="99">
        <f t="shared" ref="D325:R325" si="18">D23/$C23</f>
        <v>1208.8981145833334</v>
      </c>
      <c r="E325" s="99">
        <f t="shared" si="18"/>
        <v>1483.7050429558974</v>
      </c>
      <c r="F325" s="99">
        <f t="shared" si="18"/>
        <v>2692.6031575392308</v>
      </c>
      <c r="G325" s="99">
        <f t="shared" si="18"/>
        <v>1.4465520833333334</v>
      </c>
      <c r="H325" s="99">
        <f t="shared" si="18"/>
        <v>1388.69</v>
      </c>
      <c r="I325" s="99">
        <f t="shared" si="18"/>
        <v>1303.9131575392305</v>
      </c>
      <c r="J325" s="99">
        <f t="shared" si="18"/>
        <v>89.41664007146089</v>
      </c>
      <c r="K325" s="99">
        <f t="shared" si="18"/>
        <v>-354.05082750477072</v>
      </c>
      <c r="L325" s="99">
        <f t="shared" si="18"/>
        <v>1039.2789701059207</v>
      </c>
      <c r="M325" s="99">
        <f t="shared" si="18"/>
        <v>309.36640829710905</v>
      </c>
      <c r="N325" s="99">
        <f t="shared" si="18"/>
        <v>1348.6453784030298</v>
      </c>
      <c r="O325" s="99">
        <f t="shared" si="18"/>
        <v>177.74772588338959</v>
      </c>
      <c r="P325" s="99">
        <f t="shared" si="18"/>
        <v>1526.3931042864194</v>
      </c>
      <c r="Q325" s="99">
        <f t="shared" si="18"/>
        <v>4.662031250000001</v>
      </c>
      <c r="R325" s="99">
        <f t="shared" si="18"/>
        <v>1531.0551355364194</v>
      </c>
    </row>
    <row r="326" spans="1:18" ht="15" x14ac:dyDescent="0.25">
      <c r="A326" s="196">
        <v>74</v>
      </c>
      <c r="B326" s="10" t="s">
        <v>29</v>
      </c>
      <c r="C326" s="11">
        <v>1052</v>
      </c>
      <c r="D326" s="99">
        <f t="shared" ref="D326:R326" si="19">D24/$C24</f>
        <v>1311.6567490494297</v>
      </c>
      <c r="E326" s="99">
        <f t="shared" si="19"/>
        <v>459.56462611583521</v>
      </c>
      <c r="F326" s="99">
        <f t="shared" si="19"/>
        <v>1771.2213751652648</v>
      </c>
      <c r="G326" s="99">
        <f t="shared" si="19"/>
        <v>1.3200475285171103</v>
      </c>
      <c r="H326" s="99">
        <f t="shared" si="19"/>
        <v>1388.69</v>
      </c>
      <c r="I326" s="99">
        <f t="shared" si="19"/>
        <v>382.53137516526476</v>
      </c>
      <c r="J326" s="99">
        <f t="shared" si="19"/>
        <v>158.23015800913734</v>
      </c>
      <c r="K326" s="99">
        <f t="shared" si="19"/>
        <v>144.91123465231314</v>
      </c>
      <c r="L326" s="99">
        <f t="shared" si="19"/>
        <v>685.67276782671524</v>
      </c>
      <c r="M326" s="99">
        <f t="shared" si="19"/>
        <v>491.80616929926157</v>
      </c>
      <c r="N326" s="99">
        <f t="shared" si="19"/>
        <v>1177.4789371259769</v>
      </c>
      <c r="O326" s="99">
        <f t="shared" si="19"/>
        <v>273.59337415088521</v>
      </c>
      <c r="P326" s="99">
        <f t="shared" si="19"/>
        <v>1451.0723112768621</v>
      </c>
      <c r="Q326" s="99">
        <f t="shared" si="19"/>
        <v>46.79757604562738</v>
      </c>
      <c r="R326" s="99">
        <f t="shared" si="19"/>
        <v>1497.8698873224896</v>
      </c>
    </row>
    <row r="327" spans="1:18" ht="15" x14ac:dyDescent="0.25">
      <c r="A327" s="196">
        <v>75</v>
      </c>
      <c r="B327" s="10" t="s">
        <v>30</v>
      </c>
      <c r="C327" s="11">
        <v>19549</v>
      </c>
      <c r="D327" s="99">
        <f t="shared" ref="D327:R327" si="20">D25/$C25</f>
        <v>1260.710669087933</v>
      </c>
      <c r="E327" s="99">
        <f t="shared" si="20"/>
        <v>249.97510641624822</v>
      </c>
      <c r="F327" s="99">
        <f t="shared" si="20"/>
        <v>1510.6857755041813</v>
      </c>
      <c r="G327" s="99">
        <f t="shared" si="20"/>
        <v>7.1036370146810579E-2</v>
      </c>
      <c r="H327" s="99">
        <f t="shared" si="20"/>
        <v>1388.69</v>
      </c>
      <c r="I327" s="99">
        <f t="shared" si="20"/>
        <v>121.99577550418114</v>
      </c>
      <c r="J327" s="99">
        <f t="shared" si="20"/>
        <v>29.869356359450475</v>
      </c>
      <c r="K327" s="99">
        <f t="shared" si="20"/>
        <v>-367.52193761201534</v>
      </c>
      <c r="L327" s="99">
        <f t="shared" si="20"/>
        <v>-215.65680574838373</v>
      </c>
      <c r="M327" s="99">
        <f t="shared" si="20"/>
        <v>-24.3402911689119</v>
      </c>
      <c r="N327" s="99">
        <f t="shared" si="20"/>
        <v>-239.99709691729561</v>
      </c>
      <c r="O327" s="99">
        <f t="shared" si="20"/>
        <v>162.40606627821825</v>
      </c>
      <c r="P327" s="99">
        <f t="shared" si="20"/>
        <v>-77.591030639077388</v>
      </c>
      <c r="Q327" s="99">
        <f t="shared" si="20"/>
        <v>-1.0437379124251909</v>
      </c>
      <c r="R327" s="99">
        <f t="shared" si="20"/>
        <v>-78.634768551502574</v>
      </c>
    </row>
    <row r="328" spans="1:18" ht="15" x14ac:dyDescent="0.25">
      <c r="A328" s="196">
        <v>77</v>
      </c>
      <c r="B328" s="10" t="s">
        <v>31</v>
      </c>
      <c r="C328" s="11">
        <v>4601</v>
      </c>
      <c r="D328" s="99">
        <f t="shared" ref="D328:R328" si="21">D26/$C26</f>
        <v>1352.5568332971093</v>
      </c>
      <c r="E328" s="99">
        <f t="shared" si="21"/>
        <v>223.80032543279341</v>
      </c>
      <c r="F328" s="99">
        <f t="shared" si="21"/>
        <v>1576.3571587299025</v>
      </c>
      <c r="G328" s="99">
        <f t="shared" si="21"/>
        <v>0.30182351662682028</v>
      </c>
      <c r="H328" s="99">
        <f t="shared" si="21"/>
        <v>1388.69</v>
      </c>
      <c r="I328" s="99">
        <f t="shared" si="21"/>
        <v>187.66715872990241</v>
      </c>
      <c r="J328" s="99">
        <f t="shared" si="21"/>
        <v>68.401809992040583</v>
      </c>
      <c r="K328" s="99">
        <f t="shared" si="21"/>
        <v>-255.90712306332722</v>
      </c>
      <c r="L328" s="99">
        <f t="shared" si="21"/>
        <v>0.16184565861573999</v>
      </c>
      <c r="M328" s="99">
        <f t="shared" si="21"/>
        <v>579.15636115154655</v>
      </c>
      <c r="N328" s="99">
        <f t="shared" si="21"/>
        <v>579.31820681016234</v>
      </c>
      <c r="O328" s="99">
        <f t="shared" si="21"/>
        <v>227.58220738989627</v>
      </c>
      <c r="P328" s="99">
        <f t="shared" si="21"/>
        <v>806.90041420005855</v>
      </c>
      <c r="Q328" s="99">
        <f t="shared" si="21"/>
        <v>10.216951423603563</v>
      </c>
      <c r="R328" s="99">
        <f t="shared" si="21"/>
        <v>817.11736562366218</v>
      </c>
    </row>
    <row r="329" spans="1:18" ht="15" x14ac:dyDescent="0.25">
      <c r="A329" s="196">
        <v>78</v>
      </c>
      <c r="B329" s="10" t="s">
        <v>32</v>
      </c>
      <c r="C329" s="11">
        <v>7832</v>
      </c>
      <c r="D329" s="99">
        <f t="shared" ref="D329:R329" si="22">D27/$C27</f>
        <v>1172.4082545965273</v>
      </c>
      <c r="E329" s="99">
        <f t="shared" si="22"/>
        <v>342.35002050109523</v>
      </c>
      <c r="F329" s="99">
        <f t="shared" si="22"/>
        <v>1514.7582750976226</v>
      </c>
      <c r="G329" s="99">
        <f t="shared" si="22"/>
        <v>0.17730975485188968</v>
      </c>
      <c r="H329" s="99">
        <f t="shared" si="22"/>
        <v>1388.69</v>
      </c>
      <c r="I329" s="99">
        <f t="shared" si="22"/>
        <v>126.06827509762249</v>
      </c>
      <c r="J329" s="99">
        <f t="shared" si="22"/>
        <v>93.732417878777937</v>
      </c>
      <c r="K329" s="99">
        <f t="shared" si="22"/>
        <v>-512.22550066324379</v>
      </c>
      <c r="L329" s="99">
        <f t="shared" si="22"/>
        <v>-292.42480768684334</v>
      </c>
      <c r="M329" s="99">
        <f t="shared" si="22"/>
        <v>-13.687317965928571</v>
      </c>
      <c r="N329" s="99">
        <f t="shared" si="22"/>
        <v>-306.11212565277191</v>
      </c>
      <c r="O329" s="99">
        <f t="shared" si="22"/>
        <v>158.68428160666969</v>
      </c>
      <c r="P329" s="99">
        <f t="shared" si="22"/>
        <v>-147.42784404610219</v>
      </c>
      <c r="Q329" s="99">
        <f t="shared" si="22"/>
        <v>1.0190752681307482</v>
      </c>
      <c r="R329" s="99">
        <f t="shared" si="22"/>
        <v>-146.40876877797146</v>
      </c>
    </row>
    <row r="330" spans="1:18" ht="15" x14ac:dyDescent="0.25">
      <c r="A330" s="196">
        <v>79</v>
      </c>
      <c r="B330" s="10" t="s">
        <v>33</v>
      </c>
      <c r="C330" s="11">
        <v>6753</v>
      </c>
      <c r="D330" s="99">
        <f t="shared" ref="D330:R330" si="23">D28/$C28</f>
        <v>1293.8544513549537</v>
      </c>
      <c r="E330" s="99">
        <f t="shared" si="23"/>
        <v>187.59160186357789</v>
      </c>
      <c r="F330" s="99">
        <f t="shared" si="23"/>
        <v>1481.4460532185315</v>
      </c>
      <c r="G330" s="99">
        <f t="shared" si="23"/>
        <v>0.20564045609358805</v>
      </c>
      <c r="H330" s="99">
        <f t="shared" si="23"/>
        <v>1388.69</v>
      </c>
      <c r="I330" s="99">
        <f t="shared" si="23"/>
        <v>92.75605321853142</v>
      </c>
      <c r="J330" s="99">
        <f t="shared" si="23"/>
        <v>35.697982967556484</v>
      </c>
      <c r="K330" s="99">
        <f t="shared" si="23"/>
        <v>-416.2055359826993</v>
      </c>
      <c r="L330" s="99">
        <f t="shared" si="23"/>
        <v>-287.75149979661143</v>
      </c>
      <c r="M330" s="99">
        <f t="shared" si="23"/>
        <v>-64.527337683183191</v>
      </c>
      <c r="N330" s="99">
        <f t="shared" si="23"/>
        <v>-352.27883747979462</v>
      </c>
      <c r="O330" s="99">
        <f t="shared" si="23"/>
        <v>157.59371444161516</v>
      </c>
      <c r="P330" s="99">
        <f t="shared" si="23"/>
        <v>-194.68512303817946</v>
      </c>
      <c r="Q330" s="99">
        <f t="shared" si="23"/>
        <v>-7.9750903302236091</v>
      </c>
      <c r="R330" s="99">
        <f t="shared" si="23"/>
        <v>-202.66021336840302</v>
      </c>
    </row>
    <row r="331" spans="1:18" ht="15" x14ac:dyDescent="0.25">
      <c r="A331" s="196">
        <v>81</v>
      </c>
      <c r="B331" s="10" t="s">
        <v>34</v>
      </c>
      <c r="C331" s="11">
        <v>2574</v>
      </c>
      <c r="D331" s="99">
        <f t="shared" ref="D331:R331" si="24">D29/$C29</f>
        <v>867.57341491841487</v>
      </c>
      <c r="E331" s="99">
        <f t="shared" si="24"/>
        <v>342.98216157340624</v>
      </c>
      <c r="F331" s="99">
        <f t="shared" si="24"/>
        <v>1210.5555764918211</v>
      </c>
      <c r="G331" s="99">
        <f t="shared" si="24"/>
        <v>0.53950660450660448</v>
      </c>
      <c r="H331" s="99">
        <f t="shared" si="24"/>
        <v>1388.69</v>
      </c>
      <c r="I331" s="99">
        <f t="shared" si="24"/>
        <v>-178.13442350817894</v>
      </c>
      <c r="J331" s="99">
        <f t="shared" si="24"/>
        <v>126.02282963501543</v>
      </c>
      <c r="K331" s="99">
        <f t="shared" si="24"/>
        <v>-144.85298177381304</v>
      </c>
      <c r="L331" s="99">
        <f t="shared" si="24"/>
        <v>-196.96457564697656</v>
      </c>
      <c r="M331" s="99">
        <f t="shared" si="24"/>
        <v>224.93585000945956</v>
      </c>
      <c r="N331" s="99">
        <f t="shared" si="24"/>
        <v>27.971274362483012</v>
      </c>
      <c r="O331" s="99">
        <f t="shared" si="24"/>
        <v>240.9105033484401</v>
      </c>
      <c r="P331" s="99">
        <f t="shared" si="24"/>
        <v>268.88177771092307</v>
      </c>
      <c r="Q331" s="99">
        <f t="shared" si="24"/>
        <v>-62.015520590520609</v>
      </c>
      <c r="R331" s="99">
        <f t="shared" si="24"/>
        <v>206.86625712040248</v>
      </c>
    </row>
    <row r="332" spans="1:18" ht="15" x14ac:dyDescent="0.25">
      <c r="A332" s="196">
        <v>82</v>
      </c>
      <c r="B332" s="10" t="s">
        <v>35</v>
      </c>
      <c r="C332" s="11">
        <v>9359</v>
      </c>
      <c r="D332" s="99">
        <f t="shared" ref="D332:R332" si="25">D30/$C30</f>
        <v>1603.8049139865373</v>
      </c>
      <c r="E332" s="99">
        <f t="shared" si="25"/>
        <v>126.41402809852518</v>
      </c>
      <c r="F332" s="99">
        <f t="shared" si="25"/>
        <v>1730.2189420850623</v>
      </c>
      <c r="G332" s="99">
        <f t="shared" si="25"/>
        <v>0.1483801688214553</v>
      </c>
      <c r="H332" s="99">
        <f t="shared" si="25"/>
        <v>1388.69</v>
      </c>
      <c r="I332" s="99">
        <f t="shared" si="25"/>
        <v>341.52894208506217</v>
      </c>
      <c r="J332" s="99">
        <f t="shared" si="25"/>
        <v>27.360709888422313</v>
      </c>
      <c r="K332" s="99">
        <f t="shared" si="25"/>
        <v>-11.992686988150087</v>
      </c>
      <c r="L332" s="99">
        <f t="shared" si="25"/>
        <v>356.89696498533442</v>
      </c>
      <c r="M332" s="99">
        <f t="shared" si="25"/>
        <v>207.48755337772505</v>
      </c>
      <c r="N332" s="99">
        <f t="shared" si="25"/>
        <v>564.38451836305944</v>
      </c>
      <c r="O332" s="99">
        <f t="shared" si="25"/>
        <v>148.45104603604929</v>
      </c>
      <c r="P332" s="99">
        <f t="shared" si="25"/>
        <v>712.83556439910888</v>
      </c>
      <c r="Q332" s="99">
        <f t="shared" si="25"/>
        <v>13.37866978309648</v>
      </c>
      <c r="R332" s="99">
        <f t="shared" si="25"/>
        <v>726.21423418220525</v>
      </c>
    </row>
    <row r="333" spans="1:18" ht="15" x14ac:dyDescent="0.25">
      <c r="A333" s="196">
        <v>86</v>
      </c>
      <c r="B333" s="10" t="s">
        <v>36</v>
      </c>
      <c r="C333" s="11">
        <v>8031</v>
      </c>
      <c r="D333" s="99">
        <f t="shared" ref="D333:R333" si="26">D31/$C31</f>
        <v>1579.7759668783467</v>
      </c>
      <c r="E333" s="99">
        <f t="shared" si="26"/>
        <v>167.74614063259389</v>
      </c>
      <c r="F333" s="99">
        <f t="shared" si="26"/>
        <v>1747.5221075109405</v>
      </c>
      <c r="G333" s="99">
        <f t="shared" si="26"/>
        <v>0.17291619972606151</v>
      </c>
      <c r="H333" s="99">
        <f t="shared" si="26"/>
        <v>1388.69</v>
      </c>
      <c r="I333" s="99">
        <f t="shared" si="26"/>
        <v>358.83210751094049</v>
      </c>
      <c r="J333" s="99">
        <f t="shared" si="26"/>
        <v>22.731858243477237</v>
      </c>
      <c r="K333" s="99">
        <f t="shared" si="26"/>
        <v>-207.97634691435113</v>
      </c>
      <c r="L333" s="99">
        <f t="shared" si="26"/>
        <v>173.5876188400666</v>
      </c>
      <c r="M333" s="99">
        <f t="shared" si="26"/>
        <v>337.32829825989103</v>
      </c>
      <c r="N333" s="99">
        <f t="shared" si="26"/>
        <v>510.9159170999576</v>
      </c>
      <c r="O333" s="99">
        <f t="shared" si="26"/>
        <v>173.29073966606822</v>
      </c>
      <c r="P333" s="99">
        <f t="shared" si="26"/>
        <v>684.20665676602584</v>
      </c>
      <c r="Q333" s="99">
        <f t="shared" si="26"/>
        <v>-93.380410471921323</v>
      </c>
      <c r="R333" s="99">
        <f t="shared" si="26"/>
        <v>590.82624629410452</v>
      </c>
    </row>
    <row r="334" spans="1:18" ht="15" x14ac:dyDescent="0.25">
      <c r="A334" s="196">
        <v>90</v>
      </c>
      <c r="B334" s="10" t="s">
        <v>37</v>
      </c>
      <c r="C334" s="11">
        <v>3061</v>
      </c>
      <c r="D334" s="99">
        <f t="shared" ref="D334:R334" si="27">D32/$C32</f>
        <v>980.98510617445288</v>
      </c>
      <c r="E334" s="99">
        <f t="shared" si="27"/>
        <v>442.99411895870151</v>
      </c>
      <c r="F334" s="99">
        <f t="shared" si="27"/>
        <v>1423.9792251331544</v>
      </c>
      <c r="G334" s="99">
        <f t="shared" si="27"/>
        <v>0.45367200261352503</v>
      </c>
      <c r="H334" s="99">
        <f t="shared" si="27"/>
        <v>1388.69</v>
      </c>
      <c r="I334" s="99">
        <f t="shared" si="27"/>
        <v>35.289225133154474</v>
      </c>
      <c r="J334" s="99">
        <f t="shared" si="27"/>
        <v>346.14741300056659</v>
      </c>
      <c r="K334" s="99">
        <f t="shared" si="27"/>
        <v>-614.51950315787769</v>
      </c>
      <c r="L334" s="99">
        <f t="shared" si="27"/>
        <v>-233.08286502415658</v>
      </c>
      <c r="M334" s="99">
        <f t="shared" si="27"/>
        <v>175.88259381740446</v>
      </c>
      <c r="N334" s="99">
        <f t="shared" si="27"/>
        <v>-57.200271206752113</v>
      </c>
      <c r="O334" s="99">
        <f t="shared" si="27"/>
        <v>229.99973757024111</v>
      </c>
      <c r="P334" s="99">
        <f t="shared" si="27"/>
        <v>172.79946636348899</v>
      </c>
      <c r="Q334" s="99">
        <f t="shared" si="27"/>
        <v>-2.4368670369160403</v>
      </c>
      <c r="R334" s="99">
        <f t="shared" si="27"/>
        <v>170.36259932657296</v>
      </c>
    </row>
    <row r="335" spans="1:18" ht="15" x14ac:dyDescent="0.25">
      <c r="A335" s="196">
        <v>91</v>
      </c>
      <c r="B335" s="10" t="s">
        <v>38</v>
      </c>
      <c r="C335" s="11">
        <v>664028</v>
      </c>
      <c r="D335" s="99">
        <f t="shared" ref="D335:R335" si="28">D33/$C33</f>
        <v>1357.457096372442</v>
      </c>
      <c r="E335" s="99">
        <f t="shared" si="28"/>
        <v>461.92322624880137</v>
      </c>
      <c r="F335" s="99">
        <f t="shared" si="28"/>
        <v>1819.3803226212435</v>
      </c>
      <c r="G335" s="99">
        <f t="shared" si="28"/>
        <v>2.0913124145367367E-3</v>
      </c>
      <c r="H335" s="99">
        <f t="shared" si="28"/>
        <v>1388.69</v>
      </c>
      <c r="I335" s="99">
        <f t="shared" si="28"/>
        <v>430.69032262124335</v>
      </c>
      <c r="J335" s="99">
        <f t="shared" si="28"/>
        <v>42.201211603670274</v>
      </c>
      <c r="K335" s="99">
        <f t="shared" si="28"/>
        <v>-131.46242382551696</v>
      </c>
      <c r="L335" s="99">
        <f t="shared" si="28"/>
        <v>341.42911039939656</v>
      </c>
      <c r="M335" s="99">
        <f t="shared" si="28"/>
        <v>-87.609077489293469</v>
      </c>
      <c r="N335" s="99">
        <f t="shared" si="28"/>
        <v>253.82003291010312</v>
      </c>
      <c r="O335" s="99">
        <f t="shared" si="28"/>
        <v>134.24752102065841</v>
      </c>
      <c r="P335" s="99">
        <f t="shared" si="28"/>
        <v>388.06755393076151</v>
      </c>
      <c r="Q335" s="99">
        <f t="shared" si="28"/>
        <v>-138.08418537185167</v>
      </c>
      <c r="R335" s="99">
        <f t="shared" si="28"/>
        <v>249.98336855890983</v>
      </c>
    </row>
    <row r="336" spans="1:18" ht="15" x14ac:dyDescent="0.25">
      <c r="A336" s="196">
        <v>92</v>
      </c>
      <c r="B336" s="10" t="s">
        <v>39</v>
      </c>
      <c r="C336" s="11">
        <v>242819</v>
      </c>
      <c r="D336" s="99">
        <f t="shared" ref="D336:R336" si="29">D34/$C34</f>
        <v>1594.9064372227874</v>
      </c>
      <c r="E336" s="99">
        <f t="shared" si="29"/>
        <v>584.19289390981396</v>
      </c>
      <c r="F336" s="99">
        <f t="shared" si="29"/>
        <v>2179.0993311326015</v>
      </c>
      <c r="G336" s="99">
        <f t="shared" si="29"/>
        <v>5.7190335187938344E-3</v>
      </c>
      <c r="H336" s="99">
        <f t="shared" si="29"/>
        <v>1388.69</v>
      </c>
      <c r="I336" s="99">
        <f t="shared" si="29"/>
        <v>790.40933113260121</v>
      </c>
      <c r="J336" s="99">
        <f t="shared" si="29"/>
        <v>47.118064305902763</v>
      </c>
      <c r="K336" s="99">
        <f t="shared" si="29"/>
        <v>-298.72523847946866</v>
      </c>
      <c r="L336" s="99">
        <f t="shared" si="29"/>
        <v>538.8021569590353</v>
      </c>
      <c r="M336" s="99">
        <f t="shared" si="29"/>
        <v>-17.847818755232034</v>
      </c>
      <c r="N336" s="99">
        <f t="shared" si="29"/>
        <v>520.95433820380333</v>
      </c>
      <c r="O336" s="99">
        <f t="shared" si="29"/>
        <v>124.7772105876971</v>
      </c>
      <c r="P336" s="99">
        <f t="shared" si="29"/>
        <v>645.73154879150047</v>
      </c>
      <c r="Q336" s="99">
        <f t="shared" si="29"/>
        <v>-24.081041517138321</v>
      </c>
      <c r="R336" s="99">
        <f t="shared" si="29"/>
        <v>621.6505072743621</v>
      </c>
    </row>
    <row r="337" spans="1:18" ht="15" x14ac:dyDescent="0.25">
      <c r="A337" s="196">
        <v>97</v>
      </c>
      <c r="B337" s="10" t="s">
        <v>40</v>
      </c>
      <c r="C337" s="11">
        <v>2091</v>
      </c>
      <c r="D337" s="99">
        <f t="shared" ref="D337:R337" si="30">D35/$C35</f>
        <v>965.3092778574844</v>
      </c>
      <c r="E337" s="99">
        <f t="shared" si="30"/>
        <v>544.05464364818442</v>
      </c>
      <c r="F337" s="99">
        <f t="shared" si="30"/>
        <v>1509.3639215056689</v>
      </c>
      <c r="G337" s="99">
        <f t="shared" si="30"/>
        <v>0.66412721186035395</v>
      </c>
      <c r="H337" s="99">
        <f t="shared" si="30"/>
        <v>1388.69</v>
      </c>
      <c r="I337" s="99">
        <f t="shared" si="30"/>
        <v>120.67392150566894</v>
      </c>
      <c r="J337" s="99">
        <f t="shared" si="30"/>
        <v>74.909685708836605</v>
      </c>
      <c r="K337" s="99">
        <f t="shared" si="30"/>
        <v>-237.47992811128125</v>
      </c>
      <c r="L337" s="99">
        <f t="shared" si="30"/>
        <v>-41.896320896775698</v>
      </c>
      <c r="M337" s="99">
        <f t="shared" si="30"/>
        <v>141.11820156710343</v>
      </c>
      <c r="N337" s="99">
        <f t="shared" si="30"/>
        <v>99.221880670327735</v>
      </c>
      <c r="O337" s="99">
        <f t="shared" si="30"/>
        <v>214.57817084859673</v>
      </c>
      <c r="P337" s="99">
        <f t="shared" si="30"/>
        <v>313.80005151892448</v>
      </c>
      <c r="Q337" s="99">
        <f t="shared" si="30"/>
        <v>-11.072937350549978</v>
      </c>
      <c r="R337" s="99">
        <f t="shared" si="30"/>
        <v>302.7271141683745</v>
      </c>
    </row>
    <row r="338" spans="1:18" ht="15" x14ac:dyDescent="0.25">
      <c r="A338" s="196">
        <v>98</v>
      </c>
      <c r="B338" s="10" t="s">
        <v>41</v>
      </c>
      <c r="C338" s="11">
        <v>22943</v>
      </c>
      <c r="D338" s="99">
        <f t="shared" ref="D338:R338" si="31">D36/$C36</f>
        <v>1599.3114039140478</v>
      </c>
      <c r="E338" s="99">
        <f t="shared" si="31"/>
        <v>150.35998405665887</v>
      </c>
      <c r="F338" s="99">
        <f t="shared" si="31"/>
        <v>1749.6713879707067</v>
      </c>
      <c r="G338" s="99">
        <f t="shared" si="31"/>
        <v>6.052782983916663E-2</v>
      </c>
      <c r="H338" s="99">
        <f t="shared" si="31"/>
        <v>1388.69</v>
      </c>
      <c r="I338" s="99">
        <f t="shared" si="31"/>
        <v>360.98138797070663</v>
      </c>
      <c r="J338" s="99">
        <f t="shared" si="31"/>
        <v>27.820839830940141</v>
      </c>
      <c r="K338" s="99">
        <f t="shared" si="31"/>
        <v>197.85946280411639</v>
      </c>
      <c r="L338" s="99">
        <f t="shared" si="31"/>
        <v>586.66169060576317</v>
      </c>
      <c r="M338" s="99">
        <f t="shared" si="31"/>
        <v>255.15150126498514</v>
      </c>
      <c r="N338" s="99">
        <f t="shared" si="31"/>
        <v>841.81319187074826</v>
      </c>
      <c r="O338" s="99">
        <f t="shared" si="31"/>
        <v>148.94998075563538</v>
      </c>
      <c r="P338" s="99">
        <f t="shared" si="31"/>
        <v>990.76317262638361</v>
      </c>
      <c r="Q338" s="99">
        <f t="shared" si="31"/>
        <v>-82.47434221331126</v>
      </c>
      <c r="R338" s="99">
        <f t="shared" si="31"/>
        <v>908.28883041307245</v>
      </c>
    </row>
    <row r="339" spans="1:18" ht="15" x14ac:dyDescent="0.25">
      <c r="A339" s="196">
        <v>102</v>
      </c>
      <c r="B339" s="10" t="s">
        <v>42</v>
      </c>
      <c r="C339" s="11">
        <v>9745</v>
      </c>
      <c r="D339" s="99">
        <f t="shared" ref="D339:R339" si="32">D37/$C37</f>
        <v>1342.3897845048741</v>
      </c>
      <c r="E339" s="99">
        <f t="shared" si="32"/>
        <v>190.80849809253647</v>
      </c>
      <c r="F339" s="99">
        <f t="shared" si="32"/>
        <v>1533.1982825974108</v>
      </c>
      <c r="G339" s="99">
        <f t="shared" si="32"/>
        <v>0.14250282195997949</v>
      </c>
      <c r="H339" s="99">
        <f t="shared" si="32"/>
        <v>1388.69</v>
      </c>
      <c r="I339" s="99">
        <f t="shared" si="32"/>
        <v>144.50828259741058</v>
      </c>
      <c r="J339" s="99">
        <f t="shared" si="32"/>
        <v>31.761494431532725</v>
      </c>
      <c r="K339" s="99">
        <f t="shared" si="32"/>
        <v>-79.611230646266677</v>
      </c>
      <c r="L339" s="99">
        <f t="shared" si="32"/>
        <v>96.658546382676633</v>
      </c>
      <c r="M339" s="99">
        <f t="shared" si="32"/>
        <v>400.41323715439967</v>
      </c>
      <c r="N339" s="99">
        <f t="shared" si="32"/>
        <v>497.07178353707627</v>
      </c>
      <c r="O339" s="99">
        <f t="shared" si="32"/>
        <v>219.65689204010076</v>
      </c>
      <c r="P339" s="99">
        <f t="shared" si="32"/>
        <v>716.728675577177</v>
      </c>
      <c r="Q339" s="99">
        <f t="shared" si="32"/>
        <v>20.705255259107233</v>
      </c>
      <c r="R339" s="99">
        <f t="shared" si="32"/>
        <v>737.43393083628428</v>
      </c>
    </row>
    <row r="340" spans="1:18" ht="15" x14ac:dyDescent="0.25">
      <c r="A340" s="196">
        <v>103</v>
      </c>
      <c r="B340" s="10" t="s">
        <v>43</v>
      </c>
      <c r="C340" s="11">
        <v>2161</v>
      </c>
      <c r="D340" s="99">
        <f t="shared" ref="D340:R340" si="33">D38/$C38</f>
        <v>1322.631837112448</v>
      </c>
      <c r="E340" s="99">
        <f t="shared" si="33"/>
        <v>188.84332735822849</v>
      </c>
      <c r="F340" s="99">
        <f t="shared" si="33"/>
        <v>1511.4751644706766</v>
      </c>
      <c r="G340" s="99">
        <f t="shared" si="33"/>
        <v>0.64261453031004168</v>
      </c>
      <c r="H340" s="99">
        <f t="shared" si="33"/>
        <v>1388.69</v>
      </c>
      <c r="I340" s="99">
        <f t="shared" si="33"/>
        <v>122.78516447067641</v>
      </c>
      <c r="J340" s="99">
        <f t="shared" si="33"/>
        <v>16.937247727342886</v>
      </c>
      <c r="K340" s="99">
        <f t="shared" si="33"/>
        <v>-29.300149637198835</v>
      </c>
      <c r="L340" s="99">
        <f t="shared" si="33"/>
        <v>110.42226256082046</v>
      </c>
      <c r="M340" s="99">
        <f t="shared" si="33"/>
        <v>520.62995190284403</v>
      </c>
      <c r="N340" s="99">
        <f t="shared" si="33"/>
        <v>631.05221446366454</v>
      </c>
      <c r="O340" s="99">
        <f t="shared" si="33"/>
        <v>226.23153824769562</v>
      </c>
      <c r="P340" s="99">
        <f t="shared" si="33"/>
        <v>857.28375271136008</v>
      </c>
      <c r="Q340" s="99">
        <f t="shared" si="33"/>
        <v>-13.116682091624245</v>
      </c>
      <c r="R340" s="99">
        <f t="shared" si="33"/>
        <v>844.16707061973591</v>
      </c>
    </row>
    <row r="341" spans="1:18" ht="15" x14ac:dyDescent="0.25">
      <c r="A341" s="196">
        <v>105</v>
      </c>
      <c r="B341" s="10" t="s">
        <v>44</v>
      </c>
      <c r="C341" s="11">
        <v>2094</v>
      </c>
      <c r="D341" s="99">
        <f t="shared" ref="D341:R341" si="34">D39/$C39</f>
        <v>945.19396370582626</v>
      </c>
      <c r="E341" s="99">
        <f t="shared" si="34"/>
        <v>657.12373254766248</v>
      </c>
      <c r="F341" s="99">
        <f t="shared" si="34"/>
        <v>1602.3176962534887</v>
      </c>
      <c r="G341" s="99">
        <f t="shared" si="34"/>
        <v>0.66317574021012415</v>
      </c>
      <c r="H341" s="99">
        <f t="shared" si="34"/>
        <v>1388.69</v>
      </c>
      <c r="I341" s="99">
        <f t="shared" si="34"/>
        <v>213.62769625348852</v>
      </c>
      <c r="J341" s="99">
        <f t="shared" si="34"/>
        <v>352.68386600366563</v>
      </c>
      <c r="K341" s="99">
        <f t="shared" si="34"/>
        <v>267.03759797023957</v>
      </c>
      <c r="L341" s="99">
        <f t="shared" si="34"/>
        <v>833.34916022739378</v>
      </c>
      <c r="M341" s="99">
        <f t="shared" si="34"/>
        <v>437.49379035364342</v>
      </c>
      <c r="N341" s="99">
        <f t="shared" si="34"/>
        <v>1270.8429505810373</v>
      </c>
      <c r="O341" s="99">
        <f t="shared" si="34"/>
        <v>238.97982716703274</v>
      </c>
      <c r="P341" s="99">
        <f t="shared" si="34"/>
        <v>1509.8227777480699</v>
      </c>
      <c r="Q341" s="99">
        <f t="shared" si="34"/>
        <v>6.4119627507163335</v>
      </c>
      <c r="R341" s="99">
        <f t="shared" si="34"/>
        <v>1516.2347404987861</v>
      </c>
    </row>
    <row r="342" spans="1:18" ht="15" x14ac:dyDescent="0.25">
      <c r="A342" s="196">
        <v>106</v>
      </c>
      <c r="B342" s="10" t="s">
        <v>45</v>
      </c>
      <c r="C342" s="11">
        <v>46797</v>
      </c>
      <c r="D342" s="99">
        <f t="shared" ref="D342:R342" si="35">D40/$C40</f>
        <v>1443.172039446973</v>
      </c>
      <c r="E342" s="99">
        <f t="shared" si="35"/>
        <v>229.91610869271855</v>
      </c>
      <c r="F342" s="99">
        <f t="shared" si="35"/>
        <v>1673.0881481396914</v>
      </c>
      <c r="G342" s="99">
        <f t="shared" si="35"/>
        <v>2.967476547641943E-2</v>
      </c>
      <c r="H342" s="99">
        <f t="shared" si="35"/>
        <v>1388.69</v>
      </c>
      <c r="I342" s="99">
        <f t="shared" si="35"/>
        <v>284.3981481396915</v>
      </c>
      <c r="J342" s="99">
        <f t="shared" si="35"/>
        <v>33.308114310445497</v>
      </c>
      <c r="K342" s="99">
        <f t="shared" si="35"/>
        <v>-164.833763849234</v>
      </c>
      <c r="L342" s="99">
        <f t="shared" si="35"/>
        <v>152.87249860090299</v>
      </c>
      <c r="M342" s="99">
        <f t="shared" si="35"/>
        <v>-6.9112730810333352</v>
      </c>
      <c r="N342" s="99">
        <f t="shared" si="35"/>
        <v>145.96122551986966</v>
      </c>
      <c r="O342" s="99">
        <f t="shared" si="35"/>
        <v>141.27177720487023</v>
      </c>
      <c r="P342" s="99">
        <f t="shared" si="35"/>
        <v>287.23300272473989</v>
      </c>
      <c r="Q342" s="99">
        <f t="shared" si="35"/>
        <v>-2.8697638096459186</v>
      </c>
      <c r="R342" s="99">
        <f t="shared" si="35"/>
        <v>284.36323891509397</v>
      </c>
    </row>
    <row r="343" spans="1:18" ht="15" x14ac:dyDescent="0.25">
      <c r="A343" s="196">
        <v>108</v>
      </c>
      <c r="B343" s="10" t="s">
        <v>46</v>
      </c>
      <c r="C343" s="11">
        <v>10257</v>
      </c>
      <c r="D343" s="99">
        <f t="shared" ref="D343:R343" si="36">D41/$C41</f>
        <v>1594.2170381203082</v>
      </c>
      <c r="E343" s="99">
        <f t="shared" si="36"/>
        <v>141.81046363197126</v>
      </c>
      <c r="F343" s="99">
        <f t="shared" si="36"/>
        <v>1736.0275017522792</v>
      </c>
      <c r="G343" s="99">
        <f t="shared" si="36"/>
        <v>0.135389490104319</v>
      </c>
      <c r="H343" s="99">
        <f t="shared" si="36"/>
        <v>1388.69</v>
      </c>
      <c r="I343" s="99">
        <f t="shared" si="36"/>
        <v>347.33750175227919</v>
      </c>
      <c r="J343" s="99">
        <f t="shared" si="36"/>
        <v>28.418438816192793</v>
      </c>
      <c r="K343" s="99">
        <f t="shared" si="36"/>
        <v>-25.452110355447289</v>
      </c>
      <c r="L343" s="99">
        <f t="shared" si="36"/>
        <v>350.3038302130247</v>
      </c>
      <c r="M343" s="99">
        <f t="shared" si="36"/>
        <v>390.92396641095712</v>
      </c>
      <c r="N343" s="99">
        <f t="shared" si="36"/>
        <v>741.22779662398182</v>
      </c>
      <c r="O343" s="99">
        <f t="shared" si="36"/>
        <v>167.06204503589714</v>
      </c>
      <c r="P343" s="99">
        <f t="shared" si="36"/>
        <v>908.28984165987879</v>
      </c>
      <c r="Q343" s="99">
        <f t="shared" si="36"/>
        <v>-9.6824075753144108</v>
      </c>
      <c r="R343" s="99">
        <f t="shared" si="36"/>
        <v>898.60743408456449</v>
      </c>
    </row>
    <row r="344" spans="1:18" ht="15" x14ac:dyDescent="0.25">
      <c r="A344" s="196">
        <v>109</v>
      </c>
      <c r="B344" s="10" t="s">
        <v>47</v>
      </c>
      <c r="C344" s="11">
        <v>68043</v>
      </c>
      <c r="D344" s="99">
        <f t="shared" ref="D344:R344" si="37">D42/$C42</f>
        <v>1374.6849051335184</v>
      </c>
      <c r="E344" s="99">
        <f t="shared" si="37"/>
        <v>221.15834590982283</v>
      </c>
      <c r="F344" s="99">
        <f t="shared" si="37"/>
        <v>1595.8432510433413</v>
      </c>
      <c r="G344" s="99">
        <f t="shared" si="37"/>
        <v>2.0409006069691225E-2</v>
      </c>
      <c r="H344" s="99">
        <f t="shared" si="37"/>
        <v>1388.69</v>
      </c>
      <c r="I344" s="99">
        <f t="shared" si="37"/>
        <v>207.15325104334133</v>
      </c>
      <c r="J344" s="99">
        <f t="shared" si="37"/>
        <v>35.71475008462248</v>
      </c>
      <c r="K344" s="99">
        <f t="shared" si="37"/>
        <v>-106.03308485386032</v>
      </c>
      <c r="L344" s="99">
        <f t="shared" si="37"/>
        <v>136.83491627410348</v>
      </c>
      <c r="M344" s="99">
        <f t="shared" si="37"/>
        <v>117.60192643007815</v>
      </c>
      <c r="N344" s="99">
        <f t="shared" si="37"/>
        <v>254.43684270418166</v>
      </c>
      <c r="O344" s="99">
        <f t="shared" si="37"/>
        <v>152.88893496056767</v>
      </c>
      <c r="P344" s="99">
        <f t="shared" si="37"/>
        <v>407.3257776647493</v>
      </c>
      <c r="Q344" s="99">
        <f t="shared" si="37"/>
        <v>-3.6145730053054748</v>
      </c>
      <c r="R344" s="99">
        <f t="shared" si="37"/>
        <v>403.71120465944387</v>
      </c>
    </row>
    <row r="345" spans="1:18" ht="15" x14ac:dyDescent="0.25">
      <c r="A345" s="196">
        <v>111</v>
      </c>
      <c r="B345" s="10" t="s">
        <v>48</v>
      </c>
      <c r="C345" s="11">
        <v>18131</v>
      </c>
      <c r="D345" s="99">
        <f t="shared" ref="D345:R345" si="38">D43/$C43</f>
        <v>1054.1367905796703</v>
      </c>
      <c r="E345" s="99">
        <f t="shared" si="38"/>
        <v>237.90458434127743</v>
      </c>
      <c r="F345" s="99">
        <f t="shared" si="38"/>
        <v>1292.0413749209476</v>
      </c>
      <c r="G345" s="99">
        <f t="shared" si="38"/>
        <v>7.6592024709061832E-2</v>
      </c>
      <c r="H345" s="99">
        <f t="shared" si="38"/>
        <v>1388.69</v>
      </c>
      <c r="I345" s="99">
        <f t="shared" si="38"/>
        <v>-96.648625079052366</v>
      </c>
      <c r="J345" s="99">
        <f t="shared" si="38"/>
        <v>32.964912167615594</v>
      </c>
      <c r="K345" s="99">
        <f t="shared" si="38"/>
        <v>239.26642270609838</v>
      </c>
      <c r="L345" s="99">
        <f t="shared" si="38"/>
        <v>175.58270979466161</v>
      </c>
      <c r="M345" s="99">
        <f t="shared" si="38"/>
        <v>311.10706679962772</v>
      </c>
      <c r="N345" s="99">
        <f t="shared" si="38"/>
        <v>486.68977659428936</v>
      </c>
      <c r="O345" s="99">
        <f t="shared" si="38"/>
        <v>169.48302645335775</v>
      </c>
      <c r="P345" s="99">
        <f t="shared" si="38"/>
        <v>656.17280304764711</v>
      </c>
      <c r="Q345" s="99">
        <f t="shared" si="38"/>
        <v>5.9325125475704583</v>
      </c>
      <c r="R345" s="99">
        <f t="shared" si="38"/>
        <v>662.10531559521758</v>
      </c>
    </row>
    <row r="346" spans="1:18" ht="15" x14ac:dyDescent="0.25">
      <c r="A346" s="196">
        <v>139</v>
      </c>
      <c r="B346" s="10" t="s">
        <v>49</v>
      </c>
      <c r="C346" s="11">
        <v>9853</v>
      </c>
      <c r="D346" s="99">
        <f t="shared" ref="D346:R346" si="39">D44/$C44</f>
        <v>2066.0945143611084</v>
      </c>
      <c r="E346" s="99">
        <f t="shared" si="39"/>
        <v>234.07472931845263</v>
      </c>
      <c r="F346" s="99">
        <f t="shared" si="39"/>
        <v>2300.1692436795611</v>
      </c>
      <c r="G346" s="99">
        <f t="shared" si="39"/>
        <v>0.14094083020399878</v>
      </c>
      <c r="H346" s="99">
        <f t="shared" si="39"/>
        <v>1388.69</v>
      </c>
      <c r="I346" s="99">
        <f t="shared" si="39"/>
        <v>911.47924367956102</v>
      </c>
      <c r="J346" s="99">
        <f t="shared" si="39"/>
        <v>25.246914698499001</v>
      </c>
      <c r="K346" s="99">
        <f t="shared" si="39"/>
        <v>-310.7184470697029</v>
      </c>
      <c r="L346" s="99">
        <f t="shared" si="39"/>
        <v>626.0077113083571</v>
      </c>
      <c r="M346" s="99">
        <f t="shared" si="39"/>
        <v>549.20096204746346</v>
      </c>
      <c r="N346" s="99">
        <f t="shared" si="39"/>
        <v>1175.2086733558206</v>
      </c>
      <c r="O346" s="99">
        <f t="shared" si="39"/>
        <v>147.08178768722453</v>
      </c>
      <c r="P346" s="99">
        <f t="shared" si="39"/>
        <v>1322.2904610430451</v>
      </c>
      <c r="Q346" s="99">
        <f t="shared" si="39"/>
        <v>26.463568760783513</v>
      </c>
      <c r="R346" s="99">
        <f t="shared" si="39"/>
        <v>1348.7540298038286</v>
      </c>
    </row>
    <row r="347" spans="1:18" ht="15" x14ac:dyDescent="0.25">
      <c r="A347" s="196">
        <v>140</v>
      </c>
      <c r="B347" s="10" t="s">
        <v>50</v>
      </c>
      <c r="C347" s="11">
        <v>20801</v>
      </c>
      <c r="D347" s="99">
        <f t="shared" ref="D347:R347" si="40">D45/$C45</f>
        <v>1429.5039401951831</v>
      </c>
      <c r="E347" s="99">
        <f t="shared" si="40"/>
        <v>194.04404450130173</v>
      </c>
      <c r="F347" s="99">
        <f t="shared" si="40"/>
        <v>1623.5479846964849</v>
      </c>
      <c r="G347" s="99">
        <f t="shared" si="40"/>
        <v>6.6760732657083793E-2</v>
      </c>
      <c r="H347" s="99">
        <f t="shared" si="40"/>
        <v>1388.69</v>
      </c>
      <c r="I347" s="99">
        <f t="shared" si="40"/>
        <v>234.85798469648478</v>
      </c>
      <c r="J347" s="99">
        <f t="shared" si="40"/>
        <v>49.482622916002569</v>
      </c>
      <c r="K347" s="99">
        <f t="shared" si="40"/>
        <v>279.76808221708495</v>
      </c>
      <c r="L347" s="99">
        <f t="shared" si="40"/>
        <v>564.10868982957231</v>
      </c>
      <c r="M347" s="99">
        <f t="shared" si="40"/>
        <v>355.12682595155849</v>
      </c>
      <c r="N347" s="99">
        <f t="shared" si="40"/>
        <v>919.23551578113074</v>
      </c>
      <c r="O347" s="99">
        <f t="shared" si="40"/>
        <v>176.88652771810928</v>
      </c>
      <c r="P347" s="99">
        <f t="shared" si="40"/>
        <v>1096.1220434992399</v>
      </c>
      <c r="Q347" s="99">
        <f t="shared" si="40"/>
        <v>-7.0242675352146557</v>
      </c>
      <c r="R347" s="99">
        <f t="shared" si="40"/>
        <v>1089.0977759640252</v>
      </c>
    </row>
    <row r="348" spans="1:18" ht="15" x14ac:dyDescent="0.25">
      <c r="A348" s="196">
        <v>142</v>
      </c>
      <c r="B348" s="10" t="s">
        <v>51</v>
      </c>
      <c r="C348" s="11">
        <v>6504</v>
      </c>
      <c r="D348" s="99">
        <f t="shared" ref="D348:R348" si="41">D46/$C46</f>
        <v>1342.9783963714638</v>
      </c>
      <c r="E348" s="99">
        <f t="shared" si="41"/>
        <v>199.18064727571252</v>
      </c>
      <c r="F348" s="99">
        <f t="shared" si="41"/>
        <v>1542.1590436471763</v>
      </c>
      <c r="G348" s="99">
        <f t="shared" si="41"/>
        <v>0.21351322263222633</v>
      </c>
      <c r="H348" s="99">
        <f t="shared" si="41"/>
        <v>1388.69</v>
      </c>
      <c r="I348" s="99">
        <f t="shared" si="41"/>
        <v>153.46904364717622</v>
      </c>
      <c r="J348" s="99">
        <f t="shared" si="41"/>
        <v>25.853743681229027</v>
      </c>
      <c r="K348" s="99">
        <f t="shared" si="41"/>
        <v>-23.279963731993771</v>
      </c>
      <c r="L348" s="99">
        <f t="shared" si="41"/>
        <v>156.04282359641147</v>
      </c>
      <c r="M348" s="99">
        <f t="shared" si="41"/>
        <v>387.41285237257432</v>
      </c>
      <c r="N348" s="99">
        <f t="shared" si="41"/>
        <v>543.45567596898582</v>
      </c>
      <c r="O348" s="99">
        <f t="shared" si="41"/>
        <v>179.73005840108161</v>
      </c>
      <c r="P348" s="99">
        <f t="shared" si="41"/>
        <v>723.18573437006739</v>
      </c>
      <c r="Q348" s="99">
        <f t="shared" si="41"/>
        <v>79.62726437576876</v>
      </c>
      <c r="R348" s="99">
        <f t="shared" si="41"/>
        <v>802.81299874583613</v>
      </c>
    </row>
    <row r="349" spans="1:18" ht="15" x14ac:dyDescent="0.25">
      <c r="A349" s="196">
        <v>143</v>
      </c>
      <c r="B349" s="10" t="s">
        <v>52</v>
      </c>
      <c r="C349" s="11">
        <v>6804</v>
      </c>
      <c r="D349" s="99">
        <f t="shared" ref="D349:R349" si="42">D47/$C47</f>
        <v>1296.0584024103471</v>
      </c>
      <c r="E349" s="99">
        <f t="shared" si="42"/>
        <v>220.96954918170081</v>
      </c>
      <c r="F349" s="99">
        <f t="shared" si="42"/>
        <v>1517.0279515920479</v>
      </c>
      <c r="G349" s="99">
        <f t="shared" si="42"/>
        <v>0.20409905937683717</v>
      </c>
      <c r="H349" s="99">
        <f t="shared" si="42"/>
        <v>1388.69</v>
      </c>
      <c r="I349" s="99">
        <f t="shared" si="42"/>
        <v>128.33795159204789</v>
      </c>
      <c r="J349" s="99">
        <f t="shared" si="42"/>
        <v>35.970523313903307</v>
      </c>
      <c r="K349" s="99">
        <f t="shared" si="42"/>
        <v>-213.00706216144965</v>
      </c>
      <c r="L349" s="99">
        <f t="shared" si="42"/>
        <v>-48.698587255498481</v>
      </c>
      <c r="M349" s="99">
        <f t="shared" si="42"/>
        <v>417.67509342822706</v>
      </c>
      <c r="N349" s="99">
        <f t="shared" si="42"/>
        <v>368.97650617272859</v>
      </c>
      <c r="O349" s="99">
        <f t="shared" si="42"/>
        <v>199.00355881750713</v>
      </c>
      <c r="P349" s="99">
        <f t="shared" si="42"/>
        <v>567.98006499023575</v>
      </c>
      <c r="Q349" s="99">
        <f t="shared" si="42"/>
        <v>29.150713918283358</v>
      </c>
      <c r="R349" s="99">
        <f t="shared" si="42"/>
        <v>597.13077890851912</v>
      </c>
    </row>
    <row r="350" spans="1:18" ht="15" x14ac:dyDescent="0.25">
      <c r="A350" s="196">
        <v>145</v>
      </c>
      <c r="B350" s="10" t="s">
        <v>53</v>
      </c>
      <c r="C350" s="11">
        <v>12369</v>
      </c>
      <c r="D350" s="99">
        <f t="shared" ref="D350:R350" si="43">D48/$C48</f>
        <v>1836.7254596167843</v>
      </c>
      <c r="E350" s="99">
        <f t="shared" si="43"/>
        <v>117.03868316780783</v>
      </c>
      <c r="F350" s="99">
        <f t="shared" si="43"/>
        <v>1953.7641427845922</v>
      </c>
      <c r="G350" s="99">
        <f t="shared" si="43"/>
        <v>0.11227180855364217</v>
      </c>
      <c r="H350" s="99">
        <f t="shared" si="43"/>
        <v>1388.69</v>
      </c>
      <c r="I350" s="99">
        <f t="shared" si="43"/>
        <v>565.07414278459225</v>
      </c>
      <c r="J350" s="99">
        <f t="shared" si="43"/>
        <v>27.831372173679139</v>
      </c>
      <c r="K350" s="99">
        <f t="shared" si="43"/>
        <v>-58.540697362714241</v>
      </c>
      <c r="L350" s="99">
        <f t="shared" si="43"/>
        <v>534.36481759555716</v>
      </c>
      <c r="M350" s="99">
        <f t="shared" si="43"/>
        <v>447.06775337144757</v>
      </c>
      <c r="N350" s="99">
        <f t="shared" si="43"/>
        <v>981.43257096700461</v>
      </c>
      <c r="O350" s="99">
        <f t="shared" si="43"/>
        <v>176.15594746330413</v>
      </c>
      <c r="P350" s="99">
        <f t="shared" si="43"/>
        <v>1157.5885184303088</v>
      </c>
      <c r="Q350" s="99">
        <f t="shared" si="43"/>
        <v>5.4432201875656903</v>
      </c>
      <c r="R350" s="99">
        <f t="shared" si="43"/>
        <v>1163.0317386178745</v>
      </c>
    </row>
    <row r="351" spans="1:18" ht="15" x14ac:dyDescent="0.25">
      <c r="A351" s="196">
        <v>146</v>
      </c>
      <c r="B351" s="10" t="s">
        <v>54</v>
      </c>
      <c r="C351" s="11">
        <v>4492</v>
      </c>
      <c r="D351" s="99">
        <f t="shared" ref="D351:R351" si="44">D49/$C49</f>
        <v>870.25641362422084</v>
      </c>
      <c r="E351" s="99">
        <f t="shared" si="44"/>
        <v>664.0828487994014</v>
      </c>
      <c r="F351" s="99">
        <f t="shared" si="44"/>
        <v>1534.3392624236221</v>
      </c>
      <c r="G351" s="99">
        <f t="shared" si="44"/>
        <v>0.30914737310774709</v>
      </c>
      <c r="H351" s="99">
        <f t="shared" si="44"/>
        <v>1388.69</v>
      </c>
      <c r="I351" s="99">
        <f t="shared" si="44"/>
        <v>145.6492624236221</v>
      </c>
      <c r="J351" s="99">
        <f t="shared" si="44"/>
        <v>322.87902933689355</v>
      </c>
      <c r="K351" s="99">
        <f t="shared" si="44"/>
        <v>-45.558433473280715</v>
      </c>
      <c r="L351" s="99">
        <f t="shared" si="44"/>
        <v>422.96985828723496</v>
      </c>
      <c r="M351" s="99">
        <f t="shared" si="44"/>
        <v>254.28887969963537</v>
      </c>
      <c r="N351" s="99">
        <f t="shared" si="44"/>
        <v>677.2587379868703</v>
      </c>
      <c r="O351" s="99">
        <f t="shared" si="44"/>
        <v>228.61949726077012</v>
      </c>
      <c r="P351" s="99">
        <f t="shared" si="44"/>
        <v>905.87823524764053</v>
      </c>
      <c r="Q351" s="99">
        <f t="shared" si="44"/>
        <v>5.978027604630455</v>
      </c>
      <c r="R351" s="99">
        <f t="shared" si="44"/>
        <v>911.8562628522709</v>
      </c>
    </row>
    <row r="352" spans="1:18" ht="15" x14ac:dyDescent="0.25">
      <c r="A352" s="196">
        <v>148</v>
      </c>
      <c r="B352" s="10" t="s">
        <v>55</v>
      </c>
      <c r="C352" s="11">
        <v>7047</v>
      </c>
      <c r="D352" s="99">
        <f t="shared" ref="D352:R352" si="45">D50/$C50</f>
        <v>1184.5324038597985</v>
      </c>
      <c r="E352" s="99">
        <f t="shared" si="45"/>
        <v>1012.6794958258008</v>
      </c>
      <c r="F352" s="99">
        <f t="shared" si="45"/>
        <v>2197.2118996855993</v>
      </c>
      <c r="G352" s="99">
        <f t="shared" si="45"/>
        <v>0.19706116077763589</v>
      </c>
      <c r="H352" s="99">
        <f t="shared" si="45"/>
        <v>1388.69</v>
      </c>
      <c r="I352" s="99">
        <f t="shared" si="45"/>
        <v>808.52189968559935</v>
      </c>
      <c r="J352" s="99">
        <f t="shared" si="45"/>
        <v>404.7370354975734</v>
      </c>
      <c r="K352" s="99">
        <f t="shared" si="45"/>
        <v>354.93431267121338</v>
      </c>
      <c r="L352" s="99">
        <f t="shared" si="45"/>
        <v>1568.1932478543861</v>
      </c>
      <c r="M352" s="99">
        <f t="shared" si="45"/>
        <v>-2.5586138313023894</v>
      </c>
      <c r="N352" s="99">
        <f t="shared" si="45"/>
        <v>1565.6346340230837</v>
      </c>
      <c r="O352" s="99">
        <f t="shared" si="45"/>
        <v>165.01973865835237</v>
      </c>
      <c r="P352" s="99">
        <f t="shared" si="45"/>
        <v>1730.6543726814361</v>
      </c>
      <c r="Q352" s="99">
        <f t="shared" si="45"/>
        <v>-0.33236902227898496</v>
      </c>
      <c r="R352" s="99">
        <f t="shared" si="45"/>
        <v>1730.322003659157</v>
      </c>
    </row>
    <row r="353" spans="1:18" ht="15" x14ac:dyDescent="0.25">
      <c r="A353" s="196">
        <v>149</v>
      </c>
      <c r="B353" s="10" t="s">
        <v>56</v>
      </c>
      <c r="C353" s="11">
        <v>5384</v>
      </c>
      <c r="D353" s="99">
        <f t="shared" ref="D353:R353" si="46">D51/$C51</f>
        <v>1431.4341140416047</v>
      </c>
      <c r="E353" s="99">
        <f t="shared" si="46"/>
        <v>381.19244214570841</v>
      </c>
      <c r="F353" s="99">
        <f t="shared" si="46"/>
        <v>1812.6265561873131</v>
      </c>
      <c r="G353" s="99">
        <f t="shared" si="46"/>
        <v>0.25792904903417535</v>
      </c>
      <c r="H353" s="99">
        <f t="shared" si="46"/>
        <v>1388.69</v>
      </c>
      <c r="I353" s="99">
        <f t="shared" si="46"/>
        <v>423.93655618731322</v>
      </c>
      <c r="J353" s="99">
        <f t="shared" si="46"/>
        <v>28.333578807342001</v>
      </c>
      <c r="K353" s="99">
        <f t="shared" si="46"/>
        <v>98.48404376735985</v>
      </c>
      <c r="L353" s="99">
        <f t="shared" si="46"/>
        <v>550.75417876201504</v>
      </c>
      <c r="M353" s="99">
        <f t="shared" si="46"/>
        <v>-12.405986905507534</v>
      </c>
      <c r="N353" s="99">
        <f t="shared" si="46"/>
        <v>538.34819185650747</v>
      </c>
      <c r="O353" s="99">
        <f t="shared" si="46"/>
        <v>160.18403179861605</v>
      </c>
      <c r="P353" s="99">
        <f t="shared" si="46"/>
        <v>698.53222365512352</v>
      </c>
      <c r="Q353" s="99">
        <f t="shared" si="46"/>
        <v>-446.41339115898955</v>
      </c>
      <c r="R353" s="99">
        <f t="shared" si="46"/>
        <v>252.11883249613393</v>
      </c>
    </row>
    <row r="354" spans="1:18" ht="15" x14ac:dyDescent="0.25">
      <c r="A354" s="196">
        <v>151</v>
      </c>
      <c r="B354" s="10" t="s">
        <v>57</v>
      </c>
      <c r="C354" s="11">
        <v>1852</v>
      </c>
      <c r="D354" s="99">
        <f t="shared" ref="D354:R354" si="47">D52/$C52</f>
        <v>1062.3310151187907</v>
      </c>
      <c r="E354" s="99">
        <f t="shared" si="47"/>
        <v>404.4724736289578</v>
      </c>
      <c r="F354" s="99">
        <f t="shared" si="47"/>
        <v>1466.8034887477484</v>
      </c>
      <c r="G354" s="99">
        <f t="shared" si="47"/>
        <v>0.74983261339092877</v>
      </c>
      <c r="H354" s="99">
        <f t="shared" si="47"/>
        <v>1388.6899999999998</v>
      </c>
      <c r="I354" s="99">
        <f t="shared" si="47"/>
        <v>78.113488747748363</v>
      </c>
      <c r="J354" s="99">
        <f t="shared" si="47"/>
        <v>125.59370337876055</v>
      </c>
      <c r="K354" s="99">
        <f t="shared" si="47"/>
        <v>-367.53136113705278</v>
      </c>
      <c r="L354" s="99">
        <f t="shared" si="47"/>
        <v>-163.82416901054384</v>
      </c>
      <c r="M354" s="99">
        <f t="shared" si="47"/>
        <v>408.66216290317692</v>
      </c>
      <c r="N354" s="99">
        <f t="shared" si="47"/>
        <v>244.83799389263305</v>
      </c>
      <c r="O354" s="99">
        <f t="shared" si="47"/>
        <v>269.67439982859838</v>
      </c>
      <c r="P354" s="99">
        <f t="shared" si="47"/>
        <v>514.51239372123143</v>
      </c>
      <c r="Q354" s="99">
        <f t="shared" si="47"/>
        <v>0</v>
      </c>
      <c r="R354" s="99">
        <f t="shared" si="47"/>
        <v>514.51239372123143</v>
      </c>
    </row>
    <row r="355" spans="1:18" ht="15" x14ac:dyDescent="0.25">
      <c r="A355" s="196">
        <v>152</v>
      </c>
      <c r="B355" s="10" t="s">
        <v>58</v>
      </c>
      <c r="C355" s="11">
        <v>4406</v>
      </c>
      <c r="D355" s="99">
        <f t="shared" ref="D355:R355" si="48">D53/$C53</f>
        <v>1530.2771493418068</v>
      </c>
      <c r="E355" s="99">
        <f t="shared" si="48"/>
        <v>146.24598151350958</v>
      </c>
      <c r="F355" s="99">
        <f t="shared" si="48"/>
        <v>1676.5231308553164</v>
      </c>
      <c r="G355" s="99">
        <f t="shared" si="48"/>
        <v>0.31518157058556517</v>
      </c>
      <c r="H355" s="99">
        <f t="shared" si="48"/>
        <v>1388.69</v>
      </c>
      <c r="I355" s="99">
        <f t="shared" si="48"/>
        <v>287.8331308553162</v>
      </c>
      <c r="J355" s="99">
        <f t="shared" si="48"/>
        <v>25.547871654132649</v>
      </c>
      <c r="K355" s="99">
        <f t="shared" si="48"/>
        <v>-100.14142823670667</v>
      </c>
      <c r="L355" s="99">
        <f t="shared" si="48"/>
        <v>213.23957427274217</v>
      </c>
      <c r="M355" s="99">
        <f t="shared" si="48"/>
        <v>483.27763896321738</v>
      </c>
      <c r="N355" s="99">
        <f t="shared" si="48"/>
        <v>696.5172132359595</v>
      </c>
      <c r="O355" s="99">
        <f t="shared" si="48"/>
        <v>210.53937828205619</v>
      </c>
      <c r="P355" s="99">
        <f t="shared" si="48"/>
        <v>907.05659151801569</v>
      </c>
      <c r="Q355" s="99">
        <f t="shared" si="48"/>
        <v>60.405365410803455</v>
      </c>
      <c r="R355" s="99">
        <f t="shared" si="48"/>
        <v>967.46195692881918</v>
      </c>
    </row>
    <row r="356" spans="1:18" ht="15" x14ac:dyDescent="0.25">
      <c r="A356" s="196">
        <v>153</v>
      </c>
      <c r="B356" s="10" t="s">
        <v>59</v>
      </c>
      <c r="C356" s="11">
        <v>25208</v>
      </c>
      <c r="D356" s="99">
        <f t="shared" ref="D356:R356" si="49">D54/$C54</f>
        <v>1150.2096120279275</v>
      </c>
      <c r="E356" s="99">
        <f t="shared" si="49"/>
        <v>255.94019559218634</v>
      </c>
      <c r="F356" s="99">
        <f t="shared" si="49"/>
        <v>1406.1498076201137</v>
      </c>
      <c r="G356" s="99">
        <f t="shared" si="49"/>
        <v>5.5089257378609965E-2</v>
      </c>
      <c r="H356" s="99">
        <f t="shared" si="49"/>
        <v>1388.69</v>
      </c>
      <c r="I356" s="99">
        <f t="shared" si="49"/>
        <v>17.459807620113654</v>
      </c>
      <c r="J356" s="99">
        <f t="shared" si="49"/>
        <v>30.606196803292466</v>
      </c>
      <c r="K356" s="99">
        <f t="shared" si="49"/>
        <v>240.14211652985736</v>
      </c>
      <c r="L356" s="99">
        <f t="shared" si="49"/>
        <v>288.20812095326352</v>
      </c>
      <c r="M356" s="99">
        <f t="shared" si="49"/>
        <v>306.4647995788697</v>
      </c>
      <c r="N356" s="99">
        <f t="shared" si="49"/>
        <v>594.67292053213316</v>
      </c>
      <c r="O356" s="99">
        <f t="shared" si="49"/>
        <v>153.36231530787953</v>
      </c>
      <c r="P356" s="99">
        <f t="shared" si="49"/>
        <v>748.03523584001266</v>
      </c>
      <c r="Q356" s="99">
        <f t="shared" si="49"/>
        <v>-38.405254171294843</v>
      </c>
      <c r="R356" s="99">
        <f t="shared" si="49"/>
        <v>709.62998166871785</v>
      </c>
    </row>
    <row r="357" spans="1:18" ht="15" x14ac:dyDescent="0.25">
      <c r="A357" s="196">
        <v>165</v>
      </c>
      <c r="B357" s="10" t="s">
        <v>60</v>
      </c>
      <c r="C357" s="11">
        <v>16280</v>
      </c>
      <c r="D357" s="99">
        <f t="shared" ref="D357:R357" si="50">D55/$C55</f>
        <v>1566.0065055282555</v>
      </c>
      <c r="E357" s="99">
        <f t="shared" si="50"/>
        <v>165.82483883362715</v>
      </c>
      <c r="F357" s="99">
        <f t="shared" si="50"/>
        <v>1731.8313443618827</v>
      </c>
      <c r="G357" s="99">
        <f t="shared" si="50"/>
        <v>8.5300368550368558E-2</v>
      </c>
      <c r="H357" s="99">
        <f t="shared" si="50"/>
        <v>1388.69</v>
      </c>
      <c r="I357" s="99">
        <f t="shared" si="50"/>
        <v>343.14134436188272</v>
      </c>
      <c r="J357" s="99">
        <f t="shared" si="50"/>
        <v>27.840250202581096</v>
      </c>
      <c r="K357" s="99">
        <f t="shared" si="50"/>
        <v>-88.8837947049891</v>
      </c>
      <c r="L357" s="99">
        <f t="shared" si="50"/>
        <v>282.09779985947472</v>
      </c>
      <c r="M357" s="99">
        <f t="shared" si="50"/>
        <v>285.48667035531054</v>
      </c>
      <c r="N357" s="99">
        <f t="shared" si="50"/>
        <v>567.58447021478526</v>
      </c>
      <c r="O357" s="99">
        <f t="shared" si="50"/>
        <v>154.3457808743519</v>
      </c>
      <c r="P357" s="99">
        <f t="shared" si="50"/>
        <v>721.93025108913719</v>
      </c>
      <c r="Q357" s="99">
        <f t="shared" si="50"/>
        <v>17.650198310810833</v>
      </c>
      <c r="R357" s="99">
        <f t="shared" si="50"/>
        <v>739.58044939994807</v>
      </c>
    </row>
    <row r="358" spans="1:18" ht="15" x14ac:dyDescent="0.25">
      <c r="A358" s="196">
        <v>167</v>
      </c>
      <c r="B358" s="10" t="s">
        <v>61</v>
      </c>
      <c r="C358" s="11">
        <v>77513</v>
      </c>
      <c r="D358" s="99">
        <f t="shared" ref="D358:R358" si="51">D56/$C56</f>
        <v>1262.4468139537885</v>
      </c>
      <c r="E358" s="99">
        <f t="shared" si="51"/>
        <v>249.78448348263578</v>
      </c>
      <c r="F358" s="99">
        <f t="shared" si="51"/>
        <v>1512.231297436424</v>
      </c>
      <c r="G358" s="99">
        <f t="shared" si="51"/>
        <v>1.7915575451859688E-2</v>
      </c>
      <c r="H358" s="99">
        <f t="shared" si="51"/>
        <v>1388.69</v>
      </c>
      <c r="I358" s="99">
        <f t="shared" si="51"/>
        <v>123.54129743642412</v>
      </c>
      <c r="J358" s="99">
        <f t="shared" si="51"/>
        <v>36.76389993239664</v>
      </c>
      <c r="K358" s="99">
        <f t="shared" si="51"/>
        <v>-115.09870040632919</v>
      </c>
      <c r="L358" s="99">
        <f t="shared" si="51"/>
        <v>45.206496962491578</v>
      </c>
      <c r="M358" s="99">
        <f t="shared" si="51"/>
        <v>302.1145990042578</v>
      </c>
      <c r="N358" s="99">
        <f t="shared" si="51"/>
        <v>347.32109596674934</v>
      </c>
      <c r="O358" s="99">
        <f t="shared" si="51"/>
        <v>163.49360071681411</v>
      </c>
      <c r="P358" s="99">
        <f t="shared" si="51"/>
        <v>510.81469668356351</v>
      </c>
      <c r="Q358" s="99">
        <f t="shared" si="51"/>
        <v>-133.53628972559443</v>
      </c>
      <c r="R358" s="99">
        <f t="shared" si="51"/>
        <v>377.27840695796908</v>
      </c>
    </row>
    <row r="359" spans="1:18" ht="15" x14ac:dyDescent="0.25">
      <c r="A359" s="196">
        <v>169</v>
      </c>
      <c r="B359" s="10" t="s">
        <v>62</v>
      </c>
      <c r="C359" s="11">
        <v>4990</v>
      </c>
      <c r="D359" s="99">
        <f t="shared" ref="D359:R359" si="52">D57/$C57</f>
        <v>1406.2333206412825</v>
      </c>
      <c r="E359" s="99">
        <f t="shared" si="52"/>
        <v>163.19148813922615</v>
      </c>
      <c r="F359" s="99">
        <f t="shared" si="52"/>
        <v>1569.4248087805086</v>
      </c>
      <c r="G359" s="99">
        <f t="shared" si="52"/>
        <v>0.2782945891783567</v>
      </c>
      <c r="H359" s="99">
        <f t="shared" si="52"/>
        <v>1388.69</v>
      </c>
      <c r="I359" s="99">
        <f t="shared" si="52"/>
        <v>180.73480878050844</v>
      </c>
      <c r="J359" s="99">
        <f t="shared" si="52"/>
        <v>25.569152926072316</v>
      </c>
      <c r="K359" s="99">
        <f t="shared" si="52"/>
        <v>-3.0029207446771524</v>
      </c>
      <c r="L359" s="99">
        <f t="shared" si="52"/>
        <v>203.3010409619036</v>
      </c>
      <c r="M359" s="99">
        <f t="shared" si="52"/>
        <v>381.20637655961832</v>
      </c>
      <c r="N359" s="99">
        <f t="shared" si="52"/>
        <v>584.50741752152192</v>
      </c>
      <c r="O359" s="99">
        <f t="shared" si="52"/>
        <v>181.06879469821834</v>
      </c>
      <c r="P359" s="99">
        <f t="shared" si="52"/>
        <v>765.57621221974023</v>
      </c>
      <c r="Q359" s="99">
        <f t="shared" si="52"/>
        <v>15.247364729458914</v>
      </c>
      <c r="R359" s="99">
        <f t="shared" si="52"/>
        <v>780.82357694919915</v>
      </c>
    </row>
    <row r="360" spans="1:18" ht="15" x14ac:dyDescent="0.25">
      <c r="A360" s="196">
        <v>171</v>
      </c>
      <c r="B360" s="10" t="s">
        <v>63</v>
      </c>
      <c r="C360" s="11">
        <v>4540</v>
      </c>
      <c r="D360" s="99">
        <f t="shared" ref="D360:R360" si="53">D58/$C58</f>
        <v>1273.0705837004405</v>
      </c>
      <c r="E360" s="99">
        <f t="shared" si="53"/>
        <v>249.33179475975584</v>
      </c>
      <c r="F360" s="99">
        <f t="shared" si="53"/>
        <v>1522.4023784601964</v>
      </c>
      <c r="G360" s="99">
        <f t="shared" si="53"/>
        <v>0.3058788546255507</v>
      </c>
      <c r="H360" s="99">
        <f t="shared" si="53"/>
        <v>1388.69</v>
      </c>
      <c r="I360" s="99">
        <f t="shared" si="53"/>
        <v>133.71237846019633</v>
      </c>
      <c r="J360" s="99">
        <f t="shared" si="53"/>
        <v>34.228662811461987</v>
      </c>
      <c r="K360" s="99">
        <f t="shared" si="53"/>
        <v>-140.29062609238218</v>
      </c>
      <c r="L360" s="99">
        <f t="shared" si="53"/>
        <v>27.650415179276138</v>
      </c>
      <c r="M360" s="99">
        <f t="shared" si="53"/>
        <v>324.45719274793629</v>
      </c>
      <c r="N360" s="99">
        <f t="shared" si="53"/>
        <v>352.10760792721243</v>
      </c>
      <c r="O360" s="99">
        <f t="shared" si="53"/>
        <v>206.88799573921449</v>
      </c>
      <c r="P360" s="99">
        <f t="shared" si="53"/>
        <v>558.99560366642686</v>
      </c>
      <c r="Q360" s="99">
        <f t="shared" si="53"/>
        <v>1.675866740088106</v>
      </c>
      <c r="R360" s="99">
        <f t="shared" si="53"/>
        <v>560.67147040651503</v>
      </c>
    </row>
    <row r="361" spans="1:18" ht="15" x14ac:dyDescent="0.25">
      <c r="A361" s="196">
        <v>172</v>
      </c>
      <c r="B361" s="10" t="s">
        <v>64</v>
      </c>
      <c r="C361" s="11">
        <v>4171</v>
      </c>
      <c r="D361" s="99">
        <f t="shared" ref="D361:R361" si="54">D59/$C59</f>
        <v>1048.4366650683289</v>
      </c>
      <c r="E361" s="99">
        <f t="shared" si="54"/>
        <v>329.72193764308258</v>
      </c>
      <c r="F361" s="99">
        <f t="shared" si="54"/>
        <v>1378.1586027114115</v>
      </c>
      <c r="G361" s="99">
        <f t="shared" si="54"/>
        <v>0.33293934308319351</v>
      </c>
      <c r="H361" s="99">
        <f t="shared" si="54"/>
        <v>1388.69</v>
      </c>
      <c r="I361" s="99">
        <f t="shared" si="54"/>
        <v>-10.531397288588588</v>
      </c>
      <c r="J361" s="99">
        <f t="shared" si="54"/>
        <v>161.88879204251796</v>
      </c>
      <c r="K361" s="99">
        <f t="shared" si="54"/>
        <v>-121.71534284130895</v>
      </c>
      <c r="L361" s="99">
        <f t="shared" si="54"/>
        <v>29.64205191262042</v>
      </c>
      <c r="M361" s="99">
        <f t="shared" si="54"/>
        <v>392.22861015763459</v>
      </c>
      <c r="N361" s="99">
        <f t="shared" si="54"/>
        <v>421.87066207025504</v>
      </c>
      <c r="O361" s="99">
        <f t="shared" si="54"/>
        <v>222.96379838083885</v>
      </c>
      <c r="P361" s="99">
        <f t="shared" si="54"/>
        <v>644.83446045109395</v>
      </c>
      <c r="Q361" s="99">
        <f t="shared" si="54"/>
        <v>-13.24101822105011</v>
      </c>
      <c r="R361" s="99">
        <f t="shared" si="54"/>
        <v>631.59344223004382</v>
      </c>
    </row>
    <row r="362" spans="1:18" ht="15" x14ac:dyDescent="0.25">
      <c r="A362" s="196">
        <v>176</v>
      </c>
      <c r="B362" s="10" t="s">
        <v>65</v>
      </c>
      <c r="C362" s="11">
        <v>4352</v>
      </c>
      <c r="D362" s="99">
        <f t="shared" ref="D362:R362" si="55">D60/$C60</f>
        <v>986.4454227941178</v>
      </c>
      <c r="E362" s="99">
        <f t="shared" si="55"/>
        <v>457.90635758563951</v>
      </c>
      <c r="F362" s="99">
        <f t="shared" si="55"/>
        <v>1444.3517803797572</v>
      </c>
      <c r="G362" s="99">
        <f t="shared" si="55"/>
        <v>0.31909237132352941</v>
      </c>
      <c r="H362" s="99">
        <f t="shared" si="55"/>
        <v>1388.69</v>
      </c>
      <c r="I362" s="99">
        <f t="shared" si="55"/>
        <v>55.66178037975731</v>
      </c>
      <c r="J362" s="99">
        <f t="shared" si="55"/>
        <v>313.35684598803857</v>
      </c>
      <c r="K362" s="99">
        <f t="shared" si="55"/>
        <v>-600.17529903365187</v>
      </c>
      <c r="L362" s="99">
        <f t="shared" si="55"/>
        <v>-231.15667266585595</v>
      </c>
      <c r="M362" s="99">
        <f t="shared" si="55"/>
        <v>491.1176278219607</v>
      </c>
      <c r="N362" s="99">
        <f t="shared" si="55"/>
        <v>259.96095515610477</v>
      </c>
      <c r="O362" s="99">
        <f t="shared" si="55"/>
        <v>229.02336142208793</v>
      </c>
      <c r="P362" s="99">
        <f t="shared" si="55"/>
        <v>488.98431657819265</v>
      </c>
      <c r="Q362" s="99">
        <f t="shared" si="55"/>
        <v>-60.023652343750001</v>
      </c>
      <c r="R362" s="99">
        <f t="shared" si="55"/>
        <v>428.96066423444267</v>
      </c>
    </row>
    <row r="363" spans="1:18" ht="15" x14ac:dyDescent="0.25">
      <c r="A363" s="196">
        <v>177</v>
      </c>
      <c r="B363" s="10" t="s">
        <v>66</v>
      </c>
      <c r="C363" s="11">
        <v>1768</v>
      </c>
      <c r="D363" s="99">
        <f t="shared" ref="D363:R363" si="56">D61/$C61</f>
        <v>1358.7605373303168</v>
      </c>
      <c r="E363" s="99">
        <f t="shared" si="56"/>
        <v>212.92211409247753</v>
      </c>
      <c r="F363" s="99">
        <f t="shared" si="56"/>
        <v>1571.6826514227944</v>
      </c>
      <c r="G363" s="99">
        <f t="shared" si="56"/>
        <v>0.7854581447963801</v>
      </c>
      <c r="H363" s="99">
        <f t="shared" si="56"/>
        <v>1388.69</v>
      </c>
      <c r="I363" s="99">
        <f t="shared" si="56"/>
        <v>182.99265142279435</v>
      </c>
      <c r="J363" s="99">
        <f t="shared" si="56"/>
        <v>73.302732955698374</v>
      </c>
      <c r="K363" s="99">
        <f t="shared" si="56"/>
        <v>274.91000615328647</v>
      </c>
      <c r="L363" s="99">
        <f t="shared" si="56"/>
        <v>531.20539053177924</v>
      </c>
      <c r="M363" s="99">
        <f t="shared" si="56"/>
        <v>181.96342053836355</v>
      </c>
      <c r="N363" s="99">
        <f t="shared" si="56"/>
        <v>713.16881107014274</v>
      </c>
      <c r="O363" s="99">
        <f t="shared" si="56"/>
        <v>210.79611473959912</v>
      </c>
      <c r="P363" s="99">
        <f t="shared" si="56"/>
        <v>923.96492580974189</v>
      </c>
      <c r="Q363" s="99">
        <f t="shared" si="56"/>
        <v>54.374894796380076</v>
      </c>
      <c r="R363" s="99">
        <f t="shared" si="56"/>
        <v>978.33982060612198</v>
      </c>
    </row>
    <row r="364" spans="1:18" ht="15" x14ac:dyDescent="0.25">
      <c r="A364" s="196">
        <v>178</v>
      </c>
      <c r="B364" s="10" t="s">
        <v>67</v>
      </c>
      <c r="C364" s="11">
        <v>5769</v>
      </c>
      <c r="D364" s="99">
        <f t="shared" ref="D364:R364" si="57">D62/$C62</f>
        <v>1126.894798058589</v>
      </c>
      <c r="E364" s="99">
        <f t="shared" si="57"/>
        <v>281.9158344454442</v>
      </c>
      <c r="F364" s="99">
        <f t="shared" si="57"/>
        <v>1408.8106325040333</v>
      </c>
      <c r="G364" s="99">
        <f t="shared" si="57"/>
        <v>0.24071589530247878</v>
      </c>
      <c r="H364" s="99">
        <f t="shared" si="57"/>
        <v>1388.69</v>
      </c>
      <c r="I364" s="99">
        <f t="shared" si="57"/>
        <v>20.120632504033107</v>
      </c>
      <c r="J364" s="99">
        <f t="shared" si="57"/>
        <v>79.486365775176509</v>
      </c>
      <c r="K364" s="99">
        <f t="shared" si="57"/>
        <v>6.409515721520977</v>
      </c>
      <c r="L364" s="99">
        <f t="shared" si="57"/>
        <v>106.0165140007306</v>
      </c>
      <c r="M364" s="99">
        <f t="shared" si="57"/>
        <v>394.55254201046102</v>
      </c>
      <c r="N364" s="99">
        <f t="shared" si="57"/>
        <v>500.56905601119161</v>
      </c>
      <c r="O364" s="99">
        <f t="shared" si="57"/>
        <v>232.97188598805602</v>
      </c>
      <c r="P364" s="99">
        <f t="shared" si="57"/>
        <v>733.54094199924771</v>
      </c>
      <c r="Q364" s="99">
        <f t="shared" si="57"/>
        <v>3.0074909863061201</v>
      </c>
      <c r="R364" s="99">
        <f t="shared" si="57"/>
        <v>736.54843298555375</v>
      </c>
    </row>
    <row r="365" spans="1:18" ht="15" x14ac:dyDescent="0.25">
      <c r="A365" s="196">
        <v>179</v>
      </c>
      <c r="B365" s="10" t="s">
        <v>68</v>
      </c>
      <c r="C365" s="11">
        <v>145887</v>
      </c>
      <c r="D365" s="99">
        <f t="shared" ref="D365:R365" si="58">D63/$C63</f>
        <v>1411.9090587235326</v>
      </c>
      <c r="E365" s="99">
        <f t="shared" si="58"/>
        <v>218.95783756394417</v>
      </c>
      <c r="F365" s="99">
        <f t="shared" si="58"/>
        <v>1630.8668962874767</v>
      </c>
      <c r="G365" s="99">
        <f t="shared" si="58"/>
        <v>9.5189427433561603E-3</v>
      </c>
      <c r="H365" s="99">
        <f t="shared" si="58"/>
        <v>1388.69</v>
      </c>
      <c r="I365" s="99">
        <f t="shared" si="58"/>
        <v>242.17689628747672</v>
      </c>
      <c r="J365" s="99">
        <f t="shared" si="58"/>
        <v>42.97375068709168</v>
      </c>
      <c r="K365" s="99">
        <f t="shared" si="58"/>
        <v>-314.34884953607315</v>
      </c>
      <c r="L365" s="99">
        <f t="shared" si="58"/>
        <v>-29.198202561504743</v>
      </c>
      <c r="M365" s="99">
        <f t="shared" si="58"/>
        <v>245.66426489826333</v>
      </c>
      <c r="N365" s="99">
        <f t="shared" si="58"/>
        <v>216.4660623367586</v>
      </c>
      <c r="O365" s="99">
        <f t="shared" si="58"/>
        <v>145.46525104591129</v>
      </c>
      <c r="P365" s="99">
        <f t="shared" si="58"/>
        <v>361.93131338266983</v>
      </c>
      <c r="Q365" s="99">
        <f t="shared" si="58"/>
        <v>-73.861101125871414</v>
      </c>
      <c r="R365" s="99">
        <f t="shared" si="58"/>
        <v>288.07021225679847</v>
      </c>
    </row>
    <row r="366" spans="1:18" ht="15" x14ac:dyDescent="0.25">
      <c r="A366" s="196">
        <v>181</v>
      </c>
      <c r="B366" s="10" t="s">
        <v>69</v>
      </c>
      <c r="C366" s="11">
        <v>1683</v>
      </c>
      <c r="D366" s="99">
        <f t="shared" ref="D366:R366" si="59">D64/$C64</f>
        <v>1349.7923232323235</v>
      </c>
      <c r="E366" s="99">
        <f t="shared" si="59"/>
        <v>212.74903173564667</v>
      </c>
      <c r="F366" s="99">
        <f t="shared" si="59"/>
        <v>1562.5413549679702</v>
      </c>
      <c r="G366" s="99">
        <f t="shared" si="59"/>
        <v>0.82512774806892453</v>
      </c>
      <c r="H366" s="99">
        <f t="shared" si="59"/>
        <v>1388.69</v>
      </c>
      <c r="I366" s="99">
        <f t="shared" si="59"/>
        <v>173.85135496797017</v>
      </c>
      <c r="J366" s="99">
        <f t="shared" si="59"/>
        <v>52.358117277037401</v>
      </c>
      <c r="K366" s="99">
        <f t="shared" si="59"/>
        <v>280.25855884427671</v>
      </c>
      <c r="L366" s="99">
        <f t="shared" si="59"/>
        <v>506.46803108928418</v>
      </c>
      <c r="M366" s="99">
        <f t="shared" si="59"/>
        <v>549.78441330815599</v>
      </c>
      <c r="N366" s="99">
        <f t="shared" si="59"/>
        <v>1056.2524443974401</v>
      </c>
      <c r="O366" s="99">
        <f t="shared" si="59"/>
        <v>253.33410907991532</v>
      </c>
      <c r="P366" s="99">
        <f t="shared" si="59"/>
        <v>1309.5865534773554</v>
      </c>
      <c r="Q366" s="99">
        <f t="shared" si="59"/>
        <v>39.002614379084974</v>
      </c>
      <c r="R366" s="99">
        <f t="shared" si="59"/>
        <v>1348.5891678564403</v>
      </c>
    </row>
    <row r="367" spans="1:18" ht="15" x14ac:dyDescent="0.25">
      <c r="A367" s="196">
        <v>182</v>
      </c>
      <c r="B367" s="10" t="s">
        <v>70</v>
      </c>
      <c r="C367" s="11">
        <v>19347</v>
      </c>
      <c r="D367" s="99">
        <f t="shared" ref="D367:R367" si="60">D65/$C65</f>
        <v>1203.1812694474597</v>
      </c>
      <c r="E367" s="99">
        <f t="shared" si="60"/>
        <v>220.54554152451382</v>
      </c>
      <c r="F367" s="99">
        <f t="shared" si="60"/>
        <v>1423.7268109719737</v>
      </c>
      <c r="G367" s="99">
        <f t="shared" si="60"/>
        <v>7.1778053444978548E-2</v>
      </c>
      <c r="H367" s="99">
        <f t="shared" si="60"/>
        <v>1388.69</v>
      </c>
      <c r="I367" s="99">
        <f t="shared" si="60"/>
        <v>35.036810971973658</v>
      </c>
      <c r="J367" s="99">
        <f t="shared" si="60"/>
        <v>46.542659901483056</v>
      </c>
      <c r="K367" s="99">
        <f t="shared" si="60"/>
        <v>-220.86992462950417</v>
      </c>
      <c r="L367" s="99">
        <f t="shared" si="60"/>
        <v>-139.29045375604744</v>
      </c>
      <c r="M367" s="99">
        <f t="shared" si="60"/>
        <v>130.88420451188551</v>
      </c>
      <c r="N367" s="99">
        <f t="shared" si="60"/>
        <v>-8.4062492441619074</v>
      </c>
      <c r="O367" s="99">
        <f t="shared" si="60"/>
        <v>169.29702733414609</v>
      </c>
      <c r="P367" s="99">
        <f t="shared" si="60"/>
        <v>160.8907780899842</v>
      </c>
      <c r="Q367" s="99">
        <f t="shared" si="60"/>
        <v>-12.91440729828914</v>
      </c>
      <c r="R367" s="99">
        <f t="shared" si="60"/>
        <v>147.97637079169505</v>
      </c>
    </row>
    <row r="368" spans="1:18" ht="15" x14ac:dyDescent="0.25">
      <c r="A368" s="196">
        <v>186</v>
      </c>
      <c r="B368" s="10" t="s">
        <v>71</v>
      </c>
      <c r="C368" s="11">
        <v>45630</v>
      </c>
      <c r="D368" s="99">
        <f t="shared" ref="D368:R368" si="61">D66/$C66</f>
        <v>1583.6167874205564</v>
      </c>
      <c r="E368" s="99">
        <f t="shared" si="61"/>
        <v>218.7691525021348</v>
      </c>
      <c r="F368" s="99">
        <f t="shared" si="61"/>
        <v>1802.385939922691</v>
      </c>
      <c r="G368" s="99">
        <f t="shared" si="61"/>
        <v>3.043370589524436E-2</v>
      </c>
      <c r="H368" s="99">
        <f t="shared" si="61"/>
        <v>1388.69</v>
      </c>
      <c r="I368" s="99">
        <f t="shared" si="61"/>
        <v>413.69593992269103</v>
      </c>
      <c r="J368" s="99">
        <f t="shared" si="61"/>
        <v>43.037859694902899</v>
      </c>
      <c r="K368" s="99">
        <f t="shared" si="61"/>
        <v>-334.06491359272178</v>
      </c>
      <c r="L368" s="99">
        <f t="shared" si="61"/>
        <v>122.66888602487212</v>
      </c>
      <c r="M368" s="99">
        <f t="shared" si="61"/>
        <v>22.276531523256178</v>
      </c>
      <c r="N368" s="99">
        <f t="shared" si="61"/>
        <v>144.94541754812829</v>
      </c>
      <c r="O368" s="99">
        <f t="shared" si="61"/>
        <v>118.31831705426232</v>
      </c>
      <c r="P368" s="99">
        <f t="shared" si="61"/>
        <v>263.26373460239063</v>
      </c>
      <c r="Q368" s="99">
        <f t="shared" si="61"/>
        <v>-56.213679590181904</v>
      </c>
      <c r="R368" s="99">
        <f t="shared" si="61"/>
        <v>207.05005501220873</v>
      </c>
    </row>
    <row r="369" spans="1:18" ht="15" x14ac:dyDescent="0.25">
      <c r="A369" s="196">
        <v>202</v>
      </c>
      <c r="B369" s="10" t="s">
        <v>72</v>
      </c>
      <c r="C369" s="11">
        <v>35848</v>
      </c>
      <c r="D369" s="99">
        <f t="shared" ref="D369:R369" si="62">D67/$C67</f>
        <v>1754.5980687904485</v>
      </c>
      <c r="E369" s="99">
        <f t="shared" si="62"/>
        <v>162.59574555355147</v>
      </c>
      <c r="F369" s="99">
        <f t="shared" si="62"/>
        <v>1917.193814344</v>
      </c>
      <c r="G369" s="99">
        <f t="shared" si="62"/>
        <v>3.873828386520866E-2</v>
      </c>
      <c r="H369" s="99">
        <f t="shared" si="62"/>
        <v>1388.69</v>
      </c>
      <c r="I369" s="99">
        <f t="shared" si="62"/>
        <v>528.50381434399981</v>
      </c>
      <c r="J369" s="99">
        <f t="shared" si="62"/>
        <v>45.742704769285652</v>
      </c>
      <c r="K369" s="99">
        <f t="shared" si="62"/>
        <v>110.8782275816496</v>
      </c>
      <c r="L369" s="99">
        <f t="shared" si="62"/>
        <v>685.1247466949352</v>
      </c>
      <c r="M369" s="99">
        <f t="shared" si="62"/>
        <v>18.364776892149084</v>
      </c>
      <c r="N369" s="99">
        <f t="shared" si="62"/>
        <v>703.48952358708425</v>
      </c>
      <c r="O369" s="99">
        <f t="shared" si="62"/>
        <v>104.29909364819304</v>
      </c>
      <c r="P369" s="99">
        <f t="shared" si="62"/>
        <v>807.78861723527734</v>
      </c>
      <c r="Q369" s="99">
        <f t="shared" si="62"/>
        <v>-66.761452747712539</v>
      </c>
      <c r="R369" s="99">
        <f t="shared" si="62"/>
        <v>741.02716448756473</v>
      </c>
    </row>
    <row r="370" spans="1:18" ht="15" x14ac:dyDescent="0.25">
      <c r="A370" s="196">
        <v>204</v>
      </c>
      <c r="B370" s="10" t="s">
        <v>73</v>
      </c>
      <c r="C370" s="11">
        <v>2689</v>
      </c>
      <c r="D370" s="99">
        <f t="shared" ref="D370:R370" si="63">D68/$C68</f>
        <v>1043.6770769802902</v>
      </c>
      <c r="E370" s="99">
        <f t="shared" si="63"/>
        <v>335.52077729927834</v>
      </c>
      <c r="F370" s="99">
        <f t="shared" si="63"/>
        <v>1379.1978542795684</v>
      </c>
      <c r="G370" s="99">
        <f t="shared" si="63"/>
        <v>0.51643361844551883</v>
      </c>
      <c r="H370" s="99">
        <f t="shared" si="63"/>
        <v>1388.69</v>
      </c>
      <c r="I370" s="99">
        <f t="shared" si="63"/>
        <v>-9.4921457204315214</v>
      </c>
      <c r="J370" s="99">
        <f t="shared" si="63"/>
        <v>138.55754525875255</v>
      </c>
      <c r="K370" s="99">
        <f t="shared" si="63"/>
        <v>-755.59300409607863</v>
      </c>
      <c r="L370" s="99">
        <f t="shared" si="63"/>
        <v>-626.52760455775763</v>
      </c>
      <c r="M370" s="99">
        <f t="shared" si="63"/>
        <v>420.22723134042042</v>
      </c>
      <c r="N370" s="99">
        <f t="shared" si="63"/>
        <v>-206.30037321733721</v>
      </c>
      <c r="O370" s="99">
        <f t="shared" si="63"/>
        <v>229.93619131969342</v>
      </c>
      <c r="P370" s="99">
        <f t="shared" si="63"/>
        <v>23.6358181023562</v>
      </c>
      <c r="Q370" s="99">
        <f t="shared" si="63"/>
        <v>-308.9982523056899</v>
      </c>
      <c r="R370" s="99">
        <f t="shared" si="63"/>
        <v>-285.36243420333369</v>
      </c>
    </row>
    <row r="371" spans="1:18" ht="15" x14ac:dyDescent="0.25">
      <c r="A371" s="196">
        <v>205</v>
      </c>
      <c r="B371" s="10" t="s">
        <v>74</v>
      </c>
      <c r="C371" s="11">
        <v>36297</v>
      </c>
      <c r="D371" s="99">
        <f t="shared" ref="D371:R371" si="64">D69/$C69</f>
        <v>1470.5419150343005</v>
      </c>
      <c r="E371" s="99">
        <f t="shared" si="64"/>
        <v>213.11180163179441</v>
      </c>
      <c r="F371" s="99">
        <f t="shared" si="64"/>
        <v>1683.6537166660949</v>
      </c>
      <c r="G371" s="99">
        <f t="shared" si="64"/>
        <v>3.8259084772846244E-2</v>
      </c>
      <c r="H371" s="99">
        <f t="shared" si="64"/>
        <v>1388.69</v>
      </c>
      <c r="I371" s="99">
        <f t="shared" si="64"/>
        <v>294.96371666609485</v>
      </c>
      <c r="J371" s="99">
        <f t="shared" si="64"/>
        <v>43.548231487840226</v>
      </c>
      <c r="K371" s="99">
        <f t="shared" si="64"/>
        <v>-371.08502126525917</v>
      </c>
      <c r="L371" s="99">
        <f t="shared" si="64"/>
        <v>-32.573073111324106</v>
      </c>
      <c r="M371" s="99">
        <f t="shared" si="64"/>
        <v>350.14481888685071</v>
      </c>
      <c r="N371" s="99">
        <f t="shared" si="64"/>
        <v>317.57174577552661</v>
      </c>
      <c r="O371" s="99">
        <f t="shared" si="64"/>
        <v>157.53701140444483</v>
      </c>
      <c r="P371" s="99">
        <f t="shared" si="64"/>
        <v>475.10875717997135</v>
      </c>
      <c r="Q371" s="99">
        <f t="shared" si="64"/>
        <v>-7.8827977932060485</v>
      </c>
      <c r="R371" s="99">
        <f t="shared" si="64"/>
        <v>467.22595938676534</v>
      </c>
    </row>
    <row r="372" spans="1:18" ht="15" x14ac:dyDescent="0.25">
      <c r="A372" s="196">
        <v>208</v>
      </c>
      <c r="B372" s="10" t="s">
        <v>75</v>
      </c>
      <c r="C372" s="11">
        <v>12335</v>
      </c>
      <c r="D372" s="99">
        <f t="shared" ref="D372:R372" si="65">D70/$C70</f>
        <v>1724.9411495743816</v>
      </c>
      <c r="E372" s="99">
        <f t="shared" si="65"/>
        <v>184.13443194619782</v>
      </c>
      <c r="F372" s="99">
        <f t="shared" si="65"/>
        <v>1909.0755815205796</v>
      </c>
      <c r="G372" s="99">
        <f t="shared" si="65"/>
        <v>0.11258127280097284</v>
      </c>
      <c r="H372" s="99">
        <f t="shared" si="65"/>
        <v>1388.6900000000003</v>
      </c>
      <c r="I372" s="99">
        <f t="shared" si="65"/>
        <v>520.38558152057942</v>
      </c>
      <c r="J372" s="99">
        <f t="shared" si="65"/>
        <v>60.924194855352816</v>
      </c>
      <c r="K372" s="99">
        <f t="shared" si="65"/>
        <v>-4.3299587370524844</v>
      </c>
      <c r="L372" s="99">
        <f t="shared" si="65"/>
        <v>576.97981763887969</v>
      </c>
      <c r="M372" s="99">
        <f t="shared" si="65"/>
        <v>468.32622033643992</v>
      </c>
      <c r="N372" s="99">
        <f t="shared" si="65"/>
        <v>1045.3060379753197</v>
      </c>
      <c r="O372" s="99">
        <f t="shared" si="65"/>
        <v>196.44450088324766</v>
      </c>
      <c r="P372" s="99">
        <f t="shared" si="65"/>
        <v>1241.7505388585673</v>
      </c>
      <c r="Q372" s="99">
        <f t="shared" si="65"/>
        <v>-1.6738714227807052</v>
      </c>
      <c r="R372" s="99">
        <f t="shared" si="65"/>
        <v>1240.0766674357867</v>
      </c>
    </row>
    <row r="373" spans="1:18" ht="15" x14ac:dyDescent="0.25">
      <c r="A373" s="196">
        <v>211</v>
      </c>
      <c r="B373" s="10" t="s">
        <v>76</v>
      </c>
      <c r="C373" s="11">
        <v>32959</v>
      </c>
      <c r="D373" s="99">
        <f t="shared" ref="D373:R373" si="66">D71/$C71</f>
        <v>1767.8408537880396</v>
      </c>
      <c r="E373" s="99">
        <f t="shared" si="66"/>
        <v>132.24757794660593</v>
      </c>
      <c r="F373" s="99">
        <f t="shared" si="66"/>
        <v>1900.0884317346454</v>
      </c>
      <c r="G373" s="99">
        <f t="shared" si="66"/>
        <v>4.2133863284687038E-2</v>
      </c>
      <c r="H373" s="99">
        <f t="shared" si="66"/>
        <v>1388.69</v>
      </c>
      <c r="I373" s="99">
        <f t="shared" si="66"/>
        <v>511.39843173464538</v>
      </c>
      <c r="J373" s="99">
        <f t="shared" si="66"/>
        <v>38.916054913388606</v>
      </c>
      <c r="K373" s="99">
        <f t="shared" si="66"/>
        <v>-108.69496785352881</v>
      </c>
      <c r="L373" s="99">
        <f t="shared" si="66"/>
        <v>441.61951879450521</v>
      </c>
      <c r="M373" s="99">
        <f t="shared" si="66"/>
        <v>161.32514500254379</v>
      </c>
      <c r="N373" s="99">
        <f t="shared" si="66"/>
        <v>602.94466379704909</v>
      </c>
      <c r="O373" s="99">
        <f t="shared" si="66"/>
        <v>128.10250554082526</v>
      </c>
      <c r="P373" s="99">
        <f t="shared" si="66"/>
        <v>731.04716933787427</v>
      </c>
      <c r="Q373" s="99">
        <f t="shared" si="66"/>
        <v>-34.96425837404049</v>
      </c>
      <c r="R373" s="99">
        <f t="shared" si="66"/>
        <v>696.0829109638338</v>
      </c>
    </row>
    <row r="374" spans="1:18" ht="15" x14ac:dyDescent="0.25">
      <c r="A374" s="196">
        <v>213</v>
      </c>
      <c r="B374" s="10" t="s">
        <v>77</v>
      </c>
      <c r="C374" s="11">
        <v>5154</v>
      </c>
      <c r="D374" s="99">
        <f t="shared" ref="D374:R374" si="67">D72/$C72</f>
        <v>1126.4961738455568</v>
      </c>
      <c r="E374" s="99">
        <f t="shared" si="67"/>
        <v>283.85093490816467</v>
      </c>
      <c r="F374" s="99">
        <f t="shared" si="67"/>
        <v>1410.3471087537216</v>
      </c>
      <c r="G374" s="99">
        <f t="shared" si="67"/>
        <v>0.26943927046953825</v>
      </c>
      <c r="H374" s="99">
        <f t="shared" si="67"/>
        <v>1388.69</v>
      </c>
      <c r="I374" s="99">
        <f t="shared" si="67"/>
        <v>21.657108753721374</v>
      </c>
      <c r="J374" s="99">
        <f t="shared" si="67"/>
        <v>122.4274588352699</v>
      </c>
      <c r="K374" s="99">
        <f t="shared" si="67"/>
        <v>-231.34913225637271</v>
      </c>
      <c r="L374" s="99">
        <f t="shared" si="67"/>
        <v>-87.26456466738145</v>
      </c>
      <c r="M374" s="99">
        <f t="shared" si="67"/>
        <v>233.56840281731309</v>
      </c>
      <c r="N374" s="99">
        <f t="shared" si="67"/>
        <v>146.30383814993164</v>
      </c>
      <c r="O374" s="99">
        <f t="shared" si="67"/>
        <v>215.42408557202663</v>
      </c>
      <c r="P374" s="99">
        <f t="shared" si="67"/>
        <v>361.72792372195823</v>
      </c>
      <c r="Q374" s="99">
        <f t="shared" si="67"/>
        <v>-22.293808110205667</v>
      </c>
      <c r="R374" s="99">
        <f t="shared" si="67"/>
        <v>339.43411561175253</v>
      </c>
    </row>
    <row r="375" spans="1:18" ht="15" x14ac:dyDescent="0.25">
      <c r="A375" s="196">
        <v>214</v>
      </c>
      <c r="B375" s="10" t="s">
        <v>78</v>
      </c>
      <c r="C375" s="11">
        <v>12528</v>
      </c>
      <c r="D375" s="99">
        <f t="shared" ref="D375:R375" si="68">D73/$C73</f>
        <v>1351.4450558748406</v>
      </c>
      <c r="E375" s="99">
        <f t="shared" si="68"/>
        <v>233.79267285202477</v>
      </c>
      <c r="F375" s="99">
        <f t="shared" si="68"/>
        <v>1585.2377287268655</v>
      </c>
      <c r="G375" s="99">
        <f t="shared" si="68"/>
        <v>0.11084690293742018</v>
      </c>
      <c r="H375" s="99">
        <f t="shared" si="68"/>
        <v>1388.69</v>
      </c>
      <c r="I375" s="99">
        <f t="shared" si="68"/>
        <v>196.54772872686544</v>
      </c>
      <c r="J375" s="99">
        <f t="shared" si="68"/>
        <v>52.371348384426611</v>
      </c>
      <c r="K375" s="99">
        <f t="shared" si="68"/>
        <v>-120.53206458809862</v>
      </c>
      <c r="L375" s="99">
        <f t="shared" si="68"/>
        <v>128.38701252319345</v>
      </c>
      <c r="M375" s="99">
        <f t="shared" si="68"/>
        <v>414.3390325536252</v>
      </c>
      <c r="N375" s="99">
        <f t="shared" si="68"/>
        <v>542.72604507681865</v>
      </c>
      <c r="O375" s="99">
        <f t="shared" si="68"/>
        <v>211.28210357775887</v>
      </c>
      <c r="P375" s="99">
        <f t="shared" si="68"/>
        <v>754.00814865457755</v>
      </c>
      <c r="Q375" s="99">
        <f t="shared" si="68"/>
        <v>15.605598858556826</v>
      </c>
      <c r="R375" s="99">
        <f t="shared" si="68"/>
        <v>769.6137475131344</v>
      </c>
    </row>
    <row r="376" spans="1:18" ht="15" x14ac:dyDescent="0.25">
      <c r="A376" s="196">
        <v>216</v>
      </c>
      <c r="B376" s="10" t="s">
        <v>79</v>
      </c>
      <c r="C376" s="11">
        <v>1269</v>
      </c>
      <c r="D376" s="99">
        <f t="shared" ref="D376:R376" si="69">D74/$C74</f>
        <v>1147.2966351457842</v>
      </c>
      <c r="E376" s="99">
        <f t="shared" si="69"/>
        <v>418.77183173481433</v>
      </c>
      <c r="F376" s="99">
        <f t="shared" si="69"/>
        <v>1566.0684668805986</v>
      </c>
      <c r="G376" s="99">
        <f t="shared" si="69"/>
        <v>1.0943183609141056</v>
      </c>
      <c r="H376" s="99">
        <f t="shared" si="69"/>
        <v>1388.69</v>
      </c>
      <c r="I376" s="99">
        <f t="shared" si="69"/>
        <v>177.37846688059847</v>
      </c>
      <c r="J376" s="99">
        <f t="shared" si="69"/>
        <v>315.87002628161338</v>
      </c>
      <c r="K376" s="99">
        <f t="shared" si="69"/>
        <v>-51.001583056583968</v>
      </c>
      <c r="L376" s="99">
        <f t="shared" si="69"/>
        <v>442.24691010562793</v>
      </c>
      <c r="M376" s="99">
        <f t="shared" si="69"/>
        <v>400.44033258252955</v>
      </c>
      <c r="N376" s="99">
        <f t="shared" si="69"/>
        <v>842.68724268815743</v>
      </c>
      <c r="O376" s="99">
        <f t="shared" si="69"/>
        <v>237.03049313947119</v>
      </c>
      <c r="P376" s="99">
        <f t="shared" si="69"/>
        <v>1079.7177358276285</v>
      </c>
      <c r="Q376" s="99">
        <f t="shared" si="69"/>
        <v>51.726871552403466</v>
      </c>
      <c r="R376" s="99">
        <f t="shared" si="69"/>
        <v>1131.444607380032</v>
      </c>
    </row>
    <row r="377" spans="1:18" ht="15" x14ac:dyDescent="0.25">
      <c r="A377" s="196">
        <v>217</v>
      </c>
      <c r="B377" s="10" t="s">
        <v>80</v>
      </c>
      <c r="C377" s="11">
        <v>5352</v>
      </c>
      <c r="D377" s="99">
        <f t="shared" ref="D377:R377" si="70">D75/$C75</f>
        <v>1681.0289349775783</v>
      </c>
      <c r="E377" s="99">
        <f t="shared" si="70"/>
        <v>185.79919083099495</v>
      </c>
      <c r="F377" s="99">
        <f t="shared" si="70"/>
        <v>1866.8281258085731</v>
      </c>
      <c r="G377" s="99">
        <f t="shared" si="70"/>
        <v>0.25947122571001496</v>
      </c>
      <c r="H377" s="99">
        <f t="shared" si="70"/>
        <v>1388.69</v>
      </c>
      <c r="I377" s="99">
        <f t="shared" si="70"/>
        <v>478.13812580857319</v>
      </c>
      <c r="J377" s="99">
        <f t="shared" si="70"/>
        <v>44.493951258670606</v>
      </c>
      <c r="K377" s="99">
        <f t="shared" si="70"/>
        <v>-394.04417464474949</v>
      </c>
      <c r="L377" s="99">
        <f t="shared" si="70"/>
        <v>128.58790242249427</v>
      </c>
      <c r="M377" s="99">
        <f t="shared" si="70"/>
        <v>508.79241155449506</v>
      </c>
      <c r="N377" s="99">
        <f t="shared" si="70"/>
        <v>637.38031397698933</v>
      </c>
      <c r="O377" s="99">
        <f t="shared" si="70"/>
        <v>196.46937077256374</v>
      </c>
      <c r="P377" s="99">
        <f t="shared" si="70"/>
        <v>833.84968474955315</v>
      </c>
      <c r="Q377" s="99">
        <f t="shared" si="70"/>
        <v>-3.9163849962630795</v>
      </c>
      <c r="R377" s="99">
        <f t="shared" si="70"/>
        <v>829.93329975329016</v>
      </c>
    </row>
    <row r="378" spans="1:18" ht="15" x14ac:dyDescent="0.25">
      <c r="A378" s="196">
        <v>218</v>
      </c>
      <c r="B378" s="10" t="s">
        <v>81</v>
      </c>
      <c r="C378" s="11">
        <v>1200</v>
      </c>
      <c r="D378" s="99">
        <f t="shared" ref="D378:R378" si="71">D76/$C76</f>
        <v>1042.1807250000002</v>
      </c>
      <c r="E378" s="99">
        <f t="shared" si="71"/>
        <v>223.46885894564204</v>
      </c>
      <c r="F378" s="99">
        <f t="shared" si="71"/>
        <v>1265.6495839456422</v>
      </c>
      <c r="G378" s="99">
        <f t="shared" si="71"/>
        <v>1.1572416666666667</v>
      </c>
      <c r="H378" s="99">
        <f t="shared" si="71"/>
        <v>1388.69</v>
      </c>
      <c r="I378" s="99">
        <f t="shared" si="71"/>
        <v>-123.04041605435778</v>
      </c>
      <c r="J378" s="99">
        <f t="shared" si="71"/>
        <v>60.467862164495855</v>
      </c>
      <c r="K378" s="99">
        <f t="shared" si="71"/>
        <v>305.77820456179694</v>
      </c>
      <c r="L378" s="99">
        <f t="shared" si="71"/>
        <v>243.20565067193499</v>
      </c>
      <c r="M378" s="99">
        <f t="shared" si="71"/>
        <v>521.50541273322085</v>
      </c>
      <c r="N378" s="99">
        <f t="shared" si="71"/>
        <v>764.71106340515587</v>
      </c>
      <c r="O378" s="99">
        <f t="shared" si="71"/>
        <v>280.64284538311233</v>
      </c>
      <c r="P378" s="99">
        <f t="shared" si="71"/>
        <v>1045.353908788268</v>
      </c>
      <c r="Q378" s="99">
        <f t="shared" si="71"/>
        <v>-270.95725624999994</v>
      </c>
      <c r="R378" s="99">
        <f t="shared" si="71"/>
        <v>774.39665253826809</v>
      </c>
    </row>
    <row r="379" spans="1:18" ht="15" x14ac:dyDescent="0.25">
      <c r="A379" s="196">
        <v>224</v>
      </c>
      <c r="B379" s="10" t="s">
        <v>82</v>
      </c>
      <c r="C379" s="11">
        <v>8603</v>
      </c>
      <c r="D379" s="99">
        <f t="shared" ref="D379:R379" si="72">D77/$C77</f>
        <v>1435.5924317098688</v>
      </c>
      <c r="E379" s="99">
        <f t="shared" si="72"/>
        <v>265.33805440061872</v>
      </c>
      <c r="F379" s="99">
        <f t="shared" si="72"/>
        <v>1700.9304861104877</v>
      </c>
      <c r="G379" s="99">
        <f t="shared" si="72"/>
        <v>0.16141927234685574</v>
      </c>
      <c r="H379" s="99">
        <f t="shared" si="72"/>
        <v>1388.69</v>
      </c>
      <c r="I379" s="99">
        <f t="shared" si="72"/>
        <v>312.2404861104875</v>
      </c>
      <c r="J379" s="99">
        <f t="shared" si="72"/>
        <v>25.253749851516712</v>
      </c>
      <c r="K379" s="99">
        <f t="shared" si="72"/>
        <v>-185.20786090282752</v>
      </c>
      <c r="L379" s="99">
        <f t="shared" si="72"/>
        <v>152.28637505917672</v>
      </c>
      <c r="M379" s="99">
        <f t="shared" si="72"/>
        <v>434.44997246723375</v>
      </c>
      <c r="N379" s="99">
        <f t="shared" si="72"/>
        <v>586.73634752641044</v>
      </c>
      <c r="O379" s="99">
        <f t="shared" si="72"/>
        <v>166.76469993582913</v>
      </c>
      <c r="P379" s="99">
        <f t="shared" si="72"/>
        <v>753.50104746223974</v>
      </c>
      <c r="Q379" s="99">
        <f t="shared" si="72"/>
        <v>37.385556375682896</v>
      </c>
      <c r="R379" s="99">
        <f t="shared" si="72"/>
        <v>790.88660383792251</v>
      </c>
    </row>
    <row r="380" spans="1:18" ht="15" x14ac:dyDescent="0.25">
      <c r="A380" s="196">
        <v>226</v>
      </c>
      <c r="B380" s="10" t="s">
        <v>83</v>
      </c>
      <c r="C380" s="11">
        <v>3665</v>
      </c>
      <c r="D380" s="99">
        <f t="shared" ref="D380:R380" si="73">D78/$C78</f>
        <v>1195.6600654843112</v>
      </c>
      <c r="E380" s="99">
        <f t="shared" si="73"/>
        <v>312.20484071052351</v>
      </c>
      <c r="F380" s="99">
        <f t="shared" si="73"/>
        <v>1507.8649061948347</v>
      </c>
      <c r="G380" s="99">
        <f t="shared" si="73"/>
        <v>0.37890586630286494</v>
      </c>
      <c r="H380" s="99">
        <f t="shared" si="73"/>
        <v>1388.69</v>
      </c>
      <c r="I380" s="99">
        <f t="shared" si="73"/>
        <v>119.17490619483466</v>
      </c>
      <c r="J380" s="99">
        <f t="shared" si="73"/>
        <v>156.05092216758359</v>
      </c>
      <c r="K380" s="99">
        <f t="shared" si="73"/>
        <v>55.520462293995806</v>
      </c>
      <c r="L380" s="99">
        <f t="shared" si="73"/>
        <v>330.74629065641403</v>
      </c>
      <c r="M380" s="99">
        <f t="shared" si="73"/>
        <v>448.53222815637218</v>
      </c>
      <c r="N380" s="99">
        <f t="shared" si="73"/>
        <v>779.27851881278627</v>
      </c>
      <c r="O380" s="99">
        <f t="shared" si="73"/>
        <v>219.18366534459051</v>
      </c>
      <c r="P380" s="99">
        <f t="shared" si="73"/>
        <v>998.46218415737678</v>
      </c>
      <c r="Q380" s="99">
        <f t="shared" si="73"/>
        <v>8.5481173260572998</v>
      </c>
      <c r="R380" s="99">
        <f t="shared" si="73"/>
        <v>1007.0103014834341</v>
      </c>
    </row>
    <row r="381" spans="1:18" ht="15" x14ac:dyDescent="0.25">
      <c r="A381" s="196">
        <v>230</v>
      </c>
      <c r="B381" s="10" t="s">
        <v>84</v>
      </c>
      <c r="C381" s="11">
        <v>2240</v>
      </c>
      <c r="D381" s="99">
        <f t="shared" ref="D381:R381" si="74">D79/$C79</f>
        <v>1214.7129910714286</v>
      </c>
      <c r="E381" s="99">
        <f t="shared" si="74"/>
        <v>338.55787172406741</v>
      </c>
      <c r="F381" s="99">
        <f t="shared" si="74"/>
        <v>1553.2708627954962</v>
      </c>
      <c r="G381" s="99">
        <f t="shared" si="74"/>
        <v>0.61995089285714289</v>
      </c>
      <c r="H381" s="99">
        <f t="shared" si="74"/>
        <v>1388.69</v>
      </c>
      <c r="I381" s="99">
        <f t="shared" si="74"/>
        <v>164.58086279549607</v>
      </c>
      <c r="J381" s="99">
        <f t="shared" si="74"/>
        <v>132.23375136006223</v>
      </c>
      <c r="K381" s="99">
        <f t="shared" si="74"/>
        <v>-82.657365076823325</v>
      </c>
      <c r="L381" s="99">
        <f t="shared" si="74"/>
        <v>214.15724907873499</v>
      </c>
      <c r="M381" s="99">
        <f t="shared" si="74"/>
        <v>594.55275744087214</v>
      </c>
      <c r="N381" s="99">
        <f t="shared" si="74"/>
        <v>808.71000651960708</v>
      </c>
      <c r="O381" s="99">
        <f t="shared" si="74"/>
        <v>265.41306112301083</v>
      </c>
      <c r="P381" s="99">
        <f t="shared" si="74"/>
        <v>1074.123067642618</v>
      </c>
      <c r="Q381" s="99">
        <f t="shared" si="74"/>
        <v>31.701812500000006</v>
      </c>
      <c r="R381" s="99">
        <f t="shared" si="74"/>
        <v>1105.824880142618</v>
      </c>
    </row>
    <row r="382" spans="1:18" ht="15" x14ac:dyDescent="0.25">
      <c r="A382" s="196">
        <v>231</v>
      </c>
      <c r="B382" s="10" t="s">
        <v>85</v>
      </c>
      <c r="C382" s="11">
        <v>1256</v>
      </c>
      <c r="D382" s="99">
        <f t="shared" ref="D382:R382" si="75">D80/$C80</f>
        <v>1156.1047213375796</v>
      </c>
      <c r="E382" s="99">
        <f t="shared" si="75"/>
        <v>458.26983972043337</v>
      </c>
      <c r="F382" s="99">
        <f t="shared" si="75"/>
        <v>1614.3745610580129</v>
      </c>
      <c r="G382" s="99">
        <f t="shared" si="75"/>
        <v>1.1056449044585988</v>
      </c>
      <c r="H382" s="99">
        <f t="shared" si="75"/>
        <v>1388.69</v>
      </c>
      <c r="I382" s="99">
        <f t="shared" si="75"/>
        <v>225.68456105801283</v>
      </c>
      <c r="J382" s="99">
        <f t="shared" si="75"/>
        <v>81.060709525200437</v>
      </c>
      <c r="K382" s="99">
        <f t="shared" si="75"/>
        <v>-1201.0398260197865</v>
      </c>
      <c r="L382" s="99">
        <f t="shared" si="75"/>
        <v>-894.29455543657321</v>
      </c>
      <c r="M382" s="99">
        <f t="shared" si="75"/>
        <v>-12.218179968569894</v>
      </c>
      <c r="N382" s="99">
        <f t="shared" si="75"/>
        <v>-906.51273540514308</v>
      </c>
      <c r="O382" s="99">
        <f t="shared" si="75"/>
        <v>177.56738194615812</v>
      </c>
      <c r="P382" s="99">
        <f t="shared" si="75"/>
        <v>-728.94535345898498</v>
      </c>
      <c r="Q382" s="99">
        <f t="shared" si="75"/>
        <v>-159.10295183121019</v>
      </c>
      <c r="R382" s="99">
        <f t="shared" si="75"/>
        <v>-888.048305290195</v>
      </c>
    </row>
    <row r="383" spans="1:18" ht="15" x14ac:dyDescent="0.25">
      <c r="A383" s="196">
        <v>232</v>
      </c>
      <c r="B383" s="10" t="s">
        <v>86</v>
      </c>
      <c r="C383" s="11">
        <v>12750</v>
      </c>
      <c r="D383" s="99">
        <f t="shared" ref="D383:R383" si="76">D81/$C81</f>
        <v>1441.2589858823526</v>
      </c>
      <c r="E383" s="99">
        <f t="shared" si="76"/>
        <v>219.16809521294664</v>
      </c>
      <c r="F383" s="99">
        <f t="shared" si="76"/>
        <v>1660.4270810952994</v>
      </c>
      <c r="G383" s="99">
        <f t="shared" si="76"/>
        <v>0.10891686274509804</v>
      </c>
      <c r="H383" s="99">
        <f t="shared" si="76"/>
        <v>1388.69</v>
      </c>
      <c r="I383" s="99">
        <f t="shared" si="76"/>
        <v>271.73708109529929</v>
      </c>
      <c r="J383" s="99">
        <f t="shared" si="76"/>
        <v>35.369722731882838</v>
      </c>
      <c r="K383" s="99">
        <f t="shared" si="76"/>
        <v>-137.32187478042704</v>
      </c>
      <c r="L383" s="99">
        <f t="shared" si="76"/>
        <v>169.78492904675511</v>
      </c>
      <c r="M383" s="99">
        <f t="shared" si="76"/>
        <v>418.12428030920751</v>
      </c>
      <c r="N383" s="99">
        <f t="shared" si="76"/>
        <v>587.90920935596262</v>
      </c>
      <c r="O383" s="99">
        <f t="shared" si="76"/>
        <v>222.26231722750967</v>
      </c>
      <c r="P383" s="99">
        <f t="shared" si="76"/>
        <v>810.17152658347231</v>
      </c>
      <c r="Q383" s="99">
        <f t="shared" si="76"/>
        <v>-4.4579988235294108</v>
      </c>
      <c r="R383" s="99">
        <f t="shared" si="76"/>
        <v>805.71352775994296</v>
      </c>
    </row>
    <row r="384" spans="1:18" ht="15" x14ac:dyDescent="0.25">
      <c r="A384" s="196">
        <v>233</v>
      </c>
      <c r="B384" s="10" t="s">
        <v>87</v>
      </c>
      <c r="C384" s="11">
        <v>15116</v>
      </c>
      <c r="D384" s="99">
        <f t="shared" ref="D384:R384" si="77">D82/$C82</f>
        <v>1435.4459268324956</v>
      </c>
      <c r="E384" s="99">
        <f t="shared" si="77"/>
        <v>192.31113102099704</v>
      </c>
      <c r="F384" s="99">
        <f t="shared" si="77"/>
        <v>1627.7570578534926</v>
      </c>
      <c r="G384" s="99">
        <f t="shared" si="77"/>
        <v>9.186888065625827E-2</v>
      </c>
      <c r="H384" s="99">
        <f t="shared" si="77"/>
        <v>1388.69</v>
      </c>
      <c r="I384" s="99">
        <f t="shared" si="77"/>
        <v>239.06705785349266</v>
      </c>
      <c r="J384" s="99">
        <f t="shared" si="77"/>
        <v>28.454196740169401</v>
      </c>
      <c r="K384" s="99">
        <f t="shared" si="77"/>
        <v>45.70474612938137</v>
      </c>
      <c r="L384" s="99">
        <f t="shared" si="77"/>
        <v>313.22600072304346</v>
      </c>
      <c r="M384" s="99">
        <f t="shared" si="77"/>
        <v>462.48067334448507</v>
      </c>
      <c r="N384" s="99">
        <f t="shared" si="77"/>
        <v>775.70667406752852</v>
      </c>
      <c r="O384" s="99">
        <f t="shared" si="77"/>
        <v>224.39844213184637</v>
      </c>
      <c r="P384" s="99">
        <f t="shared" si="77"/>
        <v>1000.1051161993748</v>
      </c>
      <c r="Q384" s="99">
        <f t="shared" si="77"/>
        <v>-4.4757473868748319</v>
      </c>
      <c r="R384" s="99">
        <f t="shared" si="77"/>
        <v>995.62936881250005</v>
      </c>
    </row>
    <row r="385" spans="1:18" ht="15" x14ac:dyDescent="0.25">
      <c r="A385" s="196">
        <v>235</v>
      </c>
      <c r="B385" s="10" t="s">
        <v>88</v>
      </c>
      <c r="C385" s="11">
        <v>10284</v>
      </c>
      <c r="D385" s="99">
        <f t="shared" ref="D385:R385" si="78">D83/$C83</f>
        <v>1770.5407351225201</v>
      </c>
      <c r="E385" s="99">
        <f t="shared" si="78"/>
        <v>336.27987271858819</v>
      </c>
      <c r="F385" s="99">
        <f t="shared" si="78"/>
        <v>2106.8206078411085</v>
      </c>
      <c r="G385" s="99">
        <f t="shared" si="78"/>
        <v>0.13503403345001946</v>
      </c>
      <c r="H385" s="99">
        <f t="shared" si="78"/>
        <v>1388.69</v>
      </c>
      <c r="I385" s="99">
        <f t="shared" si="78"/>
        <v>718.13060784110826</v>
      </c>
      <c r="J385" s="99">
        <f t="shared" si="78"/>
        <v>43.255842154502325</v>
      </c>
      <c r="K385" s="99">
        <f t="shared" si="78"/>
        <v>1144.1297790930635</v>
      </c>
      <c r="L385" s="99">
        <f t="shared" si="78"/>
        <v>1905.5162290886742</v>
      </c>
      <c r="M385" s="99">
        <f t="shared" si="78"/>
        <v>-162.88735143351096</v>
      </c>
      <c r="N385" s="99">
        <f t="shared" si="78"/>
        <v>1742.6288776551633</v>
      </c>
      <c r="O385" s="99">
        <f t="shared" si="78"/>
        <v>63.737457094704425</v>
      </c>
      <c r="P385" s="99">
        <f t="shared" si="78"/>
        <v>1806.3663347498675</v>
      </c>
      <c r="Q385" s="99">
        <f t="shared" si="78"/>
        <v>220.42156282574871</v>
      </c>
      <c r="R385" s="99">
        <f t="shared" si="78"/>
        <v>2026.7878975756162</v>
      </c>
    </row>
    <row r="386" spans="1:18" ht="15" x14ac:dyDescent="0.25">
      <c r="A386" s="196">
        <v>236</v>
      </c>
      <c r="B386" s="10" t="s">
        <v>89</v>
      </c>
      <c r="C386" s="11">
        <v>4198</v>
      </c>
      <c r="D386" s="99">
        <f t="shared" ref="D386:R386" si="79">D84/$C84</f>
        <v>1705.0151191043353</v>
      </c>
      <c r="E386" s="99">
        <f t="shared" si="79"/>
        <v>165.79861337671107</v>
      </c>
      <c r="F386" s="99">
        <f t="shared" si="79"/>
        <v>1870.8137324810464</v>
      </c>
      <c r="G386" s="99">
        <f t="shared" si="79"/>
        <v>0.33079799904716534</v>
      </c>
      <c r="H386" s="99">
        <f t="shared" si="79"/>
        <v>1388.69</v>
      </c>
      <c r="I386" s="99">
        <f t="shared" si="79"/>
        <v>482.12373248104643</v>
      </c>
      <c r="J386" s="99">
        <f t="shared" si="79"/>
        <v>45.709364027474841</v>
      </c>
      <c r="K386" s="99">
        <f t="shared" si="79"/>
        <v>-143.56890560145078</v>
      </c>
      <c r="L386" s="99">
        <f t="shared" si="79"/>
        <v>384.26419090707054</v>
      </c>
      <c r="M386" s="99">
        <f t="shared" si="79"/>
        <v>537.63088334912391</v>
      </c>
      <c r="N386" s="99">
        <f t="shared" si="79"/>
        <v>921.89507425619445</v>
      </c>
      <c r="O386" s="99">
        <f t="shared" si="79"/>
        <v>211.49427310850086</v>
      </c>
      <c r="P386" s="99">
        <f t="shared" si="79"/>
        <v>1133.3893473646951</v>
      </c>
      <c r="Q386" s="99">
        <f t="shared" si="79"/>
        <v>71.65357682229633</v>
      </c>
      <c r="R386" s="99">
        <f t="shared" si="79"/>
        <v>1205.0429241869915</v>
      </c>
    </row>
    <row r="387" spans="1:18" ht="15" x14ac:dyDescent="0.25">
      <c r="A387" s="196">
        <v>239</v>
      </c>
      <c r="B387" s="10" t="s">
        <v>90</v>
      </c>
      <c r="C387" s="11">
        <v>2029</v>
      </c>
      <c r="D387" s="99">
        <f t="shared" ref="D387:R387" si="80">D85/$C85</f>
        <v>1039.3229078363725</v>
      </c>
      <c r="E387" s="99">
        <f t="shared" si="80"/>
        <v>306.58170695095117</v>
      </c>
      <c r="F387" s="99">
        <f t="shared" si="80"/>
        <v>1345.9046147873237</v>
      </c>
      <c r="G387" s="99">
        <f t="shared" si="80"/>
        <v>0.68442089699359288</v>
      </c>
      <c r="H387" s="99">
        <f t="shared" si="80"/>
        <v>1388.69</v>
      </c>
      <c r="I387" s="99">
        <f t="shared" si="80"/>
        <v>-42.785385212676481</v>
      </c>
      <c r="J387" s="99">
        <f t="shared" si="80"/>
        <v>327.63183925693119</v>
      </c>
      <c r="K387" s="99">
        <f t="shared" si="80"/>
        <v>-80.861884033536654</v>
      </c>
      <c r="L387" s="99">
        <f t="shared" si="80"/>
        <v>203.98457001071807</v>
      </c>
      <c r="M387" s="99">
        <f t="shared" si="80"/>
        <v>389.76997537347285</v>
      </c>
      <c r="N387" s="99">
        <f t="shared" si="80"/>
        <v>593.75454538419092</v>
      </c>
      <c r="O387" s="99">
        <f t="shared" si="80"/>
        <v>227.84629986727481</v>
      </c>
      <c r="P387" s="99">
        <f t="shared" si="80"/>
        <v>821.60084525146567</v>
      </c>
      <c r="Q387" s="99">
        <f t="shared" si="80"/>
        <v>1.823453918186299</v>
      </c>
      <c r="R387" s="99">
        <f t="shared" si="80"/>
        <v>823.42429916965193</v>
      </c>
    </row>
    <row r="388" spans="1:18" ht="15" x14ac:dyDescent="0.25">
      <c r="A388" s="196">
        <v>240</v>
      </c>
      <c r="B388" s="10" t="s">
        <v>91</v>
      </c>
      <c r="C388" s="11">
        <v>19499</v>
      </c>
      <c r="D388" s="99">
        <f t="shared" ref="D388:R388" si="81">D86/$C86</f>
        <v>1353.1736991640598</v>
      </c>
      <c r="E388" s="99">
        <f t="shared" si="81"/>
        <v>218.62688006075442</v>
      </c>
      <c r="F388" s="99">
        <f t="shared" si="81"/>
        <v>1571.8005792248141</v>
      </c>
      <c r="G388" s="99">
        <f t="shared" si="81"/>
        <v>7.1218524026873176E-2</v>
      </c>
      <c r="H388" s="99">
        <f t="shared" si="81"/>
        <v>1388.69</v>
      </c>
      <c r="I388" s="99">
        <f t="shared" si="81"/>
        <v>183.11057922481396</v>
      </c>
      <c r="J388" s="99">
        <f t="shared" si="81"/>
        <v>37.940284763576805</v>
      </c>
      <c r="K388" s="99">
        <f t="shared" si="81"/>
        <v>-802.27621888235944</v>
      </c>
      <c r="L388" s="99">
        <f t="shared" si="81"/>
        <v>-581.22535489396864</v>
      </c>
      <c r="M388" s="99">
        <f t="shared" si="81"/>
        <v>282.77868564307499</v>
      </c>
      <c r="N388" s="99">
        <f t="shared" si="81"/>
        <v>-298.44666925089359</v>
      </c>
      <c r="O388" s="99">
        <f t="shared" si="81"/>
        <v>164.87091258685052</v>
      </c>
      <c r="P388" s="99">
        <f t="shared" si="81"/>
        <v>-133.57575666404307</v>
      </c>
      <c r="Q388" s="99">
        <f t="shared" si="81"/>
        <v>-9.7028779424585849</v>
      </c>
      <c r="R388" s="99">
        <f t="shared" si="81"/>
        <v>-143.27863460650164</v>
      </c>
    </row>
    <row r="389" spans="1:18" ht="15" x14ac:dyDescent="0.25">
      <c r="A389" s="196">
        <v>241</v>
      </c>
      <c r="B389" s="10" t="s">
        <v>92</v>
      </c>
      <c r="C389" s="11">
        <v>7771</v>
      </c>
      <c r="D389" s="99">
        <f t="shared" ref="D389:R389" si="82">D87/$C87</f>
        <v>1594.3878303950585</v>
      </c>
      <c r="E389" s="99">
        <f t="shared" si="82"/>
        <v>155.45114965843311</v>
      </c>
      <c r="F389" s="99">
        <f t="shared" si="82"/>
        <v>1749.8389800534917</v>
      </c>
      <c r="G389" s="99">
        <f t="shared" si="82"/>
        <v>0.17870158280787543</v>
      </c>
      <c r="H389" s="99">
        <f t="shared" si="82"/>
        <v>1388.69</v>
      </c>
      <c r="I389" s="99">
        <f t="shared" si="82"/>
        <v>361.14898005349164</v>
      </c>
      <c r="J389" s="99">
        <f t="shared" si="82"/>
        <v>35.54123330374307</v>
      </c>
      <c r="K389" s="99">
        <f t="shared" si="82"/>
        <v>-467.72901774821747</v>
      </c>
      <c r="L389" s="99">
        <f t="shared" si="82"/>
        <v>-71.038804390982747</v>
      </c>
      <c r="M389" s="99">
        <f t="shared" si="82"/>
        <v>212.23188104555877</v>
      </c>
      <c r="N389" s="99">
        <f t="shared" si="82"/>
        <v>141.19307665457603</v>
      </c>
      <c r="O389" s="99">
        <f t="shared" si="82"/>
        <v>145.73961668862108</v>
      </c>
      <c r="P389" s="99">
        <f t="shared" si="82"/>
        <v>286.93269334319706</v>
      </c>
      <c r="Q389" s="99">
        <f t="shared" si="82"/>
        <v>22.307678548449367</v>
      </c>
      <c r="R389" s="99">
        <f t="shared" si="82"/>
        <v>309.24037189164648</v>
      </c>
    </row>
    <row r="390" spans="1:18" ht="15" x14ac:dyDescent="0.25">
      <c r="A390" s="196">
        <v>244</v>
      </c>
      <c r="B390" s="10" t="s">
        <v>93</v>
      </c>
      <c r="C390" s="11">
        <v>19300</v>
      </c>
      <c r="D390" s="99">
        <f t="shared" ref="D390:R390" si="83">D88/$C88</f>
        <v>2199.0072751295334</v>
      </c>
      <c r="E390" s="99">
        <f t="shared" si="83"/>
        <v>88.515726607738898</v>
      </c>
      <c r="F390" s="99">
        <f t="shared" si="83"/>
        <v>2287.5230017372724</v>
      </c>
      <c r="G390" s="99">
        <f t="shared" si="83"/>
        <v>7.1952849740932648E-2</v>
      </c>
      <c r="H390" s="99">
        <f t="shared" si="83"/>
        <v>1388.69</v>
      </c>
      <c r="I390" s="99">
        <f t="shared" si="83"/>
        <v>898.8330017372723</v>
      </c>
      <c r="J390" s="99">
        <f t="shared" si="83"/>
        <v>48.766140190483064</v>
      </c>
      <c r="K390" s="99">
        <f t="shared" si="83"/>
        <v>-94.635575877499079</v>
      </c>
      <c r="L390" s="99">
        <f t="shared" si="83"/>
        <v>852.96356605025619</v>
      </c>
      <c r="M390" s="99">
        <f t="shared" si="83"/>
        <v>189.6867374440564</v>
      </c>
      <c r="N390" s="99">
        <f t="shared" si="83"/>
        <v>1042.6503034943125</v>
      </c>
      <c r="O390" s="99">
        <f t="shared" si="83"/>
        <v>107.53248548247026</v>
      </c>
      <c r="P390" s="99">
        <f t="shared" si="83"/>
        <v>1150.1827889767831</v>
      </c>
      <c r="Q390" s="99">
        <f t="shared" si="83"/>
        <v>5.6599861424870443</v>
      </c>
      <c r="R390" s="99">
        <f t="shared" si="83"/>
        <v>1155.8427751192698</v>
      </c>
    </row>
    <row r="391" spans="1:18" ht="15" x14ac:dyDescent="0.25">
      <c r="A391" s="196">
        <v>245</v>
      </c>
      <c r="B391" s="10" t="s">
        <v>94</v>
      </c>
      <c r="C391" s="11">
        <v>37676</v>
      </c>
      <c r="D391" s="99">
        <f t="shared" ref="D391:R391" si="84">D89/$C89</f>
        <v>1544.1022335173586</v>
      </c>
      <c r="E391" s="99">
        <f t="shared" si="84"/>
        <v>361.51092190216082</v>
      </c>
      <c r="F391" s="99">
        <f t="shared" si="84"/>
        <v>1905.6131554195192</v>
      </c>
      <c r="G391" s="99">
        <f t="shared" si="84"/>
        <v>3.6858742966344622E-2</v>
      </c>
      <c r="H391" s="99">
        <f t="shared" si="84"/>
        <v>1388.69</v>
      </c>
      <c r="I391" s="99">
        <f t="shared" si="84"/>
        <v>516.92315541951916</v>
      </c>
      <c r="J391" s="99">
        <f t="shared" si="84"/>
        <v>38.803482826358014</v>
      </c>
      <c r="K391" s="99">
        <f t="shared" si="84"/>
        <v>-247.96086864865043</v>
      </c>
      <c r="L391" s="99">
        <f t="shared" si="84"/>
        <v>307.76576959722672</v>
      </c>
      <c r="M391" s="99">
        <f t="shared" si="84"/>
        <v>11.438123364455167</v>
      </c>
      <c r="N391" s="99">
        <f t="shared" si="84"/>
        <v>319.2038929616819</v>
      </c>
      <c r="O391" s="99">
        <f t="shared" si="84"/>
        <v>128.04687376504623</v>
      </c>
      <c r="P391" s="99">
        <f t="shared" si="84"/>
        <v>447.25076672672816</v>
      </c>
      <c r="Q391" s="99">
        <f t="shared" si="84"/>
        <v>-32.038741888735544</v>
      </c>
      <c r="R391" s="99">
        <f t="shared" si="84"/>
        <v>415.2120248379926</v>
      </c>
    </row>
    <row r="392" spans="1:18" ht="15" x14ac:dyDescent="0.25">
      <c r="A392" s="196">
        <v>249</v>
      </c>
      <c r="B392" s="10" t="s">
        <v>95</v>
      </c>
      <c r="C392" s="11">
        <v>9250</v>
      </c>
      <c r="D392" s="99">
        <f t="shared" ref="D392:R392" si="85">D90/$C90</f>
        <v>1255.9169556756756</v>
      </c>
      <c r="E392" s="99">
        <f t="shared" si="85"/>
        <v>241.16393671883654</v>
      </c>
      <c r="F392" s="99">
        <f t="shared" si="85"/>
        <v>1497.0808923945121</v>
      </c>
      <c r="G392" s="99">
        <f t="shared" si="85"/>
        <v>0.15012864864864867</v>
      </c>
      <c r="H392" s="99">
        <f t="shared" si="85"/>
        <v>1388.69</v>
      </c>
      <c r="I392" s="99">
        <f t="shared" si="85"/>
        <v>108.39089239451209</v>
      </c>
      <c r="J392" s="99">
        <f t="shared" si="85"/>
        <v>77.322917379684938</v>
      </c>
      <c r="K392" s="99">
        <f t="shared" si="85"/>
        <v>-18.869068733618683</v>
      </c>
      <c r="L392" s="99">
        <f t="shared" si="85"/>
        <v>166.84474104057836</v>
      </c>
      <c r="M392" s="99">
        <f t="shared" si="85"/>
        <v>364.88095904591017</v>
      </c>
      <c r="N392" s="99">
        <f t="shared" si="85"/>
        <v>531.72570008648847</v>
      </c>
      <c r="O392" s="99">
        <f t="shared" si="85"/>
        <v>180.04477912774965</v>
      </c>
      <c r="P392" s="99">
        <f t="shared" si="85"/>
        <v>711.77047921423821</v>
      </c>
      <c r="Q392" s="99">
        <f t="shared" si="85"/>
        <v>-4.0384782702702697</v>
      </c>
      <c r="R392" s="99">
        <f t="shared" si="85"/>
        <v>707.73200094396793</v>
      </c>
    </row>
    <row r="393" spans="1:18" ht="15" x14ac:dyDescent="0.25">
      <c r="A393" s="196">
        <v>250</v>
      </c>
      <c r="B393" s="10" t="s">
        <v>96</v>
      </c>
      <c r="C393" s="11">
        <v>1771</v>
      </c>
      <c r="D393" s="99">
        <f t="shared" ref="D393:R393" si="86">D91/$C91</f>
        <v>1169.6254827780913</v>
      </c>
      <c r="E393" s="99">
        <f t="shared" si="86"/>
        <v>272.35268666953118</v>
      </c>
      <c r="F393" s="99">
        <f t="shared" si="86"/>
        <v>1441.9781694476226</v>
      </c>
      <c r="G393" s="99">
        <f t="shared" si="86"/>
        <v>0.78412761151891586</v>
      </c>
      <c r="H393" s="99">
        <f t="shared" si="86"/>
        <v>1388.69</v>
      </c>
      <c r="I393" s="99">
        <f t="shared" si="86"/>
        <v>53.28816944762238</v>
      </c>
      <c r="J393" s="99">
        <f t="shared" si="86"/>
        <v>140.02872378214488</v>
      </c>
      <c r="K393" s="99">
        <f t="shared" si="86"/>
        <v>-71.013044659275522</v>
      </c>
      <c r="L393" s="99">
        <f t="shared" si="86"/>
        <v>122.30384857049174</v>
      </c>
      <c r="M393" s="99">
        <f t="shared" si="86"/>
        <v>451.95305934649497</v>
      </c>
      <c r="N393" s="99">
        <f t="shared" si="86"/>
        <v>574.25690791698673</v>
      </c>
      <c r="O393" s="99">
        <f t="shared" si="86"/>
        <v>249.17683155505947</v>
      </c>
      <c r="P393" s="99">
        <f t="shared" si="86"/>
        <v>823.43373947204623</v>
      </c>
      <c r="Q393" s="99">
        <f t="shared" si="86"/>
        <v>24.513176171654433</v>
      </c>
      <c r="R393" s="99">
        <f t="shared" si="86"/>
        <v>847.94691564370066</v>
      </c>
    </row>
    <row r="394" spans="1:18" ht="15" x14ac:dyDescent="0.25">
      <c r="A394" s="196">
        <v>256</v>
      </c>
      <c r="B394" s="10" t="s">
        <v>97</v>
      </c>
      <c r="C394" s="11">
        <v>1554</v>
      </c>
      <c r="D394" s="99">
        <f t="shared" ref="D394:R394" si="87">D92/$C92</f>
        <v>1679.9612162162161</v>
      </c>
      <c r="E394" s="99">
        <f t="shared" si="87"/>
        <v>338.02070656147276</v>
      </c>
      <c r="F394" s="99">
        <f t="shared" si="87"/>
        <v>2017.9819227776891</v>
      </c>
      <c r="G394" s="99">
        <f t="shared" si="87"/>
        <v>0.89362290862290861</v>
      </c>
      <c r="H394" s="99">
        <f t="shared" si="87"/>
        <v>1388.69</v>
      </c>
      <c r="I394" s="99">
        <f t="shared" si="87"/>
        <v>629.29192277768891</v>
      </c>
      <c r="J394" s="99">
        <f t="shared" si="87"/>
        <v>340.91424616584754</v>
      </c>
      <c r="K394" s="99">
        <f t="shared" si="87"/>
        <v>-602.97298811723829</v>
      </c>
      <c r="L394" s="99">
        <f t="shared" si="87"/>
        <v>367.23318082629805</v>
      </c>
      <c r="M394" s="99">
        <f t="shared" si="87"/>
        <v>548.20057800177244</v>
      </c>
      <c r="N394" s="99">
        <f t="shared" si="87"/>
        <v>915.43375882807061</v>
      </c>
      <c r="O394" s="99">
        <f t="shared" si="87"/>
        <v>220.92355982505865</v>
      </c>
      <c r="P394" s="99">
        <f t="shared" si="87"/>
        <v>1136.3573186531291</v>
      </c>
      <c r="Q394" s="99">
        <f t="shared" si="87"/>
        <v>75.936509009009015</v>
      </c>
      <c r="R394" s="99">
        <f t="shared" si="87"/>
        <v>1212.2938276621383</v>
      </c>
    </row>
    <row r="395" spans="1:18" ht="15" x14ac:dyDescent="0.25">
      <c r="A395" s="196">
        <v>257</v>
      </c>
      <c r="B395" s="10" t="s">
        <v>98</v>
      </c>
      <c r="C395" s="11">
        <v>40722</v>
      </c>
      <c r="D395" s="99">
        <f t="shared" ref="D395:R395" si="88">D93/$C93</f>
        <v>1761.9842291635975</v>
      </c>
      <c r="E395" s="99">
        <f t="shared" si="88"/>
        <v>335.78396738128936</v>
      </c>
      <c r="F395" s="99">
        <f t="shared" si="88"/>
        <v>2097.7681965448865</v>
      </c>
      <c r="G395" s="99">
        <f t="shared" si="88"/>
        <v>3.4101714061195422E-2</v>
      </c>
      <c r="H395" s="99">
        <f t="shared" si="88"/>
        <v>1388.69</v>
      </c>
      <c r="I395" s="99">
        <f t="shared" si="88"/>
        <v>709.07819654488662</v>
      </c>
      <c r="J395" s="99">
        <f t="shared" si="88"/>
        <v>34.787370378194474</v>
      </c>
      <c r="K395" s="99">
        <f t="shared" si="88"/>
        <v>126.58368756066155</v>
      </c>
      <c r="L395" s="99">
        <f t="shared" si="88"/>
        <v>870.44925448374272</v>
      </c>
      <c r="M395" s="99">
        <f t="shared" si="88"/>
        <v>-23.515399770588246</v>
      </c>
      <c r="N395" s="99">
        <f t="shared" si="88"/>
        <v>846.93385471315446</v>
      </c>
      <c r="O395" s="99">
        <f t="shared" si="88"/>
        <v>110.51489517860526</v>
      </c>
      <c r="P395" s="99">
        <f t="shared" si="88"/>
        <v>957.44874989175969</v>
      </c>
      <c r="Q395" s="99">
        <f t="shared" si="88"/>
        <v>-13.517724581307409</v>
      </c>
      <c r="R395" s="99">
        <f t="shared" si="88"/>
        <v>943.93102531045224</v>
      </c>
    </row>
    <row r="396" spans="1:18" ht="15" x14ac:dyDescent="0.25">
      <c r="A396" s="196">
        <v>260</v>
      </c>
      <c r="B396" s="10" t="s">
        <v>99</v>
      </c>
      <c r="C396" s="11">
        <v>9727</v>
      </c>
      <c r="D396" s="99">
        <f t="shared" ref="D396:R396" si="89">D94/$C94</f>
        <v>1081.5741184332271</v>
      </c>
      <c r="E396" s="99">
        <f t="shared" si="89"/>
        <v>349.94845174519145</v>
      </c>
      <c r="F396" s="99">
        <f t="shared" si="89"/>
        <v>1431.5225701784186</v>
      </c>
      <c r="G396" s="99">
        <f t="shared" si="89"/>
        <v>0.14276652616428498</v>
      </c>
      <c r="H396" s="99">
        <f t="shared" si="89"/>
        <v>1388.69</v>
      </c>
      <c r="I396" s="99">
        <f t="shared" si="89"/>
        <v>42.83257017841855</v>
      </c>
      <c r="J396" s="99">
        <f t="shared" si="89"/>
        <v>147.15160671602138</v>
      </c>
      <c r="K396" s="99">
        <f t="shared" si="89"/>
        <v>348.37477091399802</v>
      </c>
      <c r="L396" s="99">
        <f t="shared" si="89"/>
        <v>538.35894780843796</v>
      </c>
      <c r="M396" s="99">
        <f t="shared" si="89"/>
        <v>541.71875328260023</v>
      </c>
      <c r="N396" s="99">
        <f t="shared" si="89"/>
        <v>1080.0777010910383</v>
      </c>
      <c r="O396" s="99">
        <f t="shared" si="89"/>
        <v>216.35868341259115</v>
      </c>
      <c r="P396" s="99">
        <f t="shared" si="89"/>
        <v>1296.4363845036294</v>
      </c>
      <c r="Q396" s="99">
        <f t="shared" si="89"/>
        <v>-4.2714117919193999</v>
      </c>
      <c r="R396" s="99">
        <f t="shared" si="89"/>
        <v>1292.1649727117099</v>
      </c>
    </row>
    <row r="397" spans="1:18" ht="15" x14ac:dyDescent="0.25">
      <c r="A397" s="196">
        <v>261</v>
      </c>
      <c r="B397" s="10" t="s">
        <v>100</v>
      </c>
      <c r="C397" s="11">
        <v>6637</v>
      </c>
      <c r="D397" s="99">
        <f t="shared" ref="D397:R397" si="90">D95/$C95</f>
        <v>1402.0703495555222</v>
      </c>
      <c r="E397" s="99">
        <f t="shared" si="90"/>
        <v>996.62564622532648</v>
      </c>
      <c r="F397" s="99">
        <f t="shared" si="90"/>
        <v>2398.6959957808485</v>
      </c>
      <c r="G397" s="99">
        <f t="shared" si="90"/>
        <v>0.20923459394304655</v>
      </c>
      <c r="H397" s="99">
        <f t="shared" si="90"/>
        <v>1388.6900000000003</v>
      </c>
      <c r="I397" s="99">
        <f t="shared" si="90"/>
        <v>1010.0059957808484</v>
      </c>
      <c r="J397" s="99">
        <f t="shared" si="90"/>
        <v>346.84498341434227</v>
      </c>
      <c r="K397" s="99">
        <f t="shared" si="90"/>
        <v>274.8887772208646</v>
      </c>
      <c r="L397" s="99">
        <f t="shared" si="90"/>
        <v>1631.7397564160551</v>
      </c>
      <c r="M397" s="99">
        <f t="shared" si="90"/>
        <v>-49.00157740738959</v>
      </c>
      <c r="N397" s="99">
        <f t="shared" si="90"/>
        <v>1582.7381790086654</v>
      </c>
      <c r="O397" s="99">
        <f t="shared" si="90"/>
        <v>181.88507258379221</v>
      </c>
      <c r="P397" s="99">
        <f t="shared" si="90"/>
        <v>1764.6232515924578</v>
      </c>
      <c r="Q397" s="99">
        <f t="shared" si="90"/>
        <v>-4.4168830043694411</v>
      </c>
      <c r="R397" s="99">
        <f t="shared" si="90"/>
        <v>1760.2063685880885</v>
      </c>
    </row>
    <row r="398" spans="1:18" ht="15" x14ac:dyDescent="0.25">
      <c r="A398" s="196">
        <v>263</v>
      </c>
      <c r="B398" s="10" t="s">
        <v>101</v>
      </c>
      <c r="C398" s="11">
        <v>7597</v>
      </c>
      <c r="D398" s="99">
        <f t="shared" ref="D398:R398" si="91">D96/$C96</f>
        <v>1391.657891272871</v>
      </c>
      <c r="E398" s="99">
        <f t="shared" si="91"/>
        <v>260.4277621923693</v>
      </c>
      <c r="F398" s="99">
        <f t="shared" si="91"/>
        <v>1652.0856534652403</v>
      </c>
      <c r="G398" s="99">
        <f t="shared" si="91"/>
        <v>0.18279452415427144</v>
      </c>
      <c r="H398" s="99">
        <f t="shared" si="91"/>
        <v>1388.69</v>
      </c>
      <c r="I398" s="99">
        <f t="shared" si="91"/>
        <v>263.39565346524023</v>
      </c>
      <c r="J398" s="99">
        <f t="shared" si="91"/>
        <v>78.883516245400855</v>
      </c>
      <c r="K398" s="99">
        <f t="shared" si="91"/>
        <v>90.583188166388297</v>
      </c>
      <c r="L398" s="99">
        <f t="shared" si="91"/>
        <v>432.86235787702941</v>
      </c>
      <c r="M398" s="99">
        <f t="shared" si="91"/>
        <v>592.61864248631787</v>
      </c>
      <c r="N398" s="99">
        <f t="shared" si="91"/>
        <v>1025.4810003633472</v>
      </c>
      <c r="O398" s="99">
        <f t="shared" si="91"/>
        <v>237.71580938237457</v>
      </c>
      <c r="P398" s="99">
        <f t="shared" si="91"/>
        <v>1263.1968097457218</v>
      </c>
      <c r="Q398" s="99">
        <f t="shared" si="91"/>
        <v>22.406224167434502</v>
      </c>
      <c r="R398" s="99">
        <f t="shared" si="91"/>
        <v>1285.6030339131562</v>
      </c>
    </row>
    <row r="399" spans="1:18" ht="15" x14ac:dyDescent="0.25">
      <c r="A399" s="196">
        <v>265</v>
      </c>
      <c r="B399" s="10" t="s">
        <v>102</v>
      </c>
      <c r="C399" s="11">
        <v>1064</v>
      </c>
      <c r="D399" s="99">
        <f t="shared" ref="D399:R399" si="92">D97/$C97</f>
        <v>1347.1366447368423</v>
      </c>
      <c r="E399" s="99">
        <f t="shared" si="92"/>
        <v>533.05640534294741</v>
      </c>
      <c r="F399" s="99">
        <f t="shared" si="92"/>
        <v>1880.1930500797896</v>
      </c>
      <c r="G399" s="99">
        <f t="shared" si="92"/>
        <v>1.3051597744360903</v>
      </c>
      <c r="H399" s="99">
        <f t="shared" si="92"/>
        <v>1388.69</v>
      </c>
      <c r="I399" s="99">
        <f t="shared" si="92"/>
        <v>491.50305007978938</v>
      </c>
      <c r="J399" s="99">
        <f t="shared" si="92"/>
        <v>344.68943673560904</v>
      </c>
      <c r="K399" s="99">
        <f t="shared" si="92"/>
        <v>427.46306098501276</v>
      </c>
      <c r="L399" s="99">
        <f t="shared" si="92"/>
        <v>1263.6555478004111</v>
      </c>
      <c r="M399" s="99">
        <f t="shared" si="92"/>
        <v>331.51838261617576</v>
      </c>
      <c r="N399" s="99">
        <f t="shared" si="92"/>
        <v>1595.1739304165867</v>
      </c>
      <c r="O399" s="99">
        <f t="shared" si="92"/>
        <v>229.50621627134856</v>
      </c>
      <c r="P399" s="99">
        <f t="shared" si="92"/>
        <v>1824.6801466879351</v>
      </c>
      <c r="Q399" s="99">
        <f t="shared" si="92"/>
        <v>-72.90996240601504</v>
      </c>
      <c r="R399" s="99">
        <f t="shared" si="92"/>
        <v>1751.7701842819201</v>
      </c>
    </row>
    <row r="400" spans="1:18" ht="15" x14ac:dyDescent="0.25">
      <c r="A400" s="196">
        <v>271</v>
      </c>
      <c r="B400" s="10" t="s">
        <v>103</v>
      </c>
      <c r="C400" s="11">
        <v>6903</v>
      </c>
      <c r="D400" s="99">
        <f t="shared" ref="D400:R400" si="93">D98/$C98</f>
        <v>1257.451495002173</v>
      </c>
      <c r="E400" s="99">
        <f t="shared" si="93"/>
        <v>200.96301634566001</v>
      </c>
      <c r="F400" s="99">
        <f t="shared" si="93"/>
        <v>1458.414511347833</v>
      </c>
      <c r="G400" s="99">
        <f t="shared" si="93"/>
        <v>0.20117195422280168</v>
      </c>
      <c r="H400" s="99">
        <f t="shared" si="93"/>
        <v>1388.69</v>
      </c>
      <c r="I400" s="99">
        <f t="shared" si="93"/>
        <v>69.724511347833044</v>
      </c>
      <c r="J400" s="99">
        <f t="shared" si="93"/>
        <v>32.046165306379386</v>
      </c>
      <c r="K400" s="99">
        <f t="shared" si="93"/>
        <v>-275.04287627471194</v>
      </c>
      <c r="L400" s="99">
        <f t="shared" si="93"/>
        <v>-173.27219962049949</v>
      </c>
      <c r="M400" s="99">
        <f t="shared" si="93"/>
        <v>431.59041388638553</v>
      </c>
      <c r="N400" s="99">
        <f t="shared" si="93"/>
        <v>258.31821426588607</v>
      </c>
      <c r="O400" s="99">
        <f t="shared" si="93"/>
        <v>204.39317791754056</v>
      </c>
      <c r="P400" s="99">
        <f t="shared" si="93"/>
        <v>462.7113921834266</v>
      </c>
      <c r="Q400" s="99">
        <f t="shared" si="93"/>
        <v>2.8274480008691816</v>
      </c>
      <c r="R400" s="99">
        <f t="shared" si="93"/>
        <v>465.53884018429579</v>
      </c>
    </row>
    <row r="401" spans="1:18" ht="15" x14ac:dyDescent="0.25">
      <c r="A401" s="196">
        <v>272</v>
      </c>
      <c r="B401" s="10" t="s">
        <v>104</v>
      </c>
      <c r="C401" s="11">
        <v>48006</v>
      </c>
      <c r="D401" s="99">
        <f t="shared" ref="D401:R401" si="94">D99/$C99</f>
        <v>1751.0555120193308</v>
      </c>
      <c r="E401" s="99">
        <f t="shared" si="94"/>
        <v>224.0616718573385</v>
      </c>
      <c r="F401" s="99">
        <f t="shared" si="94"/>
        <v>1975.1171838766693</v>
      </c>
      <c r="G401" s="99">
        <f t="shared" si="94"/>
        <v>2.892742573844936E-2</v>
      </c>
      <c r="H401" s="99">
        <f t="shared" si="94"/>
        <v>1388.69</v>
      </c>
      <c r="I401" s="99">
        <f t="shared" si="94"/>
        <v>586.42718387666935</v>
      </c>
      <c r="J401" s="99">
        <f t="shared" si="94"/>
        <v>36.019511979730012</v>
      </c>
      <c r="K401" s="99">
        <f t="shared" si="94"/>
        <v>-414.37000195200523</v>
      </c>
      <c r="L401" s="99">
        <f t="shared" si="94"/>
        <v>208.07669390439412</v>
      </c>
      <c r="M401" s="99">
        <f t="shared" si="94"/>
        <v>189.53210044214313</v>
      </c>
      <c r="N401" s="99">
        <f t="shared" si="94"/>
        <v>397.60879434653725</v>
      </c>
      <c r="O401" s="99">
        <f t="shared" si="94"/>
        <v>157.87892241796203</v>
      </c>
      <c r="P401" s="99">
        <f t="shared" si="94"/>
        <v>555.48771676449928</v>
      </c>
      <c r="Q401" s="99">
        <f t="shared" si="94"/>
        <v>0.33096284839395346</v>
      </c>
      <c r="R401" s="99">
        <f t="shared" si="94"/>
        <v>555.81867961289333</v>
      </c>
    </row>
    <row r="402" spans="1:18" ht="15" x14ac:dyDescent="0.25">
      <c r="A402" s="196">
        <v>273</v>
      </c>
      <c r="B402" s="10" t="s">
        <v>105</v>
      </c>
      <c r="C402" s="11">
        <v>3999</v>
      </c>
      <c r="D402" s="99">
        <f t="shared" ref="D402:R402" si="95">D100/$C100</f>
        <v>1512.4914928732185</v>
      </c>
      <c r="E402" s="99">
        <f t="shared" si="95"/>
        <v>624.23157863069787</v>
      </c>
      <c r="F402" s="99">
        <f t="shared" si="95"/>
        <v>2136.7230715039163</v>
      </c>
      <c r="G402" s="99">
        <f t="shared" si="95"/>
        <v>0.3472593148287072</v>
      </c>
      <c r="H402" s="99">
        <f t="shared" si="95"/>
        <v>1388.69</v>
      </c>
      <c r="I402" s="99">
        <f t="shared" si="95"/>
        <v>748.03307150391606</v>
      </c>
      <c r="J402" s="99">
        <f t="shared" si="95"/>
        <v>383.52019082551647</v>
      </c>
      <c r="K402" s="99">
        <f t="shared" si="95"/>
        <v>-33.292001179154951</v>
      </c>
      <c r="L402" s="99">
        <f t="shared" si="95"/>
        <v>1098.2612611502777</v>
      </c>
      <c r="M402" s="99">
        <f t="shared" si="95"/>
        <v>65.222435439813708</v>
      </c>
      <c r="N402" s="99">
        <f t="shared" si="95"/>
        <v>1163.4836965900913</v>
      </c>
      <c r="O402" s="99">
        <f t="shared" si="95"/>
        <v>186.37541743372427</v>
      </c>
      <c r="P402" s="99">
        <f t="shared" si="95"/>
        <v>1349.8591140238157</v>
      </c>
      <c r="Q402" s="99">
        <f t="shared" si="95"/>
        <v>42.800687796949241</v>
      </c>
      <c r="R402" s="99">
        <f t="shared" si="95"/>
        <v>1392.6598018207649</v>
      </c>
    </row>
    <row r="403" spans="1:18" ht="15" x14ac:dyDescent="0.25">
      <c r="A403" s="196">
        <v>275</v>
      </c>
      <c r="B403" s="10" t="s">
        <v>106</v>
      </c>
      <c r="C403" s="11">
        <v>2521</v>
      </c>
      <c r="D403" s="99">
        <f t="shared" ref="D403:R403" si="96">D101/$C101</f>
        <v>1284.0586037286789</v>
      </c>
      <c r="E403" s="99">
        <f t="shared" si="96"/>
        <v>273.34899067584081</v>
      </c>
      <c r="F403" s="99">
        <f t="shared" si="96"/>
        <v>1557.4075944045198</v>
      </c>
      <c r="G403" s="99">
        <f t="shared" si="96"/>
        <v>0.55084886949623169</v>
      </c>
      <c r="H403" s="99">
        <f t="shared" si="96"/>
        <v>1388.69</v>
      </c>
      <c r="I403" s="99">
        <f t="shared" si="96"/>
        <v>168.71759440451979</v>
      </c>
      <c r="J403" s="99">
        <f t="shared" si="96"/>
        <v>90.775898931675528</v>
      </c>
      <c r="K403" s="99">
        <f t="shared" si="96"/>
        <v>49.087160207038742</v>
      </c>
      <c r="L403" s="99">
        <f t="shared" si="96"/>
        <v>308.58065354323406</v>
      </c>
      <c r="M403" s="99">
        <f t="shared" si="96"/>
        <v>493.32037484557486</v>
      </c>
      <c r="N403" s="99">
        <f t="shared" si="96"/>
        <v>801.90102838880898</v>
      </c>
      <c r="O403" s="99">
        <f t="shared" si="96"/>
        <v>207.18476114747722</v>
      </c>
      <c r="P403" s="99">
        <f t="shared" si="96"/>
        <v>1009.0857895362863</v>
      </c>
      <c r="Q403" s="99">
        <f t="shared" si="96"/>
        <v>-0.27813149543831955</v>
      </c>
      <c r="R403" s="99">
        <f t="shared" si="96"/>
        <v>1008.8076580408481</v>
      </c>
    </row>
    <row r="404" spans="1:18" ht="15" x14ac:dyDescent="0.25">
      <c r="A404" s="196">
        <v>276</v>
      </c>
      <c r="B404" s="10" t="s">
        <v>107</v>
      </c>
      <c r="C404" s="11">
        <v>15157</v>
      </c>
      <c r="D404" s="99">
        <f t="shared" ref="D404:R404" si="97">D102/$C102</f>
        <v>1969.906967737679</v>
      </c>
      <c r="E404" s="99">
        <f t="shared" si="97"/>
        <v>156.62692924314226</v>
      </c>
      <c r="F404" s="99">
        <f t="shared" si="97"/>
        <v>2126.5338969808213</v>
      </c>
      <c r="G404" s="99">
        <f t="shared" si="97"/>
        <v>9.1620373424820226E-2</v>
      </c>
      <c r="H404" s="99">
        <f t="shared" si="97"/>
        <v>1388.69</v>
      </c>
      <c r="I404" s="99">
        <f t="shared" si="97"/>
        <v>737.84389698082123</v>
      </c>
      <c r="J404" s="99">
        <f t="shared" si="97"/>
        <v>33.076349251422364</v>
      </c>
      <c r="K404" s="99">
        <f t="shared" si="97"/>
        <v>-34.208347640394699</v>
      </c>
      <c r="L404" s="99">
        <f t="shared" si="97"/>
        <v>736.71189859184892</v>
      </c>
      <c r="M404" s="99">
        <f t="shared" si="97"/>
        <v>355.14856475821824</v>
      </c>
      <c r="N404" s="99">
        <f t="shared" si="97"/>
        <v>1091.8604633500672</v>
      </c>
      <c r="O404" s="99">
        <f t="shared" si="97"/>
        <v>131.45214763214292</v>
      </c>
      <c r="P404" s="99">
        <f t="shared" si="97"/>
        <v>1223.3126109822101</v>
      </c>
      <c r="Q404" s="99">
        <f t="shared" si="97"/>
        <v>-15.694789565877159</v>
      </c>
      <c r="R404" s="99">
        <f t="shared" si="97"/>
        <v>1207.6178214163331</v>
      </c>
    </row>
    <row r="405" spans="1:18" ht="15" x14ac:dyDescent="0.25">
      <c r="A405" s="196">
        <v>280</v>
      </c>
      <c r="B405" s="10" t="s">
        <v>108</v>
      </c>
      <c r="C405" s="11">
        <v>2024</v>
      </c>
      <c r="D405" s="99">
        <f t="shared" ref="D405:R405" si="98">D103/$C103</f>
        <v>1371.9052618577075</v>
      </c>
      <c r="E405" s="99">
        <f t="shared" si="98"/>
        <v>618.18784533685675</v>
      </c>
      <c r="F405" s="99">
        <f t="shared" si="98"/>
        <v>1990.0931071945643</v>
      </c>
      <c r="G405" s="99">
        <f t="shared" si="98"/>
        <v>0.68611166007905144</v>
      </c>
      <c r="H405" s="99">
        <f t="shared" si="98"/>
        <v>1388.69</v>
      </c>
      <c r="I405" s="99">
        <f t="shared" si="98"/>
        <v>601.4031071945642</v>
      </c>
      <c r="J405" s="99">
        <f t="shared" si="98"/>
        <v>145.07467672122417</v>
      </c>
      <c r="K405" s="99">
        <f t="shared" si="98"/>
        <v>98.115483335768673</v>
      </c>
      <c r="L405" s="99">
        <f t="shared" si="98"/>
        <v>844.59326725155699</v>
      </c>
      <c r="M405" s="99">
        <f t="shared" si="98"/>
        <v>456.32597589348461</v>
      </c>
      <c r="N405" s="99">
        <f t="shared" si="98"/>
        <v>1300.9192431450415</v>
      </c>
      <c r="O405" s="99">
        <f t="shared" si="98"/>
        <v>245.65550564544014</v>
      </c>
      <c r="P405" s="99">
        <f t="shared" si="98"/>
        <v>1546.5747487904816</v>
      </c>
      <c r="Q405" s="99">
        <f t="shared" si="98"/>
        <v>-404.65694169960477</v>
      </c>
      <c r="R405" s="99">
        <f t="shared" si="98"/>
        <v>1141.917807090877</v>
      </c>
    </row>
    <row r="406" spans="1:18" ht="15" x14ac:dyDescent="0.25">
      <c r="A406" s="196">
        <v>284</v>
      </c>
      <c r="B406" s="10" t="s">
        <v>109</v>
      </c>
      <c r="C406" s="11">
        <v>2227</v>
      </c>
      <c r="D406" s="99">
        <f t="shared" ref="D406:R406" si="99">D104/$C104</f>
        <v>1309.7081095644364</v>
      </c>
      <c r="E406" s="99">
        <f t="shared" si="99"/>
        <v>223.64444580730748</v>
      </c>
      <c r="F406" s="99">
        <f t="shared" si="99"/>
        <v>1533.3525553717441</v>
      </c>
      <c r="G406" s="99">
        <f t="shared" si="99"/>
        <v>0.62356982487651547</v>
      </c>
      <c r="H406" s="99">
        <f t="shared" si="99"/>
        <v>1388.69</v>
      </c>
      <c r="I406" s="99">
        <f t="shared" si="99"/>
        <v>144.66255537174382</v>
      </c>
      <c r="J406" s="99">
        <f t="shared" si="99"/>
        <v>31.31876736697355</v>
      </c>
      <c r="K406" s="99">
        <f t="shared" si="99"/>
        <v>321.22081499202989</v>
      </c>
      <c r="L406" s="99">
        <f t="shared" si="99"/>
        <v>497.20213773074721</v>
      </c>
      <c r="M406" s="99">
        <f t="shared" si="99"/>
        <v>500.83681645835742</v>
      </c>
      <c r="N406" s="99">
        <f t="shared" si="99"/>
        <v>998.03895418910452</v>
      </c>
      <c r="O406" s="99">
        <f t="shared" si="99"/>
        <v>227.73904971244093</v>
      </c>
      <c r="P406" s="99">
        <f t="shared" si="99"/>
        <v>1225.7780039015454</v>
      </c>
      <c r="Q406" s="99">
        <f t="shared" si="99"/>
        <v>516.4869106421196</v>
      </c>
      <c r="R406" s="99">
        <f t="shared" si="99"/>
        <v>1742.2649145436649</v>
      </c>
    </row>
    <row r="407" spans="1:18" ht="15" x14ac:dyDescent="0.25">
      <c r="A407" s="196">
        <v>285</v>
      </c>
      <c r="B407" s="10" t="s">
        <v>110</v>
      </c>
      <c r="C407" s="11">
        <v>50617</v>
      </c>
      <c r="D407" s="99">
        <f t="shared" ref="D407:R407" si="100">D105/$C105</f>
        <v>1245.5621235948397</v>
      </c>
      <c r="E407" s="99">
        <f t="shared" si="100"/>
        <v>294.73467514936243</v>
      </c>
      <c r="F407" s="99">
        <f t="shared" si="100"/>
        <v>1540.2967987442023</v>
      </c>
      <c r="G407" s="99">
        <f t="shared" si="100"/>
        <v>2.7435249027006739E-2</v>
      </c>
      <c r="H407" s="99">
        <f t="shared" si="100"/>
        <v>1388.69</v>
      </c>
      <c r="I407" s="99">
        <f t="shared" si="100"/>
        <v>151.60679874420231</v>
      </c>
      <c r="J407" s="99">
        <f t="shared" si="100"/>
        <v>33.465310000866104</v>
      </c>
      <c r="K407" s="99">
        <f t="shared" si="100"/>
        <v>-397.17826687265148</v>
      </c>
      <c r="L407" s="99">
        <f t="shared" si="100"/>
        <v>-212.10615812758309</v>
      </c>
      <c r="M407" s="99">
        <f t="shared" si="100"/>
        <v>176.67393269109149</v>
      </c>
      <c r="N407" s="99">
        <f t="shared" si="100"/>
        <v>-35.432225436491592</v>
      </c>
      <c r="O407" s="99">
        <f t="shared" si="100"/>
        <v>153.62296149117316</v>
      </c>
      <c r="P407" s="99">
        <f t="shared" si="100"/>
        <v>118.19073605468155</v>
      </c>
      <c r="Q407" s="99">
        <f t="shared" si="100"/>
        <v>-14.681534672145725</v>
      </c>
      <c r="R407" s="99">
        <f t="shared" si="100"/>
        <v>103.50920138253582</v>
      </c>
    </row>
    <row r="408" spans="1:18" ht="15" x14ac:dyDescent="0.25">
      <c r="A408" s="196">
        <v>286</v>
      </c>
      <c r="B408" s="10" t="s">
        <v>111</v>
      </c>
      <c r="C408" s="11">
        <v>79429</v>
      </c>
      <c r="D408" s="99">
        <f t="shared" ref="D408:R408" si="101">D106/$C106</f>
        <v>1247.0080734996034</v>
      </c>
      <c r="E408" s="99">
        <f t="shared" si="101"/>
        <v>203.53366256690376</v>
      </c>
      <c r="F408" s="99">
        <f t="shared" si="101"/>
        <v>1450.5417360665072</v>
      </c>
      <c r="G408" s="99">
        <f t="shared" si="101"/>
        <v>1.7483412859283134E-2</v>
      </c>
      <c r="H408" s="99">
        <f t="shared" si="101"/>
        <v>1388.69</v>
      </c>
      <c r="I408" s="99">
        <f t="shared" si="101"/>
        <v>61.851736066506987</v>
      </c>
      <c r="J408" s="99">
        <f t="shared" si="101"/>
        <v>32.598839184112812</v>
      </c>
      <c r="K408" s="99">
        <f t="shared" si="101"/>
        <v>-405.17904612878152</v>
      </c>
      <c r="L408" s="99">
        <f t="shared" si="101"/>
        <v>-310.72847087816172</v>
      </c>
      <c r="M408" s="99">
        <f t="shared" si="101"/>
        <v>176.57372808799082</v>
      </c>
      <c r="N408" s="99">
        <f t="shared" si="101"/>
        <v>-134.1547427901709</v>
      </c>
      <c r="O408" s="99">
        <f t="shared" si="101"/>
        <v>162.5826446453182</v>
      </c>
      <c r="P408" s="99">
        <f t="shared" si="101"/>
        <v>28.427901855147287</v>
      </c>
      <c r="Q408" s="99">
        <f t="shared" si="101"/>
        <v>-1.8055312354429758</v>
      </c>
      <c r="R408" s="99">
        <f t="shared" si="101"/>
        <v>26.622370619704313</v>
      </c>
    </row>
    <row r="409" spans="1:18" ht="15" x14ac:dyDescent="0.25">
      <c r="A409" s="196">
        <v>287</v>
      </c>
      <c r="B409" s="10" t="s">
        <v>112</v>
      </c>
      <c r="C409" s="11">
        <v>6242</v>
      </c>
      <c r="D409" s="99">
        <f t="shared" ref="D409:R409" si="102">D107/$C107</f>
        <v>1185.5345225889139</v>
      </c>
      <c r="E409" s="99">
        <f t="shared" si="102"/>
        <v>405.6651751817144</v>
      </c>
      <c r="F409" s="99">
        <f t="shared" si="102"/>
        <v>1591.1996977706283</v>
      </c>
      <c r="G409" s="99">
        <f t="shared" si="102"/>
        <v>0.2224751682153156</v>
      </c>
      <c r="H409" s="99">
        <f t="shared" si="102"/>
        <v>1388.69</v>
      </c>
      <c r="I409" s="99">
        <f t="shared" si="102"/>
        <v>202.50969777062824</v>
      </c>
      <c r="J409" s="99">
        <f t="shared" si="102"/>
        <v>89.110803398720748</v>
      </c>
      <c r="K409" s="99">
        <f t="shared" si="102"/>
        <v>243.32063261197834</v>
      </c>
      <c r="L409" s="99">
        <f t="shared" si="102"/>
        <v>534.94113378132727</v>
      </c>
      <c r="M409" s="99">
        <f t="shared" si="102"/>
        <v>359.15030205964564</v>
      </c>
      <c r="N409" s="99">
        <f t="shared" si="102"/>
        <v>894.09143584097285</v>
      </c>
      <c r="O409" s="99">
        <f t="shared" si="102"/>
        <v>230.35542364029615</v>
      </c>
      <c r="P409" s="99">
        <f t="shared" si="102"/>
        <v>1124.446859481269</v>
      </c>
      <c r="Q409" s="99">
        <f t="shared" si="102"/>
        <v>98.265640419737252</v>
      </c>
      <c r="R409" s="99">
        <f t="shared" si="102"/>
        <v>1222.7124999010064</v>
      </c>
    </row>
    <row r="410" spans="1:18" ht="15" x14ac:dyDescent="0.25">
      <c r="A410" s="196">
        <v>288</v>
      </c>
      <c r="B410" s="10" t="s">
        <v>113</v>
      </c>
      <c r="C410" s="11">
        <v>6405</v>
      </c>
      <c r="D410" s="99">
        <f t="shared" ref="D410:R410" si="103">D108/$C108</f>
        <v>1668.0549648711944</v>
      </c>
      <c r="E410" s="99">
        <f t="shared" si="103"/>
        <v>439.67671670252906</v>
      </c>
      <c r="F410" s="99">
        <f t="shared" si="103"/>
        <v>2107.7316815737236</v>
      </c>
      <c r="G410" s="99">
        <f t="shared" si="103"/>
        <v>0.21681342701014833</v>
      </c>
      <c r="H410" s="99">
        <f t="shared" si="103"/>
        <v>1388.6900000000003</v>
      </c>
      <c r="I410" s="99">
        <f t="shared" si="103"/>
        <v>719.04168157372351</v>
      </c>
      <c r="J410" s="99">
        <f t="shared" si="103"/>
        <v>28.657933506254675</v>
      </c>
      <c r="K410" s="99">
        <f t="shared" si="103"/>
        <v>-128.20502499468341</v>
      </c>
      <c r="L410" s="99">
        <f t="shared" si="103"/>
        <v>619.4945900852947</v>
      </c>
      <c r="M410" s="99">
        <f t="shared" si="103"/>
        <v>322.07508885980837</v>
      </c>
      <c r="N410" s="99">
        <f t="shared" si="103"/>
        <v>941.56967894510308</v>
      </c>
      <c r="O410" s="99">
        <f t="shared" si="103"/>
        <v>206.84360723736589</v>
      </c>
      <c r="P410" s="99">
        <f t="shared" si="103"/>
        <v>1148.4132861824689</v>
      </c>
      <c r="Q410" s="99">
        <f t="shared" si="103"/>
        <v>-91.751686494925849</v>
      </c>
      <c r="R410" s="99">
        <f t="shared" si="103"/>
        <v>1056.6615996875432</v>
      </c>
    </row>
    <row r="411" spans="1:18" ht="15" x14ac:dyDescent="0.25">
      <c r="A411" s="196">
        <v>290</v>
      </c>
      <c r="B411" s="10" t="s">
        <v>114</v>
      </c>
      <c r="C411" s="11">
        <v>7755</v>
      </c>
      <c r="D411" s="99">
        <f t="shared" ref="D411:R411" si="104">D109/$C109</f>
        <v>1095.7116544165053</v>
      </c>
      <c r="E411" s="99">
        <f t="shared" si="104"/>
        <v>620.44463041822519</v>
      </c>
      <c r="F411" s="99">
        <f t="shared" si="104"/>
        <v>1716.1562848347305</v>
      </c>
      <c r="G411" s="99">
        <f t="shared" si="104"/>
        <v>0.17907027724049002</v>
      </c>
      <c r="H411" s="99">
        <f t="shared" si="104"/>
        <v>1388.69</v>
      </c>
      <c r="I411" s="99">
        <f t="shared" si="104"/>
        <v>327.46628483473046</v>
      </c>
      <c r="J411" s="99">
        <f t="shared" si="104"/>
        <v>169.74078790551229</v>
      </c>
      <c r="K411" s="99">
        <f t="shared" si="104"/>
        <v>33.651682852100059</v>
      </c>
      <c r="L411" s="99">
        <f t="shared" si="104"/>
        <v>530.85875559234273</v>
      </c>
      <c r="M411" s="99">
        <f t="shared" si="104"/>
        <v>369.95731134437051</v>
      </c>
      <c r="N411" s="99">
        <f t="shared" si="104"/>
        <v>900.81606693671336</v>
      </c>
      <c r="O411" s="99">
        <f t="shared" si="104"/>
        <v>219.50407212844013</v>
      </c>
      <c r="P411" s="99">
        <f t="shared" si="104"/>
        <v>1120.3201390651536</v>
      </c>
      <c r="Q411" s="99">
        <f t="shared" si="104"/>
        <v>-9.0318965183752429</v>
      </c>
      <c r="R411" s="99">
        <f t="shared" si="104"/>
        <v>1111.2882425467783</v>
      </c>
    </row>
    <row r="412" spans="1:18" ht="15" x14ac:dyDescent="0.25">
      <c r="A412" s="196">
        <v>291</v>
      </c>
      <c r="B412" s="10" t="s">
        <v>115</v>
      </c>
      <c r="C412" s="11">
        <v>2119</v>
      </c>
      <c r="D412" s="99">
        <f t="shared" ref="D412:R412" si="105">D110/$C110</f>
        <v>828.06772062293533</v>
      </c>
      <c r="E412" s="99">
        <f t="shared" si="105"/>
        <v>389.5387600457376</v>
      </c>
      <c r="F412" s="99">
        <f t="shared" si="105"/>
        <v>1217.6064806686729</v>
      </c>
      <c r="G412" s="99">
        <f t="shared" si="105"/>
        <v>0.65535158093440304</v>
      </c>
      <c r="H412" s="99">
        <f t="shared" si="105"/>
        <v>1388.69</v>
      </c>
      <c r="I412" s="99">
        <f t="shared" si="105"/>
        <v>-171.08351933132724</v>
      </c>
      <c r="J412" s="99">
        <f t="shared" si="105"/>
        <v>156.62576071983273</v>
      </c>
      <c r="K412" s="99">
        <f t="shared" si="105"/>
        <v>828.90000336478704</v>
      </c>
      <c r="L412" s="99">
        <f t="shared" si="105"/>
        <v>814.44224475329247</v>
      </c>
      <c r="M412" s="99">
        <f t="shared" si="105"/>
        <v>115.9866358598989</v>
      </c>
      <c r="N412" s="99">
        <f t="shared" si="105"/>
        <v>930.42888061319138</v>
      </c>
      <c r="O412" s="99">
        <f t="shared" si="105"/>
        <v>206.73597515327032</v>
      </c>
      <c r="P412" s="99">
        <f t="shared" si="105"/>
        <v>1137.1648557664616</v>
      </c>
      <c r="Q412" s="99">
        <f t="shared" si="105"/>
        <v>-3.5201746106654093</v>
      </c>
      <c r="R412" s="99">
        <f t="shared" si="105"/>
        <v>1133.6446811557964</v>
      </c>
    </row>
    <row r="413" spans="1:18" ht="15" x14ac:dyDescent="0.25">
      <c r="A413" s="196">
        <v>297</v>
      </c>
      <c r="B413" s="10" t="s">
        <v>116</v>
      </c>
      <c r="C413" s="11">
        <v>122594</v>
      </c>
      <c r="D413" s="99">
        <f t="shared" ref="D413:R413" si="106">D111/$C111</f>
        <v>1357.7146236357407</v>
      </c>
      <c r="E413" s="99">
        <f t="shared" si="106"/>
        <v>196.99660074961392</v>
      </c>
      <c r="F413" s="99">
        <f t="shared" si="106"/>
        <v>1554.7112243853544</v>
      </c>
      <c r="G413" s="99">
        <f t="shared" si="106"/>
        <v>1.1327552735044129E-2</v>
      </c>
      <c r="H413" s="99">
        <f t="shared" si="106"/>
        <v>1388.69</v>
      </c>
      <c r="I413" s="99">
        <f t="shared" si="106"/>
        <v>166.0212243853544</v>
      </c>
      <c r="J413" s="99">
        <f t="shared" si="106"/>
        <v>43.903817600306411</v>
      </c>
      <c r="K413" s="99">
        <f t="shared" si="106"/>
        <v>-304.22491801887321</v>
      </c>
      <c r="L413" s="99">
        <f t="shared" si="106"/>
        <v>-94.299876033212385</v>
      </c>
      <c r="M413" s="99">
        <f t="shared" si="106"/>
        <v>206.92164027945807</v>
      </c>
      <c r="N413" s="99">
        <f t="shared" si="106"/>
        <v>112.6217642462457</v>
      </c>
      <c r="O413" s="99">
        <f t="shared" si="106"/>
        <v>156.69675980565484</v>
      </c>
      <c r="P413" s="99">
        <f t="shared" si="106"/>
        <v>269.31852405190051</v>
      </c>
      <c r="Q413" s="99">
        <f t="shared" si="106"/>
        <v>-24.562674904970851</v>
      </c>
      <c r="R413" s="99">
        <f t="shared" si="106"/>
        <v>244.75584914692971</v>
      </c>
    </row>
    <row r="414" spans="1:18" ht="15" x14ac:dyDescent="0.25">
      <c r="A414" s="196">
        <v>300</v>
      </c>
      <c r="B414" s="10" t="s">
        <v>117</v>
      </c>
      <c r="C414" s="11">
        <v>3437</v>
      </c>
      <c r="D414" s="99">
        <f t="shared" ref="D414:R414" si="107">D112/$C112</f>
        <v>1348.4997817864416</v>
      </c>
      <c r="E414" s="99">
        <f t="shared" si="107"/>
        <v>184.3232901073803</v>
      </c>
      <c r="F414" s="99">
        <f t="shared" si="107"/>
        <v>1532.8230718938219</v>
      </c>
      <c r="G414" s="99">
        <f t="shared" si="107"/>
        <v>0.40404131510037827</v>
      </c>
      <c r="H414" s="99">
        <f t="shared" si="107"/>
        <v>1388.69</v>
      </c>
      <c r="I414" s="99">
        <f t="shared" si="107"/>
        <v>144.13307189382178</v>
      </c>
      <c r="J414" s="99">
        <f t="shared" si="107"/>
        <v>56.389094521270536</v>
      </c>
      <c r="K414" s="99">
        <f t="shared" si="107"/>
        <v>521.71580821007899</v>
      </c>
      <c r="L414" s="99">
        <f t="shared" si="107"/>
        <v>722.23797462517132</v>
      </c>
      <c r="M414" s="99">
        <f t="shared" si="107"/>
        <v>539.71939201214605</v>
      </c>
      <c r="N414" s="99">
        <f t="shared" si="107"/>
        <v>1261.9573666373174</v>
      </c>
      <c r="O414" s="99">
        <f t="shared" si="107"/>
        <v>223.11068551308898</v>
      </c>
      <c r="P414" s="99">
        <f t="shared" si="107"/>
        <v>1485.0680521504064</v>
      </c>
      <c r="Q414" s="99">
        <f t="shared" si="107"/>
        <v>113.28858015711374</v>
      </c>
      <c r="R414" s="99">
        <f t="shared" si="107"/>
        <v>1598.3566323075199</v>
      </c>
    </row>
    <row r="415" spans="1:18" ht="15" x14ac:dyDescent="0.25">
      <c r="A415" s="196">
        <v>301</v>
      </c>
      <c r="B415" s="10" t="s">
        <v>118</v>
      </c>
      <c r="C415" s="11">
        <v>19890</v>
      </c>
      <c r="D415" s="99">
        <f t="shared" ref="D415:R415" si="108">D113/$C113</f>
        <v>1419.0811196581196</v>
      </c>
      <c r="E415" s="99">
        <f t="shared" si="108"/>
        <v>173.90681313685494</v>
      </c>
      <c r="F415" s="99">
        <f t="shared" si="108"/>
        <v>1592.9879327949745</v>
      </c>
      <c r="G415" s="99">
        <f t="shared" si="108"/>
        <v>6.9818501759678228E-2</v>
      </c>
      <c r="H415" s="99">
        <f t="shared" si="108"/>
        <v>1388.69</v>
      </c>
      <c r="I415" s="99">
        <f t="shared" si="108"/>
        <v>204.29793279497446</v>
      </c>
      <c r="J415" s="99">
        <f t="shared" si="108"/>
        <v>32.505796593943991</v>
      </c>
      <c r="K415" s="99">
        <f t="shared" si="108"/>
        <v>-298.33295506835248</v>
      </c>
      <c r="L415" s="99">
        <f t="shared" si="108"/>
        <v>-61.529225679434035</v>
      </c>
      <c r="M415" s="99">
        <f t="shared" si="108"/>
        <v>524.43721249856571</v>
      </c>
      <c r="N415" s="99">
        <f t="shared" si="108"/>
        <v>462.90798681913168</v>
      </c>
      <c r="O415" s="99">
        <f t="shared" si="108"/>
        <v>222.74439948027816</v>
      </c>
      <c r="P415" s="99">
        <f t="shared" si="108"/>
        <v>685.65238629940984</v>
      </c>
      <c r="Q415" s="99">
        <f t="shared" si="108"/>
        <v>20.113348215183507</v>
      </c>
      <c r="R415" s="99">
        <f t="shared" si="108"/>
        <v>705.7657345145933</v>
      </c>
    </row>
    <row r="416" spans="1:18" ht="15" x14ac:dyDescent="0.25">
      <c r="A416" s="196">
        <v>304</v>
      </c>
      <c r="B416" s="10" t="s">
        <v>119</v>
      </c>
      <c r="C416" s="11">
        <v>950</v>
      </c>
      <c r="D416" s="99">
        <f t="shared" ref="D416:R416" si="109">D114/$C114</f>
        <v>812.72574736842103</v>
      </c>
      <c r="E416" s="99">
        <f t="shared" si="109"/>
        <v>693.40695694529211</v>
      </c>
      <c r="F416" s="99">
        <f t="shared" si="109"/>
        <v>1506.132704313713</v>
      </c>
      <c r="G416" s="99">
        <f t="shared" si="109"/>
        <v>1.4617789473684211</v>
      </c>
      <c r="H416" s="99">
        <f t="shared" si="109"/>
        <v>1388.69</v>
      </c>
      <c r="I416" s="99">
        <f t="shared" si="109"/>
        <v>117.44270431371308</v>
      </c>
      <c r="J416" s="99">
        <f t="shared" si="109"/>
        <v>148.03797533465001</v>
      </c>
      <c r="K416" s="99">
        <f t="shared" si="109"/>
        <v>-397.0530417754332</v>
      </c>
      <c r="L416" s="99">
        <f t="shared" si="109"/>
        <v>-131.57236212707011</v>
      </c>
      <c r="M416" s="99">
        <f t="shared" si="109"/>
        <v>-77.187637853550882</v>
      </c>
      <c r="N416" s="99">
        <f t="shared" si="109"/>
        <v>-208.75999998062102</v>
      </c>
      <c r="O416" s="99">
        <f t="shared" si="109"/>
        <v>184.23426281926967</v>
      </c>
      <c r="P416" s="99">
        <f t="shared" si="109"/>
        <v>-24.525737161351348</v>
      </c>
      <c r="Q416" s="99">
        <f t="shared" si="109"/>
        <v>-254.39968421052632</v>
      </c>
      <c r="R416" s="99">
        <f t="shared" si="109"/>
        <v>-278.92542137187769</v>
      </c>
    </row>
    <row r="417" spans="1:18" ht="15" x14ac:dyDescent="0.25">
      <c r="A417" s="196">
        <v>305</v>
      </c>
      <c r="B417" s="10" t="s">
        <v>120</v>
      </c>
      <c r="C417" s="11">
        <v>15146</v>
      </c>
      <c r="D417" s="99">
        <f t="shared" ref="D417:R417" si="110">D115/$C115</f>
        <v>1438.0187481843391</v>
      </c>
      <c r="E417" s="99">
        <f t="shared" si="110"/>
        <v>392.76813779320412</v>
      </c>
      <c r="F417" s="99">
        <f t="shared" si="110"/>
        <v>1830.7868859775433</v>
      </c>
      <c r="G417" s="99">
        <f t="shared" si="110"/>
        <v>9.1686914036709366E-2</v>
      </c>
      <c r="H417" s="99">
        <f t="shared" si="110"/>
        <v>1388.69</v>
      </c>
      <c r="I417" s="99">
        <f t="shared" si="110"/>
        <v>442.09688597754314</v>
      </c>
      <c r="J417" s="99">
        <f t="shared" si="110"/>
        <v>87.708912759930797</v>
      </c>
      <c r="K417" s="99">
        <f t="shared" si="110"/>
        <v>25.104879560229602</v>
      </c>
      <c r="L417" s="99">
        <f t="shared" si="110"/>
        <v>554.91067829770361</v>
      </c>
      <c r="M417" s="99">
        <f t="shared" si="110"/>
        <v>307.21853813443562</v>
      </c>
      <c r="N417" s="99">
        <f t="shared" si="110"/>
        <v>862.12921643213929</v>
      </c>
      <c r="O417" s="99">
        <f t="shared" si="110"/>
        <v>182.43585755568293</v>
      </c>
      <c r="P417" s="99">
        <f t="shared" si="110"/>
        <v>1044.5650739878222</v>
      </c>
      <c r="Q417" s="99">
        <f t="shared" si="110"/>
        <v>-5.2765353558695365</v>
      </c>
      <c r="R417" s="99">
        <f t="shared" si="110"/>
        <v>1039.2885386319526</v>
      </c>
    </row>
    <row r="418" spans="1:18" ht="15" x14ac:dyDescent="0.25">
      <c r="A418" s="196">
        <v>309</v>
      </c>
      <c r="B418" s="10" t="s">
        <v>121</v>
      </c>
      <c r="C418" s="11">
        <v>6457</v>
      </c>
      <c r="D418" s="99">
        <f t="shared" ref="D418:R418" si="111">D116/$C116</f>
        <v>1285.5894424655412</v>
      </c>
      <c r="E418" s="99">
        <f t="shared" si="111"/>
        <v>280.44258999092796</v>
      </c>
      <c r="F418" s="99">
        <f t="shared" si="111"/>
        <v>1566.0320324564691</v>
      </c>
      <c r="G418" s="99">
        <f t="shared" si="111"/>
        <v>0.21506736874709617</v>
      </c>
      <c r="H418" s="99">
        <f t="shared" si="111"/>
        <v>1388.69</v>
      </c>
      <c r="I418" s="99">
        <f t="shared" si="111"/>
        <v>177.3420324564691</v>
      </c>
      <c r="J418" s="99">
        <f t="shared" si="111"/>
        <v>59.169862661850523</v>
      </c>
      <c r="K418" s="99">
        <f t="shared" si="111"/>
        <v>-517.10131878336904</v>
      </c>
      <c r="L418" s="99">
        <f t="shared" si="111"/>
        <v>-280.58942366504948</v>
      </c>
      <c r="M418" s="99">
        <f t="shared" si="111"/>
        <v>598.57722501269984</v>
      </c>
      <c r="N418" s="99">
        <f t="shared" si="111"/>
        <v>317.98780134765036</v>
      </c>
      <c r="O418" s="99">
        <f t="shared" si="111"/>
        <v>193.57627923724417</v>
      </c>
      <c r="P418" s="99">
        <f t="shared" si="111"/>
        <v>511.5640805848945</v>
      </c>
      <c r="Q418" s="99">
        <f t="shared" si="111"/>
        <v>-5.4965326777141064</v>
      </c>
      <c r="R418" s="99">
        <f t="shared" si="111"/>
        <v>506.06754790718043</v>
      </c>
    </row>
    <row r="419" spans="1:18" ht="15" x14ac:dyDescent="0.25">
      <c r="A419" s="196">
        <v>312</v>
      </c>
      <c r="B419" s="10" t="s">
        <v>122</v>
      </c>
      <c r="C419" s="11">
        <v>1196</v>
      </c>
      <c r="D419" s="99">
        <f t="shared" ref="D419:R419" si="112">D117/$C117</f>
        <v>1425.9528428093647</v>
      </c>
      <c r="E419" s="99">
        <f t="shared" si="112"/>
        <v>396.41288003316481</v>
      </c>
      <c r="F419" s="99">
        <f t="shared" si="112"/>
        <v>1822.3657228425293</v>
      </c>
      <c r="G419" s="99">
        <f t="shared" si="112"/>
        <v>1.1611120401337793</v>
      </c>
      <c r="H419" s="99">
        <f t="shared" si="112"/>
        <v>1388.69</v>
      </c>
      <c r="I419" s="99">
        <f t="shared" si="112"/>
        <v>433.6757228425293</v>
      </c>
      <c r="J419" s="99">
        <f t="shared" si="112"/>
        <v>156.8916075231262</v>
      </c>
      <c r="K419" s="99">
        <f t="shared" si="112"/>
        <v>-288.2123278898739</v>
      </c>
      <c r="L419" s="99">
        <f t="shared" si="112"/>
        <v>302.3550024757817</v>
      </c>
      <c r="M419" s="99">
        <f t="shared" si="112"/>
        <v>174.33134780403788</v>
      </c>
      <c r="N419" s="99">
        <f t="shared" si="112"/>
        <v>476.68635027981958</v>
      </c>
      <c r="O419" s="99">
        <f t="shared" si="112"/>
        <v>244.65510059803825</v>
      </c>
      <c r="P419" s="99">
        <f t="shared" si="112"/>
        <v>721.34145087785782</v>
      </c>
      <c r="Q419" s="99">
        <f t="shared" si="112"/>
        <v>-7.4841973244147146</v>
      </c>
      <c r="R419" s="99">
        <f t="shared" si="112"/>
        <v>713.85725355344312</v>
      </c>
    </row>
    <row r="420" spans="1:18" ht="15" x14ac:dyDescent="0.25">
      <c r="A420" s="196">
        <v>316</v>
      </c>
      <c r="B420" s="10" t="s">
        <v>123</v>
      </c>
      <c r="C420" s="11">
        <v>4198</v>
      </c>
      <c r="D420" s="99">
        <f t="shared" ref="D420:R420" si="113">D118/$C118</f>
        <v>1267.0407074797522</v>
      </c>
      <c r="E420" s="99">
        <f t="shared" si="113"/>
        <v>221.79421240718341</v>
      </c>
      <c r="F420" s="99">
        <f t="shared" si="113"/>
        <v>1488.8349198869355</v>
      </c>
      <c r="G420" s="99">
        <f t="shared" si="113"/>
        <v>0.33079799904716534</v>
      </c>
      <c r="H420" s="99">
        <f t="shared" si="113"/>
        <v>1388.69</v>
      </c>
      <c r="I420" s="99">
        <f t="shared" si="113"/>
        <v>100.14491988693551</v>
      </c>
      <c r="J420" s="99">
        <f t="shared" si="113"/>
        <v>30.769436735574896</v>
      </c>
      <c r="K420" s="99">
        <f t="shared" si="113"/>
        <v>-247.71075965290191</v>
      </c>
      <c r="L420" s="99">
        <f t="shared" si="113"/>
        <v>-116.7964030303915</v>
      </c>
      <c r="M420" s="99">
        <f t="shared" si="113"/>
        <v>433.82213146196472</v>
      </c>
      <c r="N420" s="99">
        <f t="shared" si="113"/>
        <v>317.02572843157321</v>
      </c>
      <c r="O420" s="99">
        <f t="shared" si="113"/>
        <v>190.74965185384406</v>
      </c>
      <c r="P420" s="99">
        <f t="shared" si="113"/>
        <v>507.77538028541727</v>
      </c>
      <c r="Q420" s="99">
        <f t="shared" si="113"/>
        <v>-50.150040971891372</v>
      </c>
      <c r="R420" s="99">
        <f t="shared" si="113"/>
        <v>457.6253393135259</v>
      </c>
    </row>
    <row r="421" spans="1:18" ht="15" x14ac:dyDescent="0.25">
      <c r="A421" s="196">
        <v>317</v>
      </c>
      <c r="B421" s="10" t="s">
        <v>124</v>
      </c>
      <c r="C421" s="11">
        <v>2474</v>
      </c>
      <c r="D421" s="99">
        <f t="shared" ref="D421:R421" si="114">D119/$C119</f>
        <v>1715.1083589329023</v>
      </c>
      <c r="E421" s="99">
        <f t="shared" si="114"/>
        <v>319.65430334154723</v>
      </c>
      <c r="F421" s="99">
        <f t="shared" si="114"/>
        <v>2034.7626622744494</v>
      </c>
      <c r="G421" s="99">
        <f t="shared" si="114"/>
        <v>0.56131366208569122</v>
      </c>
      <c r="H421" s="99">
        <f t="shared" si="114"/>
        <v>1388.69</v>
      </c>
      <c r="I421" s="99">
        <f t="shared" si="114"/>
        <v>646.07266227444939</v>
      </c>
      <c r="J421" s="99">
        <f t="shared" si="114"/>
        <v>144.36528233968713</v>
      </c>
      <c r="K421" s="99">
        <f t="shared" si="114"/>
        <v>226.6478435305101</v>
      </c>
      <c r="L421" s="99">
        <f t="shared" si="114"/>
        <v>1017.0857881446467</v>
      </c>
      <c r="M421" s="99">
        <f t="shared" si="114"/>
        <v>607.27354466981922</v>
      </c>
      <c r="N421" s="99">
        <f t="shared" si="114"/>
        <v>1624.3593328144659</v>
      </c>
      <c r="O421" s="99">
        <f t="shared" si="114"/>
        <v>241.40243798937621</v>
      </c>
      <c r="P421" s="99">
        <f t="shared" si="114"/>
        <v>1865.761770803842</v>
      </c>
      <c r="Q421" s="99">
        <f t="shared" si="114"/>
        <v>-15.075282942603073</v>
      </c>
      <c r="R421" s="99">
        <f t="shared" si="114"/>
        <v>1850.6864878612389</v>
      </c>
    </row>
    <row r="422" spans="1:18" ht="15" x14ac:dyDescent="0.25">
      <c r="A422" s="196">
        <v>320</v>
      </c>
      <c r="B422" s="10" t="s">
        <v>125</v>
      </c>
      <c r="C422" s="11">
        <v>6996</v>
      </c>
      <c r="D422" s="99">
        <f t="shared" ref="D422:R422" si="115">D120/$C120</f>
        <v>952.08145368782152</v>
      </c>
      <c r="E422" s="99">
        <f t="shared" si="115"/>
        <v>552.81627221770646</v>
      </c>
      <c r="F422" s="99">
        <f t="shared" si="115"/>
        <v>1504.8977259055282</v>
      </c>
      <c r="G422" s="99">
        <f t="shared" si="115"/>
        <v>0.19849771297884505</v>
      </c>
      <c r="H422" s="99">
        <f t="shared" si="115"/>
        <v>1388.69</v>
      </c>
      <c r="I422" s="99">
        <f t="shared" si="115"/>
        <v>116.20772590552814</v>
      </c>
      <c r="J422" s="99">
        <f t="shared" si="115"/>
        <v>167.77667558501375</v>
      </c>
      <c r="K422" s="99">
        <f t="shared" si="115"/>
        <v>53.395221265959457</v>
      </c>
      <c r="L422" s="99">
        <f t="shared" si="115"/>
        <v>337.37962275650131</v>
      </c>
      <c r="M422" s="99">
        <f t="shared" si="115"/>
        <v>381.56656604288014</v>
      </c>
      <c r="N422" s="99">
        <f t="shared" si="115"/>
        <v>718.94618879938139</v>
      </c>
      <c r="O422" s="99">
        <f t="shared" si="115"/>
        <v>190.65538441500556</v>
      </c>
      <c r="P422" s="99">
        <f t="shared" si="115"/>
        <v>909.60157321438703</v>
      </c>
      <c r="Q422" s="99">
        <f t="shared" si="115"/>
        <v>-2.1793463407661555</v>
      </c>
      <c r="R422" s="99">
        <f t="shared" si="115"/>
        <v>907.42222687362073</v>
      </c>
    </row>
    <row r="423" spans="1:18" ht="15" x14ac:dyDescent="0.25">
      <c r="A423" s="196">
        <v>322</v>
      </c>
      <c r="B423" s="10" t="s">
        <v>126</v>
      </c>
      <c r="C423" s="11">
        <v>6549</v>
      </c>
      <c r="D423" s="99">
        <f t="shared" ref="D423:R423" si="116">D121/$C121</f>
        <v>1166.9738204306002</v>
      </c>
      <c r="E423" s="99">
        <f t="shared" si="116"/>
        <v>834.46707998084946</v>
      </c>
      <c r="F423" s="99">
        <f t="shared" si="116"/>
        <v>2001.4409004114498</v>
      </c>
      <c r="G423" s="99">
        <f t="shared" si="116"/>
        <v>0.21204611391052069</v>
      </c>
      <c r="H423" s="99">
        <f t="shared" si="116"/>
        <v>1388.69</v>
      </c>
      <c r="I423" s="99">
        <f t="shared" si="116"/>
        <v>612.75090041144961</v>
      </c>
      <c r="J423" s="99">
        <f t="shared" si="116"/>
        <v>150.62216832718758</v>
      </c>
      <c r="K423" s="99">
        <f t="shared" si="116"/>
        <v>222.33769290990114</v>
      </c>
      <c r="L423" s="99">
        <f t="shared" si="116"/>
        <v>985.71076164853832</v>
      </c>
      <c r="M423" s="99">
        <f t="shared" si="116"/>
        <v>315.50765395253183</v>
      </c>
      <c r="N423" s="99">
        <f t="shared" si="116"/>
        <v>1301.2184156010701</v>
      </c>
      <c r="O423" s="99">
        <f t="shared" si="116"/>
        <v>193.1208034252586</v>
      </c>
      <c r="P423" s="99">
        <f t="shared" si="116"/>
        <v>1494.3392190263287</v>
      </c>
      <c r="Q423" s="99">
        <f t="shared" si="116"/>
        <v>16.898065811574288</v>
      </c>
      <c r="R423" s="99">
        <f t="shared" si="116"/>
        <v>1511.237284837903</v>
      </c>
    </row>
    <row r="424" spans="1:18" ht="15" x14ac:dyDescent="0.25">
      <c r="A424" s="196">
        <v>398</v>
      </c>
      <c r="B424" s="10" t="s">
        <v>127</v>
      </c>
      <c r="C424" s="11">
        <v>120175</v>
      </c>
      <c r="D424" s="99">
        <f t="shared" ref="D424:R424" si="117">D122/$C122</f>
        <v>1366.2961457873935</v>
      </c>
      <c r="E424" s="99">
        <f t="shared" si="117"/>
        <v>277.35565776099338</v>
      </c>
      <c r="F424" s="99">
        <f t="shared" si="117"/>
        <v>1643.6518035483869</v>
      </c>
      <c r="G424" s="99">
        <f t="shared" si="117"/>
        <v>1.1555564801331393E-2</v>
      </c>
      <c r="H424" s="99">
        <f t="shared" si="117"/>
        <v>1388.69</v>
      </c>
      <c r="I424" s="99">
        <f t="shared" si="117"/>
        <v>254.96180354838685</v>
      </c>
      <c r="J424" s="99">
        <f t="shared" si="117"/>
        <v>36.212283573035201</v>
      </c>
      <c r="K424" s="99">
        <f t="shared" si="117"/>
        <v>19.89101700625579</v>
      </c>
      <c r="L424" s="99">
        <f t="shared" si="117"/>
        <v>311.06510412767784</v>
      </c>
      <c r="M424" s="99">
        <f t="shared" si="117"/>
        <v>192.90512538740219</v>
      </c>
      <c r="N424" s="99">
        <f t="shared" si="117"/>
        <v>503.97022951508006</v>
      </c>
      <c r="O424" s="99">
        <f t="shared" si="117"/>
        <v>151.64764195391825</v>
      </c>
      <c r="P424" s="99">
        <f t="shared" si="117"/>
        <v>655.61787146899837</v>
      </c>
      <c r="Q424" s="99">
        <f t="shared" si="117"/>
        <v>-68.533435174537189</v>
      </c>
      <c r="R424" s="99">
        <f t="shared" si="117"/>
        <v>587.08443629446117</v>
      </c>
    </row>
    <row r="425" spans="1:18" ht="15" x14ac:dyDescent="0.25">
      <c r="A425" s="196">
        <v>399</v>
      </c>
      <c r="B425" s="10" t="s">
        <v>128</v>
      </c>
      <c r="C425" s="11">
        <v>7817</v>
      </c>
      <c r="D425" s="99">
        <f t="shared" ref="D425:R425" si="118">D123/$C123</f>
        <v>1816.3733555072279</v>
      </c>
      <c r="E425" s="99">
        <f t="shared" si="118"/>
        <v>133.60064067013619</v>
      </c>
      <c r="F425" s="99">
        <f t="shared" si="118"/>
        <v>1949.9739961773641</v>
      </c>
      <c r="G425" s="99">
        <f t="shared" si="118"/>
        <v>0.17764999360368428</v>
      </c>
      <c r="H425" s="99">
        <f t="shared" si="118"/>
        <v>1388.69</v>
      </c>
      <c r="I425" s="99">
        <f t="shared" si="118"/>
        <v>561.28399617736397</v>
      </c>
      <c r="J425" s="99">
        <f t="shared" si="118"/>
        <v>21.517064103811833</v>
      </c>
      <c r="K425" s="99">
        <f t="shared" si="118"/>
        <v>-513.89926091913367</v>
      </c>
      <c r="L425" s="99">
        <f t="shared" si="118"/>
        <v>68.901799362042254</v>
      </c>
      <c r="M425" s="99">
        <f t="shared" si="118"/>
        <v>372.48050124294343</v>
      </c>
      <c r="N425" s="99">
        <f t="shared" si="118"/>
        <v>441.38230060498569</v>
      </c>
      <c r="O425" s="99">
        <f t="shared" si="118"/>
        <v>163.46265293260512</v>
      </c>
      <c r="P425" s="99">
        <f t="shared" si="118"/>
        <v>604.84495353759087</v>
      </c>
      <c r="Q425" s="99">
        <f t="shared" si="118"/>
        <v>7.9449552897531044</v>
      </c>
      <c r="R425" s="99">
        <f t="shared" si="118"/>
        <v>612.78990882734399</v>
      </c>
    </row>
    <row r="426" spans="1:18" ht="15" x14ac:dyDescent="0.25">
      <c r="A426" s="196">
        <v>400</v>
      </c>
      <c r="B426" s="10" t="s">
        <v>129</v>
      </c>
      <c r="C426" s="11">
        <v>8366</v>
      </c>
      <c r="D426" s="99">
        <f t="shared" ref="D426:R426" si="119">D124/$C124</f>
        <v>1551.2408594310305</v>
      </c>
      <c r="E426" s="99">
        <f t="shared" si="119"/>
        <v>312.51013163992877</v>
      </c>
      <c r="F426" s="99">
        <f t="shared" si="119"/>
        <v>1863.7509910709591</v>
      </c>
      <c r="G426" s="99">
        <f t="shared" si="119"/>
        <v>0.16599211092517333</v>
      </c>
      <c r="H426" s="99">
        <f t="shared" si="119"/>
        <v>1388.69</v>
      </c>
      <c r="I426" s="99">
        <f t="shared" si="119"/>
        <v>475.06099107095912</v>
      </c>
      <c r="J426" s="99">
        <f t="shared" si="119"/>
        <v>27.881322463233072</v>
      </c>
      <c r="K426" s="99">
        <f t="shared" si="119"/>
        <v>211.05940702791415</v>
      </c>
      <c r="L426" s="99">
        <f t="shared" si="119"/>
        <v>714.00172056210636</v>
      </c>
      <c r="M426" s="99">
        <f t="shared" si="119"/>
        <v>337.54215038139108</v>
      </c>
      <c r="N426" s="99">
        <f t="shared" si="119"/>
        <v>1051.5438709434973</v>
      </c>
      <c r="O426" s="99">
        <f t="shared" si="119"/>
        <v>203.7489708922329</v>
      </c>
      <c r="P426" s="99">
        <f t="shared" si="119"/>
        <v>1255.2928418357303</v>
      </c>
      <c r="Q426" s="99">
        <f t="shared" si="119"/>
        <v>29.664026715276119</v>
      </c>
      <c r="R426" s="99">
        <f t="shared" si="119"/>
        <v>1284.9568685510064</v>
      </c>
    </row>
    <row r="427" spans="1:18" ht="15" x14ac:dyDescent="0.25">
      <c r="A427" s="196">
        <v>402</v>
      </c>
      <c r="B427" s="10" t="s">
        <v>130</v>
      </c>
      <c r="C427" s="11">
        <v>9099</v>
      </c>
      <c r="D427" s="99">
        <f t="shared" ref="D427:R427" si="120">D125/$C125</f>
        <v>1416.0025002747554</v>
      </c>
      <c r="E427" s="99">
        <f t="shared" si="120"/>
        <v>228.96049402187359</v>
      </c>
      <c r="F427" s="99">
        <f t="shared" si="120"/>
        <v>1644.9629942966289</v>
      </c>
      <c r="G427" s="99">
        <f t="shared" si="120"/>
        <v>0.15262006813935597</v>
      </c>
      <c r="H427" s="99">
        <f t="shared" si="120"/>
        <v>1388.69</v>
      </c>
      <c r="I427" s="99">
        <f t="shared" si="120"/>
        <v>256.27299429662895</v>
      </c>
      <c r="J427" s="99">
        <f t="shared" si="120"/>
        <v>54.724767226650634</v>
      </c>
      <c r="K427" s="99">
        <f t="shared" si="120"/>
        <v>-501.62595958507308</v>
      </c>
      <c r="L427" s="99">
        <f t="shared" si="120"/>
        <v>-190.62819806179351</v>
      </c>
      <c r="M427" s="99">
        <f t="shared" si="120"/>
        <v>551.87013371636181</v>
      </c>
      <c r="N427" s="99">
        <f t="shared" si="120"/>
        <v>361.24193565456824</v>
      </c>
      <c r="O427" s="99">
        <f t="shared" si="120"/>
        <v>208.26133196945125</v>
      </c>
      <c r="P427" s="99">
        <f t="shared" si="120"/>
        <v>569.50326762401949</v>
      </c>
      <c r="Q427" s="99">
        <f t="shared" si="120"/>
        <v>31.565112869546109</v>
      </c>
      <c r="R427" s="99">
        <f t="shared" si="120"/>
        <v>601.06838049356554</v>
      </c>
    </row>
    <row r="428" spans="1:18" ht="15" x14ac:dyDescent="0.25">
      <c r="A428" s="196">
        <v>403</v>
      </c>
      <c r="B428" s="10" t="s">
        <v>131</v>
      </c>
      <c r="C428" s="11">
        <v>2820</v>
      </c>
      <c r="D428" s="99">
        <f t="shared" ref="D428:R428" si="121">D126/$C126</f>
        <v>1359.5026489361703</v>
      </c>
      <c r="E428" s="99">
        <f t="shared" si="121"/>
        <v>269.48095376205748</v>
      </c>
      <c r="F428" s="99">
        <f t="shared" si="121"/>
        <v>1628.983602698228</v>
      </c>
      <c r="G428" s="99">
        <f t="shared" si="121"/>
        <v>0.49244326241134756</v>
      </c>
      <c r="H428" s="99">
        <f t="shared" si="121"/>
        <v>1388.69</v>
      </c>
      <c r="I428" s="99">
        <f t="shared" si="121"/>
        <v>240.29360269822777</v>
      </c>
      <c r="J428" s="99">
        <f t="shared" si="121"/>
        <v>93.237110066179682</v>
      </c>
      <c r="K428" s="99">
        <f t="shared" si="121"/>
        <v>-3.7477542005876057</v>
      </c>
      <c r="L428" s="99">
        <f t="shared" si="121"/>
        <v>329.78295856381988</v>
      </c>
      <c r="M428" s="99">
        <f t="shared" si="121"/>
        <v>541.93296216775832</v>
      </c>
      <c r="N428" s="99">
        <f t="shared" si="121"/>
        <v>871.71592073157819</v>
      </c>
      <c r="O428" s="99">
        <f t="shared" si="121"/>
        <v>236.94148647332898</v>
      </c>
      <c r="P428" s="99">
        <f t="shared" si="121"/>
        <v>1108.6574072049073</v>
      </c>
      <c r="Q428" s="99">
        <f t="shared" si="121"/>
        <v>-13.754645390070925</v>
      </c>
      <c r="R428" s="99">
        <f t="shared" si="121"/>
        <v>1094.9027618148361</v>
      </c>
    </row>
    <row r="429" spans="1:18" ht="15" x14ac:dyDescent="0.25">
      <c r="A429" s="196">
        <v>405</v>
      </c>
      <c r="B429" s="10" t="s">
        <v>132</v>
      </c>
      <c r="C429" s="11">
        <v>72650</v>
      </c>
      <c r="D429" s="99">
        <f t="shared" ref="D429:R429" si="122">D127/$C127</f>
        <v>1296.1458966276668</v>
      </c>
      <c r="E429" s="99">
        <f t="shared" si="122"/>
        <v>266.46643464046866</v>
      </c>
      <c r="F429" s="99">
        <f t="shared" si="122"/>
        <v>1562.6123312681354</v>
      </c>
      <c r="G429" s="99">
        <f t="shared" si="122"/>
        <v>1.9114796971782519E-2</v>
      </c>
      <c r="H429" s="99">
        <f t="shared" si="122"/>
        <v>1388.69</v>
      </c>
      <c r="I429" s="99">
        <f t="shared" si="122"/>
        <v>173.92233126813554</v>
      </c>
      <c r="J429" s="99">
        <f t="shared" si="122"/>
        <v>36.315024581515161</v>
      </c>
      <c r="K429" s="99">
        <f t="shared" si="122"/>
        <v>-147.34210819272838</v>
      </c>
      <c r="L429" s="99">
        <f t="shared" si="122"/>
        <v>62.895247656922308</v>
      </c>
      <c r="M429" s="99">
        <f t="shared" si="122"/>
        <v>180.93322663037111</v>
      </c>
      <c r="N429" s="99">
        <f t="shared" si="122"/>
        <v>243.82847428729337</v>
      </c>
      <c r="O429" s="99">
        <f t="shared" si="122"/>
        <v>158.77528531028076</v>
      </c>
      <c r="P429" s="99">
        <f t="shared" si="122"/>
        <v>402.60375959757414</v>
      </c>
      <c r="Q429" s="99">
        <f t="shared" si="122"/>
        <v>-27.486530260839643</v>
      </c>
      <c r="R429" s="99">
        <f t="shared" si="122"/>
        <v>375.11722933673451</v>
      </c>
    </row>
    <row r="430" spans="1:18" ht="15" x14ac:dyDescent="0.25">
      <c r="A430" s="196">
        <v>407</v>
      </c>
      <c r="B430" s="10" t="s">
        <v>133</v>
      </c>
      <c r="C430" s="11">
        <v>2518</v>
      </c>
      <c r="D430" s="99">
        <f t="shared" ref="D430:R430" si="123">D128/$C128</f>
        <v>1429.6595671167595</v>
      </c>
      <c r="E430" s="99">
        <f t="shared" si="123"/>
        <v>436.835575453437</v>
      </c>
      <c r="F430" s="99">
        <f t="shared" si="123"/>
        <v>1866.4951425701968</v>
      </c>
      <c r="G430" s="99">
        <f t="shared" si="123"/>
        <v>0.55150516282764106</v>
      </c>
      <c r="H430" s="99">
        <f t="shared" si="123"/>
        <v>1388.69</v>
      </c>
      <c r="I430" s="99">
        <f t="shared" si="123"/>
        <v>477.80514257019672</v>
      </c>
      <c r="J430" s="99">
        <f t="shared" si="123"/>
        <v>40.090039586095514</v>
      </c>
      <c r="K430" s="99">
        <f t="shared" si="123"/>
        <v>-13.266017107907704</v>
      </c>
      <c r="L430" s="99">
        <f t="shared" si="123"/>
        <v>504.62916504838449</v>
      </c>
      <c r="M430" s="99">
        <f t="shared" si="123"/>
        <v>479.35010916459788</v>
      </c>
      <c r="N430" s="99">
        <f t="shared" si="123"/>
        <v>983.97927421298232</v>
      </c>
      <c r="O430" s="99">
        <f t="shared" si="123"/>
        <v>250.75682736947877</v>
      </c>
      <c r="P430" s="99">
        <f t="shared" si="123"/>
        <v>1234.7361015824611</v>
      </c>
      <c r="Q430" s="99">
        <f t="shared" si="123"/>
        <v>-345.41245035742651</v>
      </c>
      <c r="R430" s="99">
        <f t="shared" si="123"/>
        <v>889.32365122503461</v>
      </c>
    </row>
    <row r="431" spans="1:18" ht="15" x14ac:dyDescent="0.25">
      <c r="A431" s="196">
        <v>408</v>
      </c>
      <c r="B431" s="10" t="s">
        <v>134</v>
      </c>
      <c r="C431" s="11">
        <v>14099</v>
      </c>
      <c r="D431" s="99">
        <f t="shared" ref="D431:R431" si="124">D129/$C129</f>
        <v>1657.7318873678983</v>
      </c>
      <c r="E431" s="99">
        <f t="shared" si="124"/>
        <v>149.64006671159061</v>
      </c>
      <c r="F431" s="99">
        <f t="shared" si="124"/>
        <v>1807.3719540794889</v>
      </c>
      <c r="G431" s="99">
        <f t="shared" si="124"/>
        <v>9.8495637988509827E-2</v>
      </c>
      <c r="H431" s="99">
        <f t="shared" si="124"/>
        <v>1388.6900000000003</v>
      </c>
      <c r="I431" s="99">
        <f t="shared" si="124"/>
        <v>418.68195407948866</v>
      </c>
      <c r="J431" s="99">
        <f t="shared" si="124"/>
        <v>29.569937952921961</v>
      </c>
      <c r="K431" s="99">
        <f t="shared" si="124"/>
        <v>-86.266056800977324</v>
      </c>
      <c r="L431" s="99">
        <f t="shared" si="124"/>
        <v>361.98583523143333</v>
      </c>
      <c r="M431" s="99">
        <f t="shared" si="124"/>
        <v>429.90950849967999</v>
      </c>
      <c r="N431" s="99">
        <f t="shared" si="124"/>
        <v>791.89534373111326</v>
      </c>
      <c r="O431" s="99">
        <f t="shared" si="124"/>
        <v>180.8584401395384</v>
      </c>
      <c r="P431" s="99">
        <f t="shared" si="124"/>
        <v>972.75378387065166</v>
      </c>
      <c r="Q431" s="99">
        <f t="shared" si="124"/>
        <v>-1.3702714731541217</v>
      </c>
      <c r="R431" s="99">
        <f t="shared" si="124"/>
        <v>971.38351239749761</v>
      </c>
    </row>
    <row r="432" spans="1:18" ht="15" x14ac:dyDescent="0.25">
      <c r="A432" s="196">
        <v>410</v>
      </c>
      <c r="B432" s="10" t="s">
        <v>135</v>
      </c>
      <c r="C432" s="11">
        <v>18775</v>
      </c>
      <c r="D432" s="99">
        <f t="shared" ref="D432:R432" si="125">D130/$C130</f>
        <v>2049.0896362183757</v>
      </c>
      <c r="E432" s="99">
        <f t="shared" si="125"/>
        <v>131.43195514162863</v>
      </c>
      <c r="F432" s="99">
        <f t="shared" si="125"/>
        <v>2180.5215913600041</v>
      </c>
      <c r="G432" s="99">
        <f t="shared" si="125"/>
        <v>7.3964846870838888E-2</v>
      </c>
      <c r="H432" s="99">
        <f t="shared" si="125"/>
        <v>1388.69</v>
      </c>
      <c r="I432" s="99">
        <f t="shared" si="125"/>
        <v>791.83159136000427</v>
      </c>
      <c r="J432" s="99">
        <f t="shared" si="125"/>
        <v>26.788618463948204</v>
      </c>
      <c r="K432" s="99">
        <f t="shared" si="125"/>
        <v>-466.99150158640458</v>
      </c>
      <c r="L432" s="99">
        <f t="shared" si="125"/>
        <v>351.62870823754787</v>
      </c>
      <c r="M432" s="99">
        <f t="shared" si="125"/>
        <v>404.35920926265629</v>
      </c>
      <c r="N432" s="99">
        <f t="shared" si="125"/>
        <v>755.98791750020416</v>
      </c>
      <c r="O432" s="99">
        <f t="shared" si="125"/>
        <v>139.15999002957261</v>
      </c>
      <c r="P432" s="99">
        <f t="shared" si="125"/>
        <v>895.14790752977672</v>
      </c>
      <c r="Q432" s="99">
        <f t="shared" si="125"/>
        <v>12.667653930758988</v>
      </c>
      <c r="R432" s="99">
        <f t="shared" si="125"/>
        <v>907.81556146053572</v>
      </c>
    </row>
    <row r="433" spans="1:18" ht="15" x14ac:dyDescent="0.25">
      <c r="A433" s="196">
        <v>416</v>
      </c>
      <c r="B433" s="10" t="s">
        <v>136</v>
      </c>
      <c r="C433" s="11">
        <v>2886</v>
      </c>
      <c r="D433" s="99">
        <f t="shared" ref="D433:R433" si="126">D131/$C131</f>
        <v>1652.6256410256408</v>
      </c>
      <c r="E433" s="99">
        <f t="shared" si="126"/>
        <v>180.82776003721719</v>
      </c>
      <c r="F433" s="99">
        <f t="shared" si="126"/>
        <v>1833.4534010628579</v>
      </c>
      <c r="G433" s="99">
        <f t="shared" si="126"/>
        <v>0.48118156618156621</v>
      </c>
      <c r="H433" s="99">
        <f t="shared" si="126"/>
        <v>1388.69</v>
      </c>
      <c r="I433" s="99">
        <f t="shared" si="126"/>
        <v>444.76340106285784</v>
      </c>
      <c r="J433" s="99">
        <f t="shared" si="126"/>
        <v>23.17783204180666</v>
      </c>
      <c r="K433" s="99">
        <f t="shared" si="126"/>
        <v>-365.04501200637702</v>
      </c>
      <c r="L433" s="99">
        <f t="shared" si="126"/>
        <v>102.89622109828748</v>
      </c>
      <c r="M433" s="99">
        <f t="shared" si="126"/>
        <v>458.76032188442622</v>
      </c>
      <c r="N433" s="99">
        <f t="shared" si="126"/>
        <v>561.65654298271375</v>
      </c>
      <c r="O433" s="99">
        <f t="shared" si="126"/>
        <v>174.62045657194864</v>
      </c>
      <c r="P433" s="99">
        <f t="shared" si="126"/>
        <v>736.27699955466232</v>
      </c>
      <c r="Q433" s="99">
        <f t="shared" si="126"/>
        <v>9.0979071379071375</v>
      </c>
      <c r="R433" s="99">
        <f t="shared" si="126"/>
        <v>745.37490669256954</v>
      </c>
    </row>
    <row r="434" spans="1:18" ht="15" x14ac:dyDescent="0.25">
      <c r="A434" s="196">
        <v>418</v>
      </c>
      <c r="B434" s="10" t="s">
        <v>137</v>
      </c>
      <c r="C434" s="11">
        <v>24580</v>
      </c>
      <c r="D434" s="99">
        <f t="shared" ref="D434:R434" si="127">D132/$C132</f>
        <v>2044.025586248983</v>
      </c>
      <c r="E434" s="99">
        <f t="shared" si="127"/>
        <v>115.9336053619306</v>
      </c>
      <c r="F434" s="99">
        <f t="shared" si="127"/>
        <v>2159.9591916109134</v>
      </c>
      <c r="G434" s="99">
        <f t="shared" si="127"/>
        <v>5.6496745321399512E-2</v>
      </c>
      <c r="H434" s="99">
        <f t="shared" si="127"/>
        <v>1388.69</v>
      </c>
      <c r="I434" s="99">
        <f t="shared" si="127"/>
        <v>771.26919161091348</v>
      </c>
      <c r="J434" s="99">
        <f t="shared" si="127"/>
        <v>45.507912946758296</v>
      </c>
      <c r="K434" s="99">
        <f t="shared" si="127"/>
        <v>-115.38944886222053</v>
      </c>
      <c r="L434" s="99">
        <f t="shared" si="127"/>
        <v>701.38765569545126</v>
      </c>
      <c r="M434" s="99">
        <f t="shared" si="127"/>
        <v>72.256753403954207</v>
      </c>
      <c r="N434" s="99">
        <f t="shared" si="127"/>
        <v>773.64440909940549</v>
      </c>
      <c r="O434" s="99">
        <f t="shared" si="127"/>
        <v>113.85039890898946</v>
      </c>
      <c r="P434" s="99">
        <f t="shared" si="127"/>
        <v>887.4948080083949</v>
      </c>
      <c r="Q434" s="99">
        <f t="shared" si="127"/>
        <v>-21.266267125711959</v>
      </c>
      <c r="R434" s="99">
        <f t="shared" si="127"/>
        <v>866.22854088268298</v>
      </c>
    </row>
    <row r="435" spans="1:18" ht="15" x14ac:dyDescent="0.25">
      <c r="A435" s="196">
        <v>420</v>
      </c>
      <c r="B435" s="10" t="s">
        <v>138</v>
      </c>
      <c r="C435" s="11">
        <v>9177</v>
      </c>
      <c r="D435" s="99">
        <f t="shared" ref="D435:R435" si="128">D133/$C133</f>
        <v>1302.751796883513</v>
      </c>
      <c r="E435" s="99">
        <f t="shared" si="128"/>
        <v>213.31957986508522</v>
      </c>
      <c r="F435" s="99">
        <f t="shared" si="128"/>
        <v>1516.0713767485981</v>
      </c>
      <c r="G435" s="99">
        <f t="shared" si="128"/>
        <v>0.15132287239838726</v>
      </c>
      <c r="H435" s="99">
        <f t="shared" si="128"/>
        <v>1388.69</v>
      </c>
      <c r="I435" s="99">
        <f t="shared" si="128"/>
        <v>127.3813767485981</v>
      </c>
      <c r="J435" s="99">
        <f t="shared" si="128"/>
        <v>29.491264041599962</v>
      </c>
      <c r="K435" s="99">
        <f t="shared" si="128"/>
        <v>3.2182672760716939</v>
      </c>
      <c r="L435" s="99">
        <f t="shared" si="128"/>
        <v>160.09090806626978</v>
      </c>
      <c r="M435" s="99">
        <f t="shared" si="128"/>
        <v>284.89217546720715</v>
      </c>
      <c r="N435" s="99">
        <f t="shared" si="128"/>
        <v>444.98308353347699</v>
      </c>
      <c r="O435" s="99">
        <f t="shared" si="128"/>
        <v>181.14918238039917</v>
      </c>
      <c r="P435" s="99">
        <f t="shared" si="128"/>
        <v>626.13226591387615</v>
      </c>
      <c r="Q435" s="99">
        <f t="shared" si="128"/>
        <v>-14.510464312956309</v>
      </c>
      <c r="R435" s="99">
        <f t="shared" si="128"/>
        <v>611.62180160091975</v>
      </c>
    </row>
    <row r="436" spans="1:18" ht="15" x14ac:dyDescent="0.25">
      <c r="A436" s="196">
        <v>421</v>
      </c>
      <c r="B436" s="10" t="s">
        <v>139</v>
      </c>
      <c r="C436" s="11">
        <v>695</v>
      </c>
      <c r="D436" s="99">
        <f t="shared" ref="D436:R436" si="129">D134/$C134</f>
        <v>1522.1333669064747</v>
      </c>
      <c r="E436" s="99">
        <f t="shared" si="129"/>
        <v>634.70375460341904</v>
      </c>
      <c r="F436" s="99">
        <f t="shared" si="129"/>
        <v>2156.8371215098941</v>
      </c>
      <c r="G436" s="99">
        <f t="shared" si="129"/>
        <v>1.9981151079136692</v>
      </c>
      <c r="H436" s="99">
        <f t="shared" si="129"/>
        <v>1388.69</v>
      </c>
      <c r="I436" s="99">
        <f t="shared" si="129"/>
        <v>768.14712150989385</v>
      </c>
      <c r="J436" s="99">
        <f t="shared" si="129"/>
        <v>320.42568456685206</v>
      </c>
      <c r="K436" s="99">
        <f t="shared" si="129"/>
        <v>545.87697808939822</v>
      </c>
      <c r="L436" s="99">
        <f t="shared" si="129"/>
        <v>1634.4497841661441</v>
      </c>
      <c r="M436" s="99">
        <f t="shared" si="129"/>
        <v>282.80211205765079</v>
      </c>
      <c r="N436" s="99">
        <f t="shared" si="129"/>
        <v>1917.251896223795</v>
      </c>
      <c r="O436" s="99">
        <f t="shared" si="129"/>
        <v>246.28461109057412</v>
      </c>
      <c r="P436" s="99">
        <f t="shared" si="129"/>
        <v>2163.5365073143694</v>
      </c>
      <c r="Q436" s="99">
        <f t="shared" si="129"/>
        <v>0</v>
      </c>
      <c r="R436" s="99">
        <f t="shared" si="129"/>
        <v>2163.5365073143694</v>
      </c>
    </row>
    <row r="437" spans="1:18" ht="15" x14ac:dyDescent="0.25">
      <c r="A437" s="196">
        <v>422</v>
      </c>
      <c r="B437" s="10" t="s">
        <v>140</v>
      </c>
      <c r="C437" s="11">
        <v>10372</v>
      </c>
      <c r="D437" s="99">
        <f t="shared" ref="D437:R437" si="130">D135/$C135</f>
        <v>980.42903104512152</v>
      </c>
      <c r="E437" s="99">
        <f t="shared" si="130"/>
        <v>486.1593781982242</v>
      </c>
      <c r="F437" s="99">
        <f t="shared" si="130"/>
        <v>1466.5884092433457</v>
      </c>
      <c r="G437" s="99">
        <f t="shared" si="130"/>
        <v>0.13388835325877363</v>
      </c>
      <c r="H437" s="99">
        <f t="shared" si="130"/>
        <v>1388.69</v>
      </c>
      <c r="I437" s="99">
        <f t="shared" si="130"/>
        <v>77.898409243345711</v>
      </c>
      <c r="J437" s="99">
        <f t="shared" si="130"/>
        <v>144.17085833857098</v>
      </c>
      <c r="K437" s="99">
        <f t="shared" si="130"/>
        <v>-154.24273709890502</v>
      </c>
      <c r="L437" s="99">
        <f t="shared" si="130"/>
        <v>67.826530483011624</v>
      </c>
      <c r="M437" s="99">
        <f t="shared" si="130"/>
        <v>332.75169488524926</v>
      </c>
      <c r="N437" s="99">
        <f t="shared" si="130"/>
        <v>400.57822536826092</v>
      </c>
      <c r="O437" s="99">
        <f t="shared" si="130"/>
        <v>200.89420503032508</v>
      </c>
      <c r="P437" s="99">
        <f t="shared" si="130"/>
        <v>601.47243039858597</v>
      </c>
      <c r="Q437" s="99">
        <f t="shared" si="130"/>
        <v>13.248583060161973</v>
      </c>
      <c r="R437" s="99">
        <f t="shared" si="130"/>
        <v>614.72101345874796</v>
      </c>
    </row>
    <row r="438" spans="1:18" ht="15" x14ac:dyDescent="0.25">
      <c r="A438" s="196">
        <v>423</v>
      </c>
      <c r="B438" s="10" t="s">
        <v>141</v>
      </c>
      <c r="C438" s="11">
        <v>20497</v>
      </c>
      <c r="D438" s="99">
        <f t="shared" ref="D438:R438" si="131">D136/$C136</f>
        <v>1824.0978513928867</v>
      </c>
      <c r="E438" s="99">
        <f t="shared" si="131"/>
        <v>133.65874987988724</v>
      </c>
      <c r="F438" s="99">
        <f t="shared" si="131"/>
        <v>1957.7566012727741</v>
      </c>
      <c r="G438" s="99">
        <f t="shared" si="131"/>
        <v>6.7750890374201109E-2</v>
      </c>
      <c r="H438" s="99">
        <f t="shared" si="131"/>
        <v>1388.69</v>
      </c>
      <c r="I438" s="99">
        <f t="shared" si="131"/>
        <v>569.06660127277405</v>
      </c>
      <c r="J438" s="99">
        <f t="shared" si="131"/>
        <v>37.095414976047863</v>
      </c>
      <c r="K438" s="99">
        <f t="shared" si="131"/>
        <v>60.81408084862472</v>
      </c>
      <c r="L438" s="99">
        <f t="shared" si="131"/>
        <v>666.97609709744654</v>
      </c>
      <c r="M438" s="99">
        <f t="shared" si="131"/>
        <v>102.655689372761</v>
      </c>
      <c r="N438" s="99">
        <f t="shared" si="131"/>
        <v>769.63178647020754</v>
      </c>
      <c r="O438" s="99">
        <f t="shared" si="131"/>
        <v>121.87417115978353</v>
      </c>
      <c r="P438" s="99">
        <f t="shared" si="131"/>
        <v>891.50595762999103</v>
      </c>
      <c r="Q438" s="99">
        <f t="shared" si="131"/>
        <v>-35.645876835634496</v>
      </c>
      <c r="R438" s="99">
        <f t="shared" si="131"/>
        <v>855.86008079435658</v>
      </c>
    </row>
    <row r="439" spans="1:18" ht="15" x14ac:dyDescent="0.25">
      <c r="A439" s="196">
        <v>425</v>
      </c>
      <c r="B439" s="10" t="s">
        <v>142</v>
      </c>
      <c r="C439" s="11">
        <v>10258</v>
      </c>
      <c r="D439" s="99">
        <f t="shared" ref="D439:R439" si="132">D137/$C137</f>
        <v>2890.9868912068632</v>
      </c>
      <c r="E439" s="99">
        <f t="shared" si="132"/>
        <v>108.89727287741363</v>
      </c>
      <c r="F439" s="99">
        <f t="shared" si="132"/>
        <v>2999.8841640842766</v>
      </c>
      <c r="G439" s="99">
        <f t="shared" si="132"/>
        <v>0.1353762916747904</v>
      </c>
      <c r="H439" s="99">
        <f t="shared" si="132"/>
        <v>1388.69</v>
      </c>
      <c r="I439" s="99">
        <f t="shared" si="132"/>
        <v>1611.1941640842765</v>
      </c>
      <c r="J439" s="99">
        <f t="shared" si="132"/>
        <v>31.876812596558256</v>
      </c>
      <c r="K439" s="99">
        <f t="shared" si="132"/>
        <v>-303.2740643363349</v>
      </c>
      <c r="L439" s="99">
        <f t="shared" si="132"/>
        <v>1339.7969123444998</v>
      </c>
      <c r="M439" s="99">
        <f t="shared" si="132"/>
        <v>501.28264248655751</v>
      </c>
      <c r="N439" s="99">
        <f t="shared" si="132"/>
        <v>1841.0795548310575</v>
      </c>
      <c r="O439" s="99">
        <f t="shared" si="132"/>
        <v>112.36634063125614</v>
      </c>
      <c r="P439" s="99">
        <f t="shared" si="132"/>
        <v>1953.4458954623137</v>
      </c>
      <c r="Q439" s="99">
        <f t="shared" si="132"/>
        <v>-1.183386961395982</v>
      </c>
      <c r="R439" s="99">
        <f t="shared" si="132"/>
        <v>1952.2625085009179</v>
      </c>
    </row>
    <row r="440" spans="1:18" ht="15" x14ac:dyDescent="0.25">
      <c r="A440" s="196">
        <v>426</v>
      </c>
      <c r="B440" s="10" t="s">
        <v>143</v>
      </c>
      <c r="C440" s="11">
        <v>11962</v>
      </c>
      <c r="D440" s="99">
        <f t="shared" ref="D440:R440" si="133">D138/$C138</f>
        <v>1697.0580011703728</v>
      </c>
      <c r="E440" s="99">
        <f t="shared" si="133"/>
        <v>182.36211646317318</v>
      </c>
      <c r="F440" s="99">
        <f t="shared" si="133"/>
        <v>1879.4201176335459</v>
      </c>
      <c r="G440" s="99">
        <f t="shared" si="133"/>
        <v>0.11609179067045645</v>
      </c>
      <c r="H440" s="99">
        <f t="shared" si="133"/>
        <v>1388.69</v>
      </c>
      <c r="I440" s="99">
        <f t="shared" si="133"/>
        <v>490.73011763354577</v>
      </c>
      <c r="J440" s="99">
        <f t="shared" si="133"/>
        <v>27.63265178802677</v>
      </c>
      <c r="K440" s="99">
        <f t="shared" si="133"/>
        <v>-353.97932410399329</v>
      </c>
      <c r="L440" s="99">
        <f t="shared" si="133"/>
        <v>164.38344531757926</v>
      </c>
      <c r="M440" s="99">
        <f t="shared" si="133"/>
        <v>499.55693155522584</v>
      </c>
      <c r="N440" s="99">
        <f t="shared" si="133"/>
        <v>663.94037687280513</v>
      </c>
      <c r="O440" s="99">
        <f t="shared" si="133"/>
        <v>173.2740318361175</v>
      </c>
      <c r="P440" s="99">
        <f t="shared" si="133"/>
        <v>837.21440870892252</v>
      </c>
      <c r="Q440" s="99">
        <f t="shared" si="133"/>
        <v>-63.129624460792513</v>
      </c>
      <c r="R440" s="99">
        <f t="shared" si="133"/>
        <v>774.08478424812995</v>
      </c>
    </row>
    <row r="441" spans="1:18" ht="15" x14ac:dyDescent="0.25">
      <c r="A441" s="196">
        <v>430</v>
      </c>
      <c r="B441" s="10" t="s">
        <v>144</v>
      </c>
      <c r="C441" s="11">
        <v>15392</v>
      </c>
      <c r="D441" s="99">
        <f t="shared" ref="D441:R441" si="134">D139/$C139</f>
        <v>1298.1616216216216</v>
      </c>
      <c r="E441" s="99">
        <f t="shared" si="134"/>
        <v>206.99871951556977</v>
      </c>
      <c r="F441" s="99">
        <f t="shared" si="134"/>
        <v>1505.1603411371914</v>
      </c>
      <c r="G441" s="99">
        <f t="shared" si="134"/>
        <v>9.0221543659043668E-2</v>
      </c>
      <c r="H441" s="99">
        <f t="shared" si="134"/>
        <v>1388.69</v>
      </c>
      <c r="I441" s="99">
        <f t="shared" si="134"/>
        <v>116.47034113719143</v>
      </c>
      <c r="J441" s="99">
        <f t="shared" si="134"/>
        <v>33.465431294761196</v>
      </c>
      <c r="K441" s="99">
        <f t="shared" si="134"/>
        <v>-6.935078110677809</v>
      </c>
      <c r="L441" s="99">
        <f t="shared" si="134"/>
        <v>143.00069432127481</v>
      </c>
      <c r="M441" s="99">
        <f t="shared" si="134"/>
        <v>396.05075286895811</v>
      </c>
      <c r="N441" s="99">
        <f t="shared" si="134"/>
        <v>539.05144719023292</v>
      </c>
      <c r="O441" s="99">
        <f t="shared" si="134"/>
        <v>211.92962883786359</v>
      </c>
      <c r="P441" s="99">
        <f t="shared" si="134"/>
        <v>750.98107602809648</v>
      </c>
      <c r="Q441" s="99">
        <f t="shared" si="134"/>
        <v>3.0957438279625786</v>
      </c>
      <c r="R441" s="99">
        <f t="shared" si="134"/>
        <v>754.07681985605905</v>
      </c>
    </row>
    <row r="442" spans="1:18" ht="15" x14ac:dyDescent="0.25">
      <c r="A442" s="196">
        <v>433</v>
      </c>
      <c r="B442" s="10" t="s">
        <v>145</v>
      </c>
      <c r="C442" s="11">
        <v>7749</v>
      </c>
      <c r="D442" s="99">
        <f t="shared" ref="D442:R442" si="135">D140/$C140</f>
        <v>1560.6173712737129</v>
      </c>
      <c r="E442" s="99">
        <f t="shared" si="135"/>
        <v>180.15508141034024</v>
      </c>
      <c r="F442" s="99">
        <f t="shared" si="135"/>
        <v>1740.7724526840532</v>
      </c>
      <c r="G442" s="99">
        <f t="shared" si="135"/>
        <v>0.17920893018453996</v>
      </c>
      <c r="H442" s="99">
        <f t="shared" si="135"/>
        <v>1388.69</v>
      </c>
      <c r="I442" s="99">
        <f t="shared" si="135"/>
        <v>352.08245268405318</v>
      </c>
      <c r="J442" s="99">
        <f t="shared" si="135"/>
        <v>24.038497667939161</v>
      </c>
      <c r="K442" s="99">
        <f t="shared" si="135"/>
        <v>-105.58861202146943</v>
      </c>
      <c r="L442" s="99">
        <f t="shared" si="135"/>
        <v>270.53233833052292</v>
      </c>
      <c r="M442" s="99">
        <f t="shared" si="135"/>
        <v>295.43335807730426</v>
      </c>
      <c r="N442" s="99">
        <f t="shared" si="135"/>
        <v>565.96569640782718</v>
      </c>
      <c r="O442" s="99">
        <f t="shared" si="135"/>
        <v>181.08028834756135</v>
      </c>
      <c r="P442" s="99">
        <f t="shared" si="135"/>
        <v>747.04598475538853</v>
      </c>
      <c r="Q442" s="99">
        <f t="shared" si="135"/>
        <v>0.97223415924635426</v>
      </c>
      <c r="R442" s="99">
        <f t="shared" si="135"/>
        <v>748.01821891463499</v>
      </c>
    </row>
    <row r="443" spans="1:18" ht="15" x14ac:dyDescent="0.25">
      <c r="A443" s="196">
        <v>434</v>
      </c>
      <c r="B443" s="10" t="s">
        <v>146</v>
      </c>
      <c r="C443" s="11">
        <v>14568</v>
      </c>
      <c r="D443" s="99">
        <f t="shared" ref="D443:R443" si="136">D141/$C141</f>
        <v>1282.6128713618893</v>
      </c>
      <c r="E443" s="99">
        <f t="shared" si="136"/>
        <v>378.10520259573838</v>
      </c>
      <c r="F443" s="99">
        <f t="shared" si="136"/>
        <v>1660.7180739576277</v>
      </c>
      <c r="G443" s="99">
        <f t="shared" si="136"/>
        <v>9.5324684239428886E-2</v>
      </c>
      <c r="H443" s="99">
        <f t="shared" si="136"/>
        <v>1388.69</v>
      </c>
      <c r="I443" s="99">
        <f t="shared" si="136"/>
        <v>272.02807395762744</v>
      </c>
      <c r="J443" s="99">
        <f t="shared" si="136"/>
        <v>26.803377110643474</v>
      </c>
      <c r="K443" s="99">
        <f t="shared" si="136"/>
        <v>112.42765866229752</v>
      </c>
      <c r="L443" s="99">
        <f t="shared" si="136"/>
        <v>411.25910973056847</v>
      </c>
      <c r="M443" s="99">
        <f t="shared" si="136"/>
        <v>60.706743112009576</v>
      </c>
      <c r="N443" s="99">
        <f t="shared" si="136"/>
        <v>471.96585284257799</v>
      </c>
      <c r="O443" s="99">
        <f t="shared" si="136"/>
        <v>177.2433269738988</v>
      </c>
      <c r="P443" s="99">
        <f t="shared" si="136"/>
        <v>649.20917981647688</v>
      </c>
      <c r="Q443" s="99">
        <f t="shared" si="136"/>
        <v>62.249509850356951</v>
      </c>
      <c r="R443" s="99">
        <f t="shared" si="136"/>
        <v>711.45868966683383</v>
      </c>
    </row>
    <row r="444" spans="1:18" ht="15" x14ac:dyDescent="0.25">
      <c r="A444" s="196">
        <v>435</v>
      </c>
      <c r="B444" s="10" t="s">
        <v>147</v>
      </c>
      <c r="C444" s="11">
        <v>692</v>
      </c>
      <c r="D444" s="99">
        <f t="shared" ref="D444:R444" si="137">D142/$C142</f>
        <v>723.41502890173422</v>
      </c>
      <c r="E444" s="99">
        <f t="shared" si="137"/>
        <v>484.29398184251261</v>
      </c>
      <c r="F444" s="99">
        <f t="shared" si="137"/>
        <v>1207.7090107442468</v>
      </c>
      <c r="G444" s="99">
        <f t="shared" si="137"/>
        <v>2.006777456647399</v>
      </c>
      <c r="H444" s="99">
        <f t="shared" si="137"/>
        <v>1388.69</v>
      </c>
      <c r="I444" s="99">
        <f t="shared" si="137"/>
        <v>-180.98098925575314</v>
      </c>
      <c r="J444" s="99">
        <f t="shared" si="137"/>
        <v>304.60572052213746</v>
      </c>
      <c r="K444" s="99">
        <f t="shared" si="137"/>
        <v>1034.9157681526599</v>
      </c>
      <c r="L444" s="99">
        <f t="shared" si="137"/>
        <v>1158.5404994190442</v>
      </c>
      <c r="M444" s="99">
        <f t="shared" si="137"/>
        <v>74.396030961193432</v>
      </c>
      <c r="N444" s="99">
        <f t="shared" si="137"/>
        <v>1232.9365303802376</v>
      </c>
      <c r="O444" s="99">
        <f t="shared" si="137"/>
        <v>216.43770659386868</v>
      </c>
      <c r="P444" s="99">
        <f t="shared" si="137"/>
        <v>1449.3742369741062</v>
      </c>
      <c r="Q444" s="99">
        <f t="shared" si="137"/>
        <v>-86.12631141618499</v>
      </c>
      <c r="R444" s="99">
        <f t="shared" si="137"/>
        <v>1363.2479255579215</v>
      </c>
    </row>
    <row r="445" spans="1:18" ht="15" x14ac:dyDescent="0.25">
      <c r="A445" s="196">
        <v>436</v>
      </c>
      <c r="B445" s="10" t="s">
        <v>148</v>
      </c>
      <c r="C445" s="11">
        <v>1988</v>
      </c>
      <c r="D445" s="99">
        <f t="shared" ref="D445:R445" si="138">D143/$C143</f>
        <v>2380.2837374245469</v>
      </c>
      <c r="E445" s="99">
        <f t="shared" si="138"/>
        <v>173.75303120021076</v>
      </c>
      <c r="F445" s="99">
        <f t="shared" si="138"/>
        <v>2554.0367686247578</v>
      </c>
      <c r="G445" s="99">
        <f t="shared" si="138"/>
        <v>0.69853621730382298</v>
      </c>
      <c r="H445" s="99">
        <f t="shared" si="138"/>
        <v>1388.69</v>
      </c>
      <c r="I445" s="99">
        <f t="shared" si="138"/>
        <v>1165.3467686247575</v>
      </c>
      <c r="J445" s="99">
        <f t="shared" si="138"/>
        <v>28.683392419976968</v>
      </c>
      <c r="K445" s="99">
        <f t="shared" si="138"/>
        <v>-245.54392482673151</v>
      </c>
      <c r="L445" s="99">
        <f t="shared" si="138"/>
        <v>948.48623621800311</v>
      </c>
      <c r="M445" s="99">
        <f t="shared" si="138"/>
        <v>689.31485523799245</v>
      </c>
      <c r="N445" s="99">
        <f t="shared" si="138"/>
        <v>1637.8010914559954</v>
      </c>
      <c r="O445" s="99">
        <f t="shared" si="138"/>
        <v>162.35035593476601</v>
      </c>
      <c r="P445" s="99">
        <f t="shared" si="138"/>
        <v>1800.1514473907616</v>
      </c>
      <c r="Q445" s="99">
        <f t="shared" si="138"/>
        <v>-5.3805656438631759</v>
      </c>
      <c r="R445" s="99">
        <f t="shared" si="138"/>
        <v>1794.7708817468983</v>
      </c>
    </row>
    <row r="446" spans="1:18" ht="15" x14ac:dyDescent="0.25">
      <c r="A446" s="196">
        <v>440</v>
      </c>
      <c r="B446" s="10" t="s">
        <v>149</v>
      </c>
      <c r="C446" s="11">
        <v>5732</v>
      </c>
      <c r="D446" s="99">
        <f t="shared" ref="D446:R446" si="139">D144/$C144</f>
        <v>2732.7432327285419</v>
      </c>
      <c r="E446" s="99">
        <f t="shared" si="139"/>
        <v>479.17078825348085</v>
      </c>
      <c r="F446" s="99">
        <f t="shared" si="139"/>
        <v>3211.9140209820225</v>
      </c>
      <c r="G446" s="99">
        <f t="shared" si="139"/>
        <v>0.24226971388695046</v>
      </c>
      <c r="H446" s="99">
        <f t="shared" si="139"/>
        <v>1388.69</v>
      </c>
      <c r="I446" s="99">
        <f t="shared" si="139"/>
        <v>1823.2240209820225</v>
      </c>
      <c r="J446" s="99">
        <f t="shared" si="139"/>
        <v>46.105125297903463</v>
      </c>
      <c r="K446" s="99">
        <f t="shared" si="139"/>
        <v>-480.61244831433584</v>
      </c>
      <c r="L446" s="99">
        <f t="shared" si="139"/>
        <v>1388.7166979655901</v>
      </c>
      <c r="M446" s="99">
        <f t="shared" si="139"/>
        <v>542.55732231004083</v>
      </c>
      <c r="N446" s="99">
        <f t="shared" si="139"/>
        <v>1931.2740202756308</v>
      </c>
      <c r="O446" s="99">
        <f t="shared" si="139"/>
        <v>132.25945456137322</v>
      </c>
      <c r="P446" s="99">
        <f t="shared" si="139"/>
        <v>2063.5334748370042</v>
      </c>
      <c r="Q446" s="99">
        <f t="shared" si="139"/>
        <v>-11.191477669225396</v>
      </c>
      <c r="R446" s="99">
        <f t="shared" si="139"/>
        <v>2052.3419971677786</v>
      </c>
    </row>
    <row r="447" spans="1:18" ht="15" x14ac:dyDescent="0.25">
      <c r="A447" s="196">
        <v>441</v>
      </c>
      <c r="B447" s="10" t="s">
        <v>150</v>
      </c>
      <c r="C447" s="11">
        <v>4421</v>
      </c>
      <c r="D447" s="99">
        <f t="shared" ref="D447:R447" si="140">D145/$C145</f>
        <v>1166.0416738294505</v>
      </c>
      <c r="E447" s="99">
        <f t="shared" si="140"/>
        <v>311.22170116999553</v>
      </c>
      <c r="F447" s="99">
        <f t="shared" si="140"/>
        <v>1477.2633749994459</v>
      </c>
      <c r="G447" s="99">
        <f t="shared" si="140"/>
        <v>0.31411219181180727</v>
      </c>
      <c r="H447" s="99">
        <f t="shared" si="140"/>
        <v>1388.69</v>
      </c>
      <c r="I447" s="99">
        <f t="shared" si="140"/>
        <v>88.573374999445875</v>
      </c>
      <c r="J447" s="99">
        <f t="shared" si="140"/>
        <v>69.207623712197702</v>
      </c>
      <c r="K447" s="99">
        <f t="shared" si="140"/>
        <v>-344.79023342057292</v>
      </c>
      <c r="L447" s="99">
        <f t="shared" si="140"/>
        <v>-187.00923470892934</v>
      </c>
      <c r="M447" s="99">
        <f t="shared" si="140"/>
        <v>256.33085484801069</v>
      </c>
      <c r="N447" s="99">
        <f t="shared" si="140"/>
        <v>69.321620139081347</v>
      </c>
      <c r="O447" s="99">
        <f t="shared" si="140"/>
        <v>198.06953862505466</v>
      </c>
      <c r="P447" s="99">
        <f t="shared" si="140"/>
        <v>267.39115876413598</v>
      </c>
      <c r="Q447" s="99">
        <f t="shared" si="140"/>
        <v>-21.080269056774487</v>
      </c>
      <c r="R447" s="99">
        <f t="shared" si="140"/>
        <v>246.3108897073615</v>
      </c>
    </row>
    <row r="448" spans="1:18" ht="15" x14ac:dyDescent="0.25">
      <c r="A448" s="196">
        <v>444</v>
      </c>
      <c r="B448" s="10" t="s">
        <v>151</v>
      </c>
      <c r="C448" s="11">
        <v>45811</v>
      </c>
      <c r="D448" s="99">
        <f t="shared" ref="D448:R448" si="141">D146/$C146</f>
        <v>1487.1206284516818</v>
      </c>
      <c r="E448" s="99">
        <f t="shared" si="141"/>
        <v>234.72245382278226</v>
      </c>
      <c r="F448" s="99">
        <f t="shared" si="141"/>
        <v>1721.8430822744642</v>
      </c>
      <c r="G448" s="99">
        <f t="shared" si="141"/>
        <v>3.0313461832311019E-2</v>
      </c>
      <c r="H448" s="99">
        <f t="shared" si="141"/>
        <v>1388.69</v>
      </c>
      <c r="I448" s="99">
        <f t="shared" si="141"/>
        <v>333.15308227446405</v>
      </c>
      <c r="J448" s="99">
        <f t="shared" si="141"/>
        <v>28.098980020458615</v>
      </c>
      <c r="K448" s="99">
        <f t="shared" si="141"/>
        <v>-8.1839514022325837</v>
      </c>
      <c r="L448" s="99">
        <f t="shared" si="141"/>
        <v>353.06811089269007</v>
      </c>
      <c r="M448" s="99">
        <f t="shared" si="141"/>
        <v>132.65639406959846</v>
      </c>
      <c r="N448" s="99">
        <f t="shared" si="141"/>
        <v>485.72450496228851</v>
      </c>
      <c r="O448" s="99">
        <f t="shared" si="141"/>
        <v>153.31296678642684</v>
      </c>
      <c r="P448" s="99">
        <f t="shared" si="141"/>
        <v>639.03747174871535</v>
      </c>
      <c r="Q448" s="99">
        <f t="shared" si="141"/>
        <v>52.368328062037499</v>
      </c>
      <c r="R448" s="99">
        <f t="shared" si="141"/>
        <v>691.4057998107528</v>
      </c>
    </row>
    <row r="449" spans="1:18" ht="15" x14ac:dyDescent="0.25">
      <c r="A449" s="196">
        <v>445</v>
      </c>
      <c r="B449" s="10" t="s">
        <v>152</v>
      </c>
      <c r="C449" s="11">
        <v>14991</v>
      </c>
      <c r="D449" s="99">
        <f t="shared" ref="D449:R449" si="142">D147/$C147</f>
        <v>1437.8295410579683</v>
      </c>
      <c r="E449" s="99">
        <f t="shared" si="142"/>
        <v>751.61815725483075</v>
      </c>
      <c r="F449" s="99">
        <f t="shared" si="142"/>
        <v>2189.4476983127993</v>
      </c>
      <c r="G449" s="99">
        <f t="shared" si="142"/>
        <v>9.2634914281902472E-2</v>
      </c>
      <c r="H449" s="99">
        <f t="shared" si="142"/>
        <v>1388.6899999999998</v>
      </c>
      <c r="I449" s="99">
        <f t="shared" si="142"/>
        <v>800.75769831279911</v>
      </c>
      <c r="J449" s="99">
        <f t="shared" si="142"/>
        <v>28.411315479188801</v>
      </c>
      <c r="K449" s="99">
        <f t="shared" si="142"/>
        <v>-457.4894488214656</v>
      </c>
      <c r="L449" s="99">
        <f t="shared" si="142"/>
        <v>371.67956497052228</v>
      </c>
      <c r="M449" s="99">
        <f t="shared" si="142"/>
        <v>19.679875381324621</v>
      </c>
      <c r="N449" s="99">
        <f t="shared" si="142"/>
        <v>391.35944035184696</v>
      </c>
      <c r="O449" s="99">
        <f t="shared" si="142"/>
        <v>157.33637711984446</v>
      </c>
      <c r="P449" s="99">
        <f t="shared" si="142"/>
        <v>548.69581747169138</v>
      </c>
      <c r="Q449" s="99">
        <f t="shared" si="142"/>
        <v>8.4220709425655365</v>
      </c>
      <c r="R449" s="99">
        <f t="shared" si="142"/>
        <v>557.11788841425698</v>
      </c>
    </row>
    <row r="450" spans="1:18" ht="15" x14ac:dyDescent="0.25">
      <c r="A450" s="196">
        <v>475</v>
      </c>
      <c r="B450" s="10" t="s">
        <v>153</v>
      </c>
      <c r="C450" s="11">
        <v>5479</v>
      </c>
      <c r="D450" s="99">
        <f t="shared" ref="D450:R450" si="143">D148/$C148</f>
        <v>1529.0394561051287</v>
      </c>
      <c r="E450" s="99">
        <f t="shared" si="143"/>
        <v>865.97987858551346</v>
      </c>
      <c r="F450" s="99">
        <f t="shared" si="143"/>
        <v>2395.0193346906422</v>
      </c>
      <c r="G450" s="99">
        <f t="shared" si="143"/>
        <v>0.25345683518890311</v>
      </c>
      <c r="H450" s="99">
        <f t="shared" si="143"/>
        <v>1388.69</v>
      </c>
      <c r="I450" s="99">
        <f t="shared" si="143"/>
        <v>1006.3293346906421</v>
      </c>
      <c r="J450" s="99">
        <f t="shared" si="143"/>
        <v>35.164039566318543</v>
      </c>
      <c r="K450" s="99">
        <f t="shared" si="143"/>
        <v>-521.10735581986921</v>
      </c>
      <c r="L450" s="99">
        <f t="shared" si="143"/>
        <v>520.38601843709148</v>
      </c>
      <c r="M450" s="99">
        <f t="shared" si="143"/>
        <v>321.32165623981354</v>
      </c>
      <c r="N450" s="99">
        <f t="shared" si="143"/>
        <v>841.70767467690496</v>
      </c>
      <c r="O450" s="99">
        <f t="shared" si="143"/>
        <v>198.85904107058215</v>
      </c>
      <c r="P450" s="99">
        <f t="shared" si="143"/>
        <v>1040.5667157474873</v>
      </c>
      <c r="Q450" s="99">
        <f t="shared" si="143"/>
        <v>132.38773288921337</v>
      </c>
      <c r="R450" s="99">
        <f t="shared" si="143"/>
        <v>1172.9544486367006</v>
      </c>
    </row>
    <row r="451" spans="1:18" ht="15" x14ac:dyDescent="0.25">
      <c r="A451" s="196">
        <v>480</v>
      </c>
      <c r="B451" s="10" t="s">
        <v>154</v>
      </c>
      <c r="C451" s="11">
        <v>1978</v>
      </c>
      <c r="D451" s="99">
        <f t="shared" ref="D451:R451" si="144">D149/$C149</f>
        <v>1563.5097876643076</v>
      </c>
      <c r="E451" s="99">
        <f t="shared" si="144"/>
        <v>199.19627233957806</v>
      </c>
      <c r="F451" s="99">
        <f t="shared" si="144"/>
        <v>1762.7060600038858</v>
      </c>
      <c r="G451" s="99">
        <f t="shared" si="144"/>
        <v>0.70206774519716886</v>
      </c>
      <c r="H451" s="99">
        <f t="shared" si="144"/>
        <v>1388.69</v>
      </c>
      <c r="I451" s="99">
        <f t="shared" si="144"/>
        <v>374.01606000388557</v>
      </c>
      <c r="J451" s="99">
        <f t="shared" si="144"/>
        <v>22.943943209897128</v>
      </c>
      <c r="K451" s="99">
        <f t="shared" si="144"/>
        <v>-44.744121046572211</v>
      </c>
      <c r="L451" s="99">
        <f t="shared" si="144"/>
        <v>352.21588216721045</v>
      </c>
      <c r="M451" s="99">
        <f t="shared" si="144"/>
        <v>528.59126236330383</v>
      </c>
      <c r="N451" s="99">
        <f t="shared" si="144"/>
        <v>880.80714453051428</v>
      </c>
      <c r="O451" s="99">
        <f t="shared" si="144"/>
        <v>214.87800237889951</v>
      </c>
      <c r="P451" s="99">
        <f t="shared" si="144"/>
        <v>1095.6851469094138</v>
      </c>
      <c r="Q451" s="99">
        <f t="shared" si="144"/>
        <v>-400.49158240647131</v>
      </c>
      <c r="R451" s="99">
        <f t="shared" si="144"/>
        <v>695.19356450294254</v>
      </c>
    </row>
    <row r="452" spans="1:18" ht="15" x14ac:dyDescent="0.25">
      <c r="A452" s="196">
        <v>481</v>
      </c>
      <c r="B452" s="10" t="s">
        <v>155</v>
      </c>
      <c r="C452" s="11">
        <v>9642</v>
      </c>
      <c r="D452" s="99">
        <f t="shared" ref="D452:R452" si="145">D150/$C150</f>
        <v>1847.8850570421077</v>
      </c>
      <c r="E452" s="99">
        <f t="shared" si="145"/>
        <v>107.54153446235919</v>
      </c>
      <c r="F452" s="99">
        <f t="shared" si="145"/>
        <v>1955.4265915044668</v>
      </c>
      <c r="G452" s="99">
        <f t="shared" si="145"/>
        <v>0.14402509852727649</v>
      </c>
      <c r="H452" s="99">
        <f t="shared" si="145"/>
        <v>1388.69</v>
      </c>
      <c r="I452" s="99">
        <f t="shared" si="145"/>
        <v>566.73659150446679</v>
      </c>
      <c r="J452" s="99">
        <f t="shared" si="145"/>
        <v>30.635328746398738</v>
      </c>
      <c r="K452" s="99">
        <f t="shared" si="145"/>
        <v>-57.681176279615336</v>
      </c>
      <c r="L452" s="99">
        <f t="shared" si="145"/>
        <v>539.69074397125019</v>
      </c>
      <c r="M452" s="99">
        <f t="shared" si="145"/>
        <v>99.0177324369632</v>
      </c>
      <c r="N452" s="99">
        <f t="shared" si="145"/>
        <v>638.70847640821341</v>
      </c>
      <c r="O452" s="99">
        <f t="shared" si="145"/>
        <v>125.47561703309695</v>
      </c>
      <c r="P452" s="99">
        <f t="shared" si="145"/>
        <v>764.18409344131032</v>
      </c>
      <c r="Q452" s="99">
        <f t="shared" si="145"/>
        <v>-23.748605735324624</v>
      </c>
      <c r="R452" s="99">
        <f t="shared" si="145"/>
        <v>740.43548770598579</v>
      </c>
    </row>
    <row r="453" spans="1:18" ht="15" x14ac:dyDescent="0.25">
      <c r="A453" s="196">
        <v>483</v>
      </c>
      <c r="B453" s="10" t="s">
        <v>156</v>
      </c>
      <c r="C453" s="11">
        <v>1067</v>
      </c>
      <c r="D453" s="99">
        <f t="shared" ref="D453:R453" si="146">D151/$C151</f>
        <v>2215.8794470477978</v>
      </c>
      <c r="E453" s="99">
        <f t="shared" si="146"/>
        <v>241.00922246358917</v>
      </c>
      <c r="F453" s="99">
        <f t="shared" si="146"/>
        <v>2456.8886695113865</v>
      </c>
      <c r="G453" s="99">
        <f t="shared" si="146"/>
        <v>1.3014901593252108</v>
      </c>
      <c r="H453" s="99">
        <f t="shared" si="146"/>
        <v>1388.69</v>
      </c>
      <c r="I453" s="99">
        <f t="shared" si="146"/>
        <v>1068.1986695113867</v>
      </c>
      <c r="J453" s="99">
        <f t="shared" si="146"/>
        <v>48.7312485083065</v>
      </c>
      <c r="K453" s="99">
        <f t="shared" si="146"/>
        <v>-573.81060218944629</v>
      </c>
      <c r="L453" s="99">
        <f t="shared" si="146"/>
        <v>543.11931583024705</v>
      </c>
      <c r="M453" s="99">
        <f t="shared" si="146"/>
        <v>894.4247179404033</v>
      </c>
      <c r="N453" s="99">
        <f t="shared" si="146"/>
        <v>1437.5440337706502</v>
      </c>
      <c r="O453" s="99">
        <f t="shared" si="146"/>
        <v>224.86923708017181</v>
      </c>
      <c r="P453" s="99">
        <f t="shared" si="146"/>
        <v>1662.4132708508221</v>
      </c>
      <c r="Q453" s="99">
        <f t="shared" si="146"/>
        <v>54.598634020618547</v>
      </c>
      <c r="R453" s="99">
        <f t="shared" si="146"/>
        <v>1717.0119048714405</v>
      </c>
    </row>
    <row r="454" spans="1:18" ht="15" x14ac:dyDescent="0.25">
      <c r="A454" s="196">
        <v>484</v>
      </c>
      <c r="B454" s="10" t="s">
        <v>157</v>
      </c>
      <c r="C454" s="11">
        <v>2967</v>
      </c>
      <c r="D454" s="99">
        <f t="shared" ref="D454:R454" si="147">D152/$C152</f>
        <v>1361.6057263228849</v>
      </c>
      <c r="E454" s="99">
        <f t="shared" si="147"/>
        <v>245.25459567056694</v>
      </c>
      <c r="F454" s="99">
        <f t="shared" si="147"/>
        <v>1606.8603219934521</v>
      </c>
      <c r="G454" s="99">
        <f t="shared" si="147"/>
        <v>0.46804516346477926</v>
      </c>
      <c r="H454" s="99">
        <f t="shared" si="147"/>
        <v>1388.69</v>
      </c>
      <c r="I454" s="99">
        <f t="shared" si="147"/>
        <v>218.17032199345212</v>
      </c>
      <c r="J454" s="99">
        <f t="shared" si="147"/>
        <v>77.374082256865492</v>
      </c>
      <c r="K454" s="99">
        <f t="shared" si="147"/>
        <v>-198.02832186034155</v>
      </c>
      <c r="L454" s="99">
        <f t="shared" si="147"/>
        <v>97.51608238997602</v>
      </c>
      <c r="M454" s="99">
        <f t="shared" si="147"/>
        <v>361.64313254913742</v>
      </c>
      <c r="N454" s="99">
        <f t="shared" si="147"/>
        <v>459.15921493911344</v>
      </c>
      <c r="O454" s="99">
        <f t="shared" si="147"/>
        <v>203.44936837677923</v>
      </c>
      <c r="P454" s="99">
        <f t="shared" si="147"/>
        <v>662.6085833158927</v>
      </c>
      <c r="Q454" s="99">
        <f t="shared" si="147"/>
        <v>43.292310414560156</v>
      </c>
      <c r="R454" s="99">
        <f t="shared" si="147"/>
        <v>705.90089373045282</v>
      </c>
    </row>
    <row r="455" spans="1:18" ht="15" x14ac:dyDescent="0.25">
      <c r="A455" s="196">
        <v>489</v>
      </c>
      <c r="B455" s="10" t="s">
        <v>158</v>
      </c>
      <c r="C455" s="11">
        <v>1791</v>
      </c>
      <c r="D455" s="99">
        <f t="shared" ref="D455:R455" si="148">D153/$C153</f>
        <v>989.72145728643227</v>
      </c>
      <c r="E455" s="99">
        <f t="shared" si="148"/>
        <v>374.65808236552795</v>
      </c>
      <c r="F455" s="99">
        <f t="shared" si="148"/>
        <v>1364.3795396519599</v>
      </c>
      <c r="G455" s="99">
        <f t="shared" si="148"/>
        <v>0.77537130094919038</v>
      </c>
      <c r="H455" s="99">
        <f t="shared" si="148"/>
        <v>1388.69</v>
      </c>
      <c r="I455" s="99">
        <f t="shared" si="148"/>
        <v>-24.310460348039999</v>
      </c>
      <c r="J455" s="99">
        <f t="shared" si="148"/>
        <v>131.15294817006804</v>
      </c>
      <c r="K455" s="99">
        <f t="shared" si="148"/>
        <v>436.38296468377962</v>
      </c>
      <c r="L455" s="99">
        <f t="shared" si="148"/>
        <v>543.22545250580765</v>
      </c>
      <c r="M455" s="99">
        <f t="shared" si="148"/>
        <v>478.90772036410846</v>
      </c>
      <c r="N455" s="99">
        <f t="shared" si="148"/>
        <v>1022.1331728699161</v>
      </c>
      <c r="O455" s="99">
        <f t="shared" si="148"/>
        <v>235.15704181611076</v>
      </c>
      <c r="P455" s="99">
        <f t="shared" si="148"/>
        <v>1257.290214686027</v>
      </c>
      <c r="Q455" s="99">
        <f t="shared" si="148"/>
        <v>-689.28301228364046</v>
      </c>
      <c r="R455" s="99">
        <f t="shared" si="148"/>
        <v>568.0072024023865</v>
      </c>
    </row>
    <row r="456" spans="1:18" ht="15" x14ac:dyDescent="0.25">
      <c r="A456" s="196">
        <v>491</v>
      </c>
      <c r="B456" s="10" t="s">
        <v>159</v>
      </c>
      <c r="C456" s="11">
        <v>51980</v>
      </c>
      <c r="D456" s="99">
        <f t="shared" ref="D456:R456" si="149">D154/$C154</f>
        <v>1321.2928076183148</v>
      </c>
      <c r="E456" s="99">
        <f t="shared" si="149"/>
        <v>211.22101730057028</v>
      </c>
      <c r="F456" s="99">
        <f t="shared" si="149"/>
        <v>1532.5138249188851</v>
      </c>
      <c r="G456" s="99">
        <f t="shared" si="149"/>
        <v>2.6715852250865719E-2</v>
      </c>
      <c r="H456" s="99">
        <f t="shared" si="149"/>
        <v>1388.69</v>
      </c>
      <c r="I456" s="99">
        <f t="shared" si="149"/>
        <v>143.82382491888501</v>
      </c>
      <c r="J456" s="99">
        <f t="shared" si="149"/>
        <v>33.077381566036898</v>
      </c>
      <c r="K456" s="99">
        <f t="shared" si="149"/>
        <v>-466.54039184018546</v>
      </c>
      <c r="L456" s="99">
        <f t="shared" si="149"/>
        <v>-289.63918535526352</v>
      </c>
      <c r="M456" s="99">
        <f t="shared" si="149"/>
        <v>211.43753985739153</v>
      </c>
      <c r="N456" s="99">
        <f t="shared" si="149"/>
        <v>-78.201645497871993</v>
      </c>
      <c r="O456" s="99">
        <f t="shared" si="149"/>
        <v>171.05170414036479</v>
      </c>
      <c r="P456" s="99">
        <f t="shared" si="149"/>
        <v>92.850058642492812</v>
      </c>
      <c r="Q456" s="99">
        <f t="shared" si="149"/>
        <v>3.9224921027318254</v>
      </c>
      <c r="R456" s="99">
        <f t="shared" si="149"/>
        <v>96.772550745224635</v>
      </c>
    </row>
    <row r="457" spans="1:18" ht="15" x14ac:dyDescent="0.25">
      <c r="A457" s="196">
        <v>494</v>
      </c>
      <c r="B457" s="10" t="s">
        <v>160</v>
      </c>
      <c r="C457" s="11">
        <v>8882</v>
      </c>
      <c r="D457" s="99">
        <f t="shared" ref="D457:R457" si="150">D155/$C155</f>
        <v>2145.6523789687008</v>
      </c>
      <c r="E457" s="99">
        <f t="shared" si="150"/>
        <v>180.12769356102629</v>
      </c>
      <c r="F457" s="99">
        <f t="shared" si="150"/>
        <v>2325.780072529727</v>
      </c>
      <c r="G457" s="99">
        <f t="shared" si="150"/>
        <v>0.15634879531637019</v>
      </c>
      <c r="H457" s="99">
        <f t="shared" si="150"/>
        <v>1388.69</v>
      </c>
      <c r="I457" s="99">
        <f t="shared" si="150"/>
        <v>937.09007252972708</v>
      </c>
      <c r="J457" s="99">
        <f t="shared" si="150"/>
        <v>36.605626221132368</v>
      </c>
      <c r="K457" s="99">
        <f t="shared" si="150"/>
        <v>-520.64556653615853</v>
      </c>
      <c r="L457" s="99">
        <f t="shared" si="150"/>
        <v>453.05013221470091</v>
      </c>
      <c r="M457" s="99">
        <f t="shared" si="150"/>
        <v>562.56645599748106</v>
      </c>
      <c r="N457" s="99">
        <f t="shared" si="150"/>
        <v>1015.6165882121819</v>
      </c>
      <c r="O457" s="99">
        <f t="shared" si="150"/>
        <v>150.57104040913359</v>
      </c>
      <c r="P457" s="99">
        <f t="shared" si="150"/>
        <v>1166.1876286213153</v>
      </c>
      <c r="Q457" s="99">
        <f t="shared" si="150"/>
        <v>10.373413195226302</v>
      </c>
      <c r="R457" s="99">
        <f t="shared" si="150"/>
        <v>1176.5610418165415</v>
      </c>
    </row>
    <row r="458" spans="1:18" ht="15" x14ac:dyDescent="0.25">
      <c r="A458" s="196">
        <v>495</v>
      </c>
      <c r="B458" s="10" t="s">
        <v>161</v>
      </c>
      <c r="C458" s="11">
        <v>1477</v>
      </c>
      <c r="D458" s="99">
        <f t="shared" ref="D458:R458" si="151">D156/$C156</f>
        <v>1294.0114353419092</v>
      </c>
      <c r="E458" s="99">
        <f t="shared" si="151"/>
        <v>516.69889409095015</v>
      </c>
      <c r="F458" s="99">
        <f t="shared" si="151"/>
        <v>1810.7103294328595</v>
      </c>
      <c r="G458" s="99">
        <f t="shared" si="151"/>
        <v>0.94020988490182811</v>
      </c>
      <c r="H458" s="99">
        <f t="shared" si="151"/>
        <v>1388.69</v>
      </c>
      <c r="I458" s="99">
        <f t="shared" si="151"/>
        <v>422.02032943285946</v>
      </c>
      <c r="J458" s="99">
        <f t="shared" si="151"/>
        <v>84.685600893451976</v>
      </c>
      <c r="K458" s="99">
        <f t="shared" si="151"/>
        <v>-127.77199416717514</v>
      </c>
      <c r="L458" s="99">
        <f t="shared" si="151"/>
        <v>378.93393615913629</v>
      </c>
      <c r="M458" s="99">
        <f t="shared" si="151"/>
        <v>187.80905945154583</v>
      </c>
      <c r="N458" s="99">
        <f t="shared" si="151"/>
        <v>566.7429956106821</v>
      </c>
      <c r="O458" s="99">
        <f t="shared" si="151"/>
        <v>222.26417386554004</v>
      </c>
      <c r="P458" s="99">
        <f t="shared" si="151"/>
        <v>789.0071694762222</v>
      </c>
      <c r="Q458" s="99">
        <f t="shared" si="151"/>
        <v>-44.088864251861892</v>
      </c>
      <c r="R458" s="99">
        <f t="shared" si="151"/>
        <v>744.91830522436032</v>
      </c>
    </row>
    <row r="459" spans="1:18" ht="15" x14ac:dyDescent="0.25">
      <c r="A459" s="196">
        <v>498</v>
      </c>
      <c r="B459" s="10" t="s">
        <v>162</v>
      </c>
      <c r="C459" s="11">
        <v>2281</v>
      </c>
      <c r="D459" s="99">
        <f t="shared" ref="D459:R459" si="152">D157/$C157</f>
        <v>1355.8714072775097</v>
      </c>
      <c r="E459" s="99">
        <f t="shared" si="152"/>
        <v>827.80819663316527</v>
      </c>
      <c r="F459" s="99">
        <f t="shared" si="152"/>
        <v>2183.6796039106753</v>
      </c>
      <c r="G459" s="99">
        <f t="shared" si="152"/>
        <v>0.60880754055238928</v>
      </c>
      <c r="H459" s="99">
        <f t="shared" si="152"/>
        <v>1388.69</v>
      </c>
      <c r="I459" s="99">
        <f t="shared" si="152"/>
        <v>794.98960391067499</v>
      </c>
      <c r="J459" s="99">
        <f t="shared" si="152"/>
        <v>377.52701376663373</v>
      </c>
      <c r="K459" s="99">
        <f t="shared" si="152"/>
        <v>194.98473049026862</v>
      </c>
      <c r="L459" s="99">
        <f t="shared" si="152"/>
        <v>1367.5013481675774</v>
      </c>
      <c r="M459" s="99">
        <f t="shared" si="152"/>
        <v>16.21659449685821</v>
      </c>
      <c r="N459" s="99">
        <f t="shared" si="152"/>
        <v>1383.7179426644357</v>
      </c>
      <c r="O459" s="99">
        <f t="shared" si="152"/>
        <v>192.71396773962354</v>
      </c>
      <c r="P459" s="99">
        <f t="shared" si="152"/>
        <v>1576.4319104040592</v>
      </c>
      <c r="Q459" s="99">
        <f t="shared" si="152"/>
        <v>12.060374397194204</v>
      </c>
      <c r="R459" s="99">
        <f t="shared" si="152"/>
        <v>1588.4922848012536</v>
      </c>
    </row>
    <row r="460" spans="1:18" ht="15" x14ac:dyDescent="0.25">
      <c r="A460" s="196">
        <v>499</v>
      </c>
      <c r="B460" s="10" t="s">
        <v>163</v>
      </c>
      <c r="C460" s="11">
        <v>19662</v>
      </c>
      <c r="D460" s="99">
        <f t="shared" ref="D460:R460" si="153">D158/$C158</f>
        <v>1822.9012043535756</v>
      </c>
      <c r="E460" s="99">
        <f t="shared" si="153"/>
        <v>364.13502914660995</v>
      </c>
      <c r="F460" s="99">
        <f t="shared" si="153"/>
        <v>2187.036233500186</v>
      </c>
      <c r="G460" s="99">
        <f t="shared" si="153"/>
        <v>7.0628115145966841E-2</v>
      </c>
      <c r="H460" s="99">
        <f t="shared" si="153"/>
        <v>1388.69</v>
      </c>
      <c r="I460" s="99">
        <f t="shared" si="153"/>
        <v>798.34623350018569</v>
      </c>
      <c r="J460" s="99">
        <f t="shared" si="153"/>
        <v>30.559278297467287</v>
      </c>
      <c r="K460" s="99">
        <f t="shared" si="153"/>
        <v>-29.09635304248221</v>
      </c>
      <c r="L460" s="99">
        <f t="shared" si="153"/>
        <v>799.80915875517076</v>
      </c>
      <c r="M460" s="99">
        <f t="shared" si="153"/>
        <v>207.99957530571143</v>
      </c>
      <c r="N460" s="99">
        <f t="shared" si="153"/>
        <v>1007.8087340608821</v>
      </c>
      <c r="O460" s="99">
        <f t="shared" si="153"/>
        <v>143.6325909807976</v>
      </c>
      <c r="P460" s="99">
        <f t="shared" si="153"/>
        <v>1151.4413250416796</v>
      </c>
      <c r="Q460" s="99">
        <f t="shared" si="153"/>
        <v>20.125255291933694</v>
      </c>
      <c r="R460" s="99">
        <f t="shared" si="153"/>
        <v>1171.5665803336133</v>
      </c>
    </row>
    <row r="461" spans="1:18" ht="15" x14ac:dyDescent="0.25">
      <c r="A461" s="196">
        <v>500</v>
      </c>
      <c r="B461" s="10" t="s">
        <v>164</v>
      </c>
      <c r="C461" s="11">
        <v>10486</v>
      </c>
      <c r="D461" s="99">
        <f t="shared" ref="D461:R461" si="154">D159/$C159</f>
        <v>2002.9202393667747</v>
      </c>
      <c r="E461" s="99">
        <f t="shared" si="154"/>
        <v>107.91178687477284</v>
      </c>
      <c r="F461" s="99">
        <f t="shared" si="154"/>
        <v>2110.8320262415477</v>
      </c>
      <c r="G461" s="99">
        <f t="shared" si="154"/>
        <v>0.13243276749952318</v>
      </c>
      <c r="H461" s="99">
        <f t="shared" si="154"/>
        <v>1388.69</v>
      </c>
      <c r="I461" s="99">
        <f t="shared" si="154"/>
        <v>722.14202624154757</v>
      </c>
      <c r="J461" s="99">
        <f t="shared" si="154"/>
        <v>34.395037964918039</v>
      </c>
      <c r="K461" s="99">
        <f t="shared" si="154"/>
        <v>279.2453822340637</v>
      </c>
      <c r="L461" s="99">
        <f t="shared" si="154"/>
        <v>1035.7824464405294</v>
      </c>
      <c r="M461" s="99">
        <f t="shared" si="154"/>
        <v>126.42058433581697</v>
      </c>
      <c r="N461" s="99">
        <f t="shared" si="154"/>
        <v>1162.2030307763464</v>
      </c>
      <c r="O461" s="99">
        <f t="shared" si="154"/>
        <v>98.490803050768136</v>
      </c>
      <c r="P461" s="99">
        <f t="shared" si="154"/>
        <v>1260.6938338271145</v>
      </c>
      <c r="Q461" s="99">
        <f t="shared" si="154"/>
        <v>-21.26661625023841</v>
      </c>
      <c r="R461" s="99">
        <f t="shared" si="154"/>
        <v>1239.427217576876</v>
      </c>
    </row>
    <row r="462" spans="1:18" ht="15" x14ac:dyDescent="0.25">
      <c r="A462" s="196">
        <v>503</v>
      </c>
      <c r="B462" s="10" t="s">
        <v>165</v>
      </c>
      <c r="C462" s="11">
        <v>7539</v>
      </c>
      <c r="D462" s="99">
        <f t="shared" ref="D462:R462" si="155">D160/$C160</f>
        <v>1447.552392890304</v>
      </c>
      <c r="E462" s="99">
        <f t="shared" si="155"/>
        <v>178.31511435175034</v>
      </c>
      <c r="F462" s="99">
        <f t="shared" si="155"/>
        <v>1625.8675072420544</v>
      </c>
      <c r="G462" s="99">
        <f t="shared" si="155"/>
        <v>0.18420082239023744</v>
      </c>
      <c r="H462" s="99">
        <f t="shared" si="155"/>
        <v>1388.69</v>
      </c>
      <c r="I462" s="99">
        <f t="shared" si="155"/>
        <v>237.17750724205445</v>
      </c>
      <c r="J462" s="99">
        <f t="shared" si="155"/>
        <v>27.321995208521006</v>
      </c>
      <c r="K462" s="99">
        <f t="shared" si="155"/>
        <v>-286.36050608856709</v>
      </c>
      <c r="L462" s="99">
        <f t="shared" si="155"/>
        <v>-21.861003637991644</v>
      </c>
      <c r="M462" s="99">
        <f t="shared" si="155"/>
        <v>389.38943528010213</v>
      </c>
      <c r="N462" s="99">
        <f t="shared" si="155"/>
        <v>367.52843164211049</v>
      </c>
      <c r="O462" s="99">
        <f t="shared" si="155"/>
        <v>184.15017094927839</v>
      </c>
      <c r="P462" s="99">
        <f t="shared" si="155"/>
        <v>551.67860259138888</v>
      </c>
      <c r="Q462" s="99">
        <f t="shared" si="155"/>
        <v>18.923678936198435</v>
      </c>
      <c r="R462" s="99">
        <f t="shared" si="155"/>
        <v>570.60228152758725</v>
      </c>
    </row>
    <row r="463" spans="1:18" ht="15" x14ac:dyDescent="0.25">
      <c r="A463" s="196">
        <v>504</v>
      </c>
      <c r="B463" s="10" t="s">
        <v>166</v>
      </c>
      <c r="C463" s="11">
        <v>1764</v>
      </c>
      <c r="D463" s="99">
        <f t="shared" ref="D463:R463" si="156">D161/$C161</f>
        <v>1403.2514909297051</v>
      </c>
      <c r="E463" s="99">
        <f t="shared" si="156"/>
        <v>301.03399089662162</v>
      </c>
      <c r="F463" s="99">
        <f t="shared" si="156"/>
        <v>1704.2854818263268</v>
      </c>
      <c r="G463" s="99">
        <f t="shared" si="156"/>
        <v>0.78723922902494337</v>
      </c>
      <c r="H463" s="99">
        <f t="shared" si="156"/>
        <v>1388.69</v>
      </c>
      <c r="I463" s="99">
        <f t="shared" si="156"/>
        <v>315.59548182632665</v>
      </c>
      <c r="J463" s="99">
        <f t="shared" si="156"/>
        <v>27.626049802372666</v>
      </c>
      <c r="K463" s="99">
        <f t="shared" si="156"/>
        <v>-489.75324245077269</v>
      </c>
      <c r="L463" s="99">
        <f t="shared" si="156"/>
        <v>-146.53171082207331</v>
      </c>
      <c r="M463" s="99">
        <f t="shared" si="156"/>
        <v>424.94078397951449</v>
      </c>
      <c r="N463" s="99">
        <f t="shared" si="156"/>
        <v>278.40907315744118</v>
      </c>
      <c r="O463" s="99">
        <f t="shared" si="156"/>
        <v>216.52681751102912</v>
      </c>
      <c r="P463" s="99">
        <f t="shared" si="156"/>
        <v>494.93589066847028</v>
      </c>
      <c r="Q463" s="99">
        <f t="shared" si="156"/>
        <v>-480.25899064625855</v>
      </c>
      <c r="R463" s="99">
        <f t="shared" si="156"/>
        <v>14.676900022211704</v>
      </c>
    </row>
    <row r="464" spans="1:18" ht="15" x14ac:dyDescent="0.25">
      <c r="A464" s="196">
        <v>505</v>
      </c>
      <c r="B464" s="10" t="s">
        <v>167</v>
      </c>
      <c r="C464" s="11">
        <v>20912</v>
      </c>
      <c r="D464" s="99">
        <f t="shared" ref="D464:R464" si="157">D162/$C162</f>
        <v>1805.3967521040549</v>
      </c>
      <c r="E464" s="99">
        <f t="shared" si="157"/>
        <v>174.42517794835291</v>
      </c>
      <c r="F464" s="99">
        <f t="shared" si="157"/>
        <v>1979.8219300524079</v>
      </c>
      <c r="G464" s="99">
        <f t="shared" si="157"/>
        <v>6.6406369548584546E-2</v>
      </c>
      <c r="H464" s="99">
        <f t="shared" si="157"/>
        <v>1388.69</v>
      </c>
      <c r="I464" s="99">
        <f t="shared" si="157"/>
        <v>591.13193005240782</v>
      </c>
      <c r="J464" s="99">
        <f t="shared" si="157"/>
        <v>30.700761293486096</v>
      </c>
      <c r="K464" s="99">
        <f t="shared" si="157"/>
        <v>-153.91508643008132</v>
      </c>
      <c r="L464" s="99">
        <f t="shared" si="157"/>
        <v>467.91760491581266</v>
      </c>
      <c r="M464" s="99">
        <f t="shared" si="157"/>
        <v>184.06484440598945</v>
      </c>
      <c r="N464" s="99">
        <f t="shared" si="157"/>
        <v>651.98244932180216</v>
      </c>
      <c r="O464" s="99">
        <f t="shared" si="157"/>
        <v>147.1458957510676</v>
      </c>
      <c r="P464" s="99">
        <f t="shared" si="157"/>
        <v>799.12834507286971</v>
      </c>
      <c r="Q464" s="99">
        <f t="shared" si="157"/>
        <v>-86.626747154743683</v>
      </c>
      <c r="R464" s="99">
        <f t="shared" si="157"/>
        <v>712.50159791812598</v>
      </c>
    </row>
    <row r="465" spans="1:18" ht="15" x14ac:dyDescent="0.25">
      <c r="A465" s="196">
        <v>507</v>
      </c>
      <c r="B465" s="10" t="s">
        <v>168</v>
      </c>
      <c r="C465" s="11">
        <v>5564</v>
      </c>
      <c r="D465" s="99">
        <f t="shared" ref="D465:R465" si="158">D163/$C163</f>
        <v>1090.30745147376</v>
      </c>
      <c r="E465" s="99">
        <f t="shared" si="158"/>
        <v>284.70724751513791</v>
      </c>
      <c r="F465" s="99">
        <f t="shared" si="158"/>
        <v>1375.0146989888979</v>
      </c>
      <c r="G465" s="99">
        <f t="shared" si="158"/>
        <v>0.24958483105679369</v>
      </c>
      <c r="H465" s="99">
        <f t="shared" si="158"/>
        <v>1388.69</v>
      </c>
      <c r="I465" s="99">
        <f t="shared" si="158"/>
        <v>-13.675301011102233</v>
      </c>
      <c r="J465" s="99">
        <f t="shared" si="158"/>
        <v>75.464207423055882</v>
      </c>
      <c r="K465" s="99">
        <f t="shared" si="158"/>
        <v>-273.61824949515596</v>
      </c>
      <c r="L465" s="99">
        <f t="shared" si="158"/>
        <v>-211.82934308320228</v>
      </c>
      <c r="M465" s="99">
        <f t="shared" si="158"/>
        <v>174.70101159532314</v>
      </c>
      <c r="N465" s="99">
        <f t="shared" si="158"/>
        <v>-37.128331487879144</v>
      </c>
      <c r="O465" s="99">
        <f t="shared" si="158"/>
        <v>198.87561569076536</v>
      </c>
      <c r="P465" s="99">
        <f t="shared" si="158"/>
        <v>161.74728420288622</v>
      </c>
      <c r="Q465" s="99">
        <f t="shared" si="158"/>
        <v>7.8533944104960494</v>
      </c>
      <c r="R465" s="99">
        <f t="shared" si="158"/>
        <v>169.60067861338226</v>
      </c>
    </row>
    <row r="466" spans="1:18" ht="15" x14ac:dyDescent="0.25">
      <c r="A466" s="196">
        <v>508</v>
      </c>
      <c r="B466" s="10" t="s">
        <v>169</v>
      </c>
      <c r="C466" s="11">
        <v>9360</v>
      </c>
      <c r="D466" s="99">
        <f t="shared" ref="D466:R466" si="159">D164/$C164</f>
        <v>1137.0682072649574</v>
      </c>
      <c r="E466" s="99">
        <f t="shared" si="159"/>
        <v>183.07415361658343</v>
      </c>
      <c r="F466" s="99">
        <f t="shared" si="159"/>
        <v>1320.142360881541</v>
      </c>
      <c r="G466" s="99">
        <f t="shared" si="159"/>
        <v>0.14836431623931626</v>
      </c>
      <c r="H466" s="99">
        <f t="shared" si="159"/>
        <v>1388.69</v>
      </c>
      <c r="I466" s="99">
        <f t="shared" si="159"/>
        <v>-68.547639118459145</v>
      </c>
      <c r="J466" s="99">
        <f t="shared" si="159"/>
        <v>67.911165569769409</v>
      </c>
      <c r="K466" s="99">
        <f t="shared" si="159"/>
        <v>-278.2713696092444</v>
      </c>
      <c r="L466" s="99">
        <f t="shared" si="159"/>
        <v>-278.90784315793411</v>
      </c>
      <c r="M466" s="99">
        <f t="shared" si="159"/>
        <v>251.59166194094766</v>
      </c>
      <c r="N466" s="99">
        <f t="shared" si="159"/>
        <v>-27.31618121698644</v>
      </c>
      <c r="O466" s="99">
        <f t="shared" si="159"/>
        <v>177.60214771951081</v>
      </c>
      <c r="P466" s="99">
        <f t="shared" si="159"/>
        <v>150.28596650252439</v>
      </c>
      <c r="Q466" s="99">
        <f t="shared" si="159"/>
        <v>11.931612286324784</v>
      </c>
      <c r="R466" s="99">
        <f t="shared" si="159"/>
        <v>162.21757878884918</v>
      </c>
    </row>
    <row r="467" spans="1:18" ht="15" x14ac:dyDescent="0.25">
      <c r="A467" s="196">
        <v>529</v>
      </c>
      <c r="B467" s="10" t="s">
        <v>170</v>
      </c>
      <c r="C467" s="11">
        <v>19850</v>
      </c>
      <c r="D467" s="99">
        <f t="shared" ref="D467:R467" si="160">D165/$C165</f>
        <v>1441.2883581863978</v>
      </c>
      <c r="E467" s="99">
        <f t="shared" si="160"/>
        <v>200.50998447631744</v>
      </c>
      <c r="F467" s="99">
        <f t="shared" si="160"/>
        <v>1641.7983426627152</v>
      </c>
      <c r="G467" s="99">
        <f t="shared" si="160"/>
        <v>6.9959193954659951E-2</v>
      </c>
      <c r="H467" s="99">
        <f t="shared" si="160"/>
        <v>1388.69</v>
      </c>
      <c r="I467" s="99">
        <f t="shared" si="160"/>
        <v>253.10834266271527</v>
      </c>
      <c r="J467" s="99">
        <f t="shared" si="160"/>
        <v>38.662951170030759</v>
      </c>
      <c r="K467" s="99">
        <f t="shared" si="160"/>
        <v>155.95674653479674</v>
      </c>
      <c r="L467" s="99">
        <f t="shared" si="160"/>
        <v>447.7280403675428</v>
      </c>
      <c r="M467" s="99">
        <f t="shared" si="160"/>
        <v>-31.966088789916263</v>
      </c>
      <c r="N467" s="99">
        <f t="shared" si="160"/>
        <v>415.76195157762652</v>
      </c>
      <c r="O467" s="99">
        <f t="shared" si="160"/>
        <v>115.95178222099007</v>
      </c>
      <c r="P467" s="99">
        <f t="shared" si="160"/>
        <v>531.71373379861654</v>
      </c>
      <c r="Q467" s="99">
        <f t="shared" si="160"/>
        <v>-10.120304556675059</v>
      </c>
      <c r="R467" s="99">
        <f t="shared" si="160"/>
        <v>521.59342924194152</v>
      </c>
    </row>
    <row r="468" spans="1:18" ht="15" x14ac:dyDescent="0.25">
      <c r="A468" s="196">
        <v>531</v>
      </c>
      <c r="B468" s="10" t="s">
        <v>171</v>
      </c>
      <c r="C468" s="11">
        <v>5072</v>
      </c>
      <c r="D468" s="99">
        <f t="shared" ref="D468:R468" si="161">D166/$C166</f>
        <v>1369.4584877760251</v>
      </c>
      <c r="E468" s="99">
        <f t="shared" si="161"/>
        <v>131.56113889024058</v>
      </c>
      <c r="F468" s="99">
        <f t="shared" si="161"/>
        <v>1501.0196266662656</v>
      </c>
      <c r="G468" s="99">
        <f t="shared" si="161"/>
        <v>0.27379534700315461</v>
      </c>
      <c r="H468" s="99">
        <f t="shared" si="161"/>
        <v>1388.69</v>
      </c>
      <c r="I468" s="99">
        <f t="shared" si="161"/>
        <v>112.32962666626554</v>
      </c>
      <c r="J468" s="99">
        <f t="shared" si="161"/>
        <v>26.469681415465701</v>
      </c>
      <c r="K468" s="99">
        <f t="shared" si="161"/>
        <v>-529.24316092779929</v>
      </c>
      <c r="L468" s="99">
        <f t="shared" si="161"/>
        <v>-390.44385284606807</v>
      </c>
      <c r="M468" s="99">
        <f t="shared" si="161"/>
        <v>433.25894749306082</v>
      </c>
      <c r="N468" s="99">
        <f t="shared" si="161"/>
        <v>42.815094646992698</v>
      </c>
      <c r="O468" s="99">
        <f t="shared" si="161"/>
        <v>173.32981083052803</v>
      </c>
      <c r="P468" s="99">
        <f t="shared" si="161"/>
        <v>216.14490547752075</v>
      </c>
      <c r="Q468" s="99">
        <f t="shared" si="161"/>
        <v>7.1895286967665646</v>
      </c>
      <c r="R468" s="99">
        <f t="shared" si="161"/>
        <v>223.33443417428734</v>
      </c>
    </row>
    <row r="469" spans="1:18" ht="15" x14ac:dyDescent="0.25">
      <c r="A469" s="196">
        <v>535</v>
      </c>
      <c r="B469" s="10" t="s">
        <v>172</v>
      </c>
      <c r="C469" s="11">
        <v>10419</v>
      </c>
      <c r="D469" s="99">
        <f t="shared" ref="D469:R469" si="162">D167/$C167</f>
        <v>2078.7740906037047</v>
      </c>
      <c r="E469" s="99">
        <f t="shared" si="162"/>
        <v>124.47413949010181</v>
      </c>
      <c r="F469" s="99">
        <f t="shared" si="162"/>
        <v>2203.2482300938063</v>
      </c>
      <c r="G469" s="99">
        <f t="shared" si="162"/>
        <v>0.13328438429791728</v>
      </c>
      <c r="H469" s="99">
        <f t="shared" si="162"/>
        <v>1388.69</v>
      </c>
      <c r="I469" s="99">
        <f t="shared" si="162"/>
        <v>814.55823009380629</v>
      </c>
      <c r="J469" s="99">
        <f t="shared" si="162"/>
        <v>36.872863524686423</v>
      </c>
      <c r="K469" s="99">
        <f t="shared" si="162"/>
        <v>-98.017809502562372</v>
      </c>
      <c r="L469" s="99">
        <f t="shared" si="162"/>
        <v>753.41328411593042</v>
      </c>
      <c r="M469" s="99">
        <f t="shared" si="162"/>
        <v>619.30225942868958</v>
      </c>
      <c r="N469" s="99">
        <f t="shared" si="162"/>
        <v>1372.71554354462</v>
      </c>
      <c r="O469" s="99">
        <f t="shared" si="162"/>
        <v>191.65889739423778</v>
      </c>
      <c r="P469" s="99">
        <f t="shared" si="162"/>
        <v>1564.3744409388578</v>
      </c>
      <c r="Q469" s="99">
        <f t="shared" si="162"/>
        <v>-5.9493586236683029</v>
      </c>
      <c r="R469" s="99">
        <f t="shared" si="162"/>
        <v>1558.4250823151895</v>
      </c>
    </row>
    <row r="470" spans="1:18" ht="15" x14ac:dyDescent="0.25">
      <c r="A470" s="196">
        <v>536</v>
      </c>
      <c r="B470" s="10" t="s">
        <v>173</v>
      </c>
      <c r="C470" s="11">
        <v>35346</v>
      </c>
      <c r="D470" s="99">
        <f t="shared" ref="D470:R470" si="163">D168/$C168</f>
        <v>1716.3306906014825</v>
      </c>
      <c r="E470" s="99">
        <f t="shared" si="163"/>
        <v>132.01211920695815</v>
      </c>
      <c r="F470" s="99">
        <f t="shared" si="163"/>
        <v>1848.3428098084407</v>
      </c>
      <c r="G470" s="99">
        <f t="shared" si="163"/>
        <v>3.9288462626605555E-2</v>
      </c>
      <c r="H470" s="99">
        <f t="shared" si="163"/>
        <v>1388.69</v>
      </c>
      <c r="I470" s="99">
        <f t="shared" si="163"/>
        <v>459.65280980844062</v>
      </c>
      <c r="J470" s="99">
        <f t="shared" si="163"/>
        <v>45.441197600860775</v>
      </c>
      <c r="K470" s="99">
        <f t="shared" si="163"/>
        <v>-194.7095404527995</v>
      </c>
      <c r="L470" s="99">
        <f t="shared" si="163"/>
        <v>310.38446695650191</v>
      </c>
      <c r="M470" s="99">
        <f t="shared" si="163"/>
        <v>158.58812617159091</v>
      </c>
      <c r="N470" s="99">
        <f t="shared" si="163"/>
        <v>468.9725931280928</v>
      </c>
      <c r="O470" s="99">
        <f t="shared" si="163"/>
        <v>120.06433477282978</v>
      </c>
      <c r="P470" s="99">
        <f t="shared" si="163"/>
        <v>589.03692790092259</v>
      </c>
      <c r="Q470" s="99">
        <f t="shared" si="163"/>
        <v>-0.39201897810216851</v>
      </c>
      <c r="R470" s="99">
        <f t="shared" si="163"/>
        <v>588.64490892282038</v>
      </c>
    </row>
    <row r="471" spans="1:18" ht="15" x14ac:dyDescent="0.25">
      <c r="A471" s="196">
        <v>538</v>
      </c>
      <c r="B471" s="10" t="s">
        <v>174</v>
      </c>
      <c r="C471" s="11">
        <v>4644</v>
      </c>
      <c r="D471" s="99">
        <f t="shared" ref="D471:R471" si="164">D169/$C169</f>
        <v>1823.8609539190352</v>
      </c>
      <c r="E471" s="99">
        <f t="shared" si="164"/>
        <v>128.14783841689263</v>
      </c>
      <c r="F471" s="99">
        <f t="shared" si="164"/>
        <v>1952.0087923359281</v>
      </c>
      <c r="G471" s="99">
        <f t="shared" si="164"/>
        <v>0.29902885443583122</v>
      </c>
      <c r="H471" s="99">
        <f t="shared" si="164"/>
        <v>1388.69</v>
      </c>
      <c r="I471" s="99">
        <f t="shared" si="164"/>
        <v>563.31879233592792</v>
      </c>
      <c r="J471" s="99">
        <f t="shared" si="164"/>
        <v>20.92690445743213</v>
      </c>
      <c r="K471" s="99">
        <f t="shared" si="164"/>
        <v>-136.74073252374981</v>
      </c>
      <c r="L471" s="99">
        <f t="shared" si="164"/>
        <v>447.5049642696103</v>
      </c>
      <c r="M471" s="99">
        <f t="shared" si="164"/>
        <v>407.53889086496491</v>
      </c>
      <c r="N471" s="99">
        <f t="shared" si="164"/>
        <v>855.04385513457521</v>
      </c>
      <c r="O471" s="99">
        <f t="shared" si="164"/>
        <v>167.63324786211635</v>
      </c>
      <c r="P471" s="99">
        <f t="shared" si="164"/>
        <v>1022.6771029966916</v>
      </c>
      <c r="Q471" s="99">
        <f t="shared" si="164"/>
        <v>-17.00978843669251</v>
      </c>
      <c r="R471" s="99">
        <f t="shared" si="164"/>
        <v>1005.667314559999</v>
      </c>
    </row>
    <row r="472" spans="1:18" ht="15" x14ac:dyDescent="0.25">
      <c r="A472" s="196">
        <v>541</v>
      </c>
      <c r="B472" s="10" t="s">
        <v>175</v>
      </c>
      <c r="C472" s="11">
        <v>9243</v>
      </c>
      <c r="D472" s="99">
        <f t="shared" ref="D472:R472" si="165">D170/$C170</f>
        <v>1128.0431623931622</v>
      </c>
      <c r="E472" s="99">
        <f t="shared" si="165"/>
        <v>355.62033723849635</v>
      </c>
      <c r="F472" s="99">
        <f t="shared" si="165"/>
        <v>1483.6634996316586</v>
      </c>
      <c r="G472" s="99">
        <f t="shared" si="165"/>
        <v>0.15024234555880125</v>
      </c>
      <c r="H472" s="99">
        <f t="shared" si="165"/>
        <v>1388.69</v>
      </c>
      <c r="I472" s="99">
        <f t="shared" si="165"/>
        <v>94.973499631658711</v>
      </c>
      <c r="J472" s="99">
        <f t="shared" si="165"/>
        <v>140.88425487755342</v>
      </c>
      <c r="K472" s="99">
        <f t="shared" si="165"/>
        <v>327.07523549474786</v>
      </c>
      <c r="L472" s="99">
        <f t="shared" si="165"/>
        <v>562.93299000395996</v>
      </c>
      <c r="M472" s="99">
        <f t="shared" si="165"/>
        <v>494.19497541049236</v>
      </c>
      <c r="N472" s="99">
        <f t="shared" si="165"/>
        <v>1057.1279654144523</v>
      </c>
      <c r="O472" s="99">
        <f t="shared" si="165"/>
        <v>219.69251219456095</v>
      </c>
      <c r="P472" s="99">
        <f t="shared" si="165"/>
        <v>1276.8204776090133</v>
      </c>
      <c r="Q472" s="99">
        <f t="shared" si="165"/>
        <v>-1.0599349724115568</v>
      </c>
      <c r="R472" s="99">
        <f t="shared" si="165"/>
        <v>1275.7605426366017</v>
      </c>
    </row>
    <row r="473" spans="1:18" ht="15" x14ac:dyDescent="0.25">
      <c r="A473" s="196">
        <v>543</v>
      </c>
      <c r="B473" s="10" t="s">
        <v>176</v>
      </c>
      <c r="C473" s="11">
        <v>44458</v>
      </c>
      <c r="D473" s="99">
        <f t="shared" ref="D473:R473" si="166">D171/$C171</f>
        <v>1845.7225860362587</v>
      </c>
      <c r="E473" s="99">
        <f t="shared" si="166"/>
        <v>208.73954467606026</v>
      </c>
      <c r="F473" s="99">
        <f t="shared" si="166"/>
        <v>2054.4621307123189</v>
      </c>
      <c r="G473" s="99">
        <f t="shared" si="166"/>
        <v>3.1235998020603718E-2</v>
      </c>
      <c r="H473" s="99">
        <f t="shared" si="166"/>
        <v>1388.69</v>
      </c>
      <c r="I473" s="99">
        <f t="shared" si="166"/>
        <v>665.77213071231893</v>
      </c>
      <c r="J473" s="99">
        <f t="shared" si="166"/>
        <v>38.977374203878405</v>
      </c>
      <c r="K473" s="99">
        <f t="shared" si="166"/>
        <v>62.918177083960018</v>
      </c>
      <c r="L473" s="99">
        <f t="shared" si="166"/>
        <v>767.66768200015747</v>
      </c>
      <c r="M473" s="99">
        <f t="shared" si="166"/>
        <v>-4.4723701176613142</v>
      </c>
      <c r="N473" s="99">
        <f t="shared" si="166"/>
        <v>763.19531188249618</v>
      </c>
      <c r="O473" s="99">
        <f t="shared" si="166"/>
        <v>115.70970920548424</v>
      </c>
      <c r="P473" s="99">
        <f t="shared" si="166"/>
        <v>878.90502108798057</v>
      </c>
      <c r="Q473" s="99">
        <f t="shared" si="166"/>
        <v>-5.9876009469611766</v>
      </c>
      <c r="R473" s="99">
        <f t="shared" si="166"/>
        <v>872.91742014101931</v>
      </c>
    </row>
    <row r="474" spans="1:18" ht="15" x14ac:dyDescent="0.25">
      <c r="A474" s="196">
        <v>545</v>
      </c>
      <c r="B474" s="10" t="s">
        <v>177</v>
      </c>
      <c r="C474" s="11">
        <v>9584</v>
      </c>
      <c r="D474" s="99">
        <f t="shared" ref="D474:R474" si="167">D172/$C172</f>
        <v>1505.0814837228713</v>
      </c>
      <c r="E474" s="99">
        <f t="shared" si="167"/>
        <v>718.26859115329285</v>
      </c>
      <c r="F474" s="99">
        <f t="shared" si="167"/>
        <v>2223.3500748761644</v>
      </c>
      <c r="G474" s="99">
        <f t="shared" si="167"/>
        <v>0.14489670283806344</v>
      </c>
      <c r="H474" s="99">
        <f t="shared" si="167"/>
        <v>1388.69</v>
      </c>
      <c r="I474" s="99">
        <f t="shared" si="167"/>
        <v>834.66007487616423</v>
      </c>
      <c r="J474" s="99">
        <f t="shared" si="167"/>
        <v>80.299439568149907</v>
      </c>
      <c r="K474" s="99">
        <f t="shared" si="167"/>
        <v>250.63463265943449</v>
      </c>
      <c r="L474" s="99">
        <f t="shared" si="167"/>
        <v>1165.5941471037486</v>
      </c>
      <c r="M474" s="99">
        <f t="shared" si="167"/>
        <v>325.53577702199061</v>
      </c>
      <c r="N474" s="99">
        <f t="shared" si="167"/>
        <v>1491.1299241257393</v>
      </c>
      <c r="O474" s="99">
        <f t="shared" si="167"/>
        <v>226.77278726372086</v>
      </c>
      <c r="P474" s="99">
        <f t="shared" si="167"/>
        <v>1717.9027113894601</v>
      </c>
      <c r="Q474" s="99">
        <f t="shared" si="167"/>
        <v>1.4165103297161927</v>
      </c>
      <c r="R474" s="99">
        <f t="shared" si="167"/>
        <v>1719.3192217191765</v>
      </c>
    </row>
    <row r="475" spans="1:18" ht="15" x14ac:dyDescent="0.25">
      <c r="A475" s="196">
        <v>560</v>
      </c>
      <c r="B475" s="10" t="s">
        <v>178</v>
      </c>
      <c r="C475" s="11">
        <v>15735</v>
      </c>
      <c r="D475" s="99">
        <f t="shared" ref="D475:R475" si="168">D173/$C173</f>
        <v>1555.5539046711153</v>
      </c>
      <c r="E475" s="99">
        <f t="shared" si="168"/>
        <v>202.067866129577</v>
      </c>
      <c r="F475" s="99">
        <f t="shared" si="168"/>
        <v>1757.6217708006925</v>
      </c>
      <c r="G475" s="99">
        <f t="shared" si="168"/>
        <v>8.8254845884969818E-2</v>
      </c>
      <c r="H475" s="99">
        <f t="shared" si="168"/>
        <v>1388.69</v>
      </c>
      <c r="I475" s="99">
        <f t="shared" si="168"/>
        <v>368.93177080069233</v>
      </c>
      <c r="J475" s="99">
        <f t="shared" si="168"/>
        <v>25.382073250191912</v>
      </c>
      <c r="K475" s="99">
        <f t="shared" si="168"/>
        <v>-117.71845063451316</v>
      </c>
      <c r="L475" s="99">
        <f t="shared" si="168"/>
        <v>276.59539341637111</v>
      </c>
      <c r="M475" s="99">
        <f t="shared" si="168"/>
        <v>388.88818289676158</v>
      </c>
      <c r="N475" s="99">
        <f t="shared" si="168"/>
        <v>665.48357631313263</v>
      </c>
      <c r="O475" s="99">
        <f t="shared" si="168"/>
        <v>174.92796877380923</v>
      </c>
      <c r="P475" s="99">
        <f t="shared" si="168"/>
        <v>840.41154508694183</v>
      </c>
      <c r="Q475" s="99">
        <f t="shared" si="168"/>
        <v>30.156797270416298</v>
      </c>
      <c r="R475" s="99">
        <f t="shared" si="168"/>
        <v>870.56834235735812</v>
      </c>
    </row>
    <row r="476" spans="1:18" ht="15" x14ac:dyDescent="0.25">
      <c r="A476" s="196">
        <v>561</v>
      </c>
      <c r="B476" s="10" t="s">
        <v>179</v>
      </c>
      <c r="C476" s="11">
        <v>1317</v>
      </c>
      <c r="D476" s="99">
        <f t="shared" ref="D476:R476" si="169">D174/$C174</f>
        <v>1608.2965072133636</v>
      </c>
      <c r="E476" s="99">
        <f t="shared" si="169"/>
        <v>299.84027962645075</v>
      </c>
      <c r="F476" s="99">
        <f t="shared" si="169"/>
        <v>1908.1367868398145</v>
      </c>
      <c r="G476" s="99">
        <f t="shared" si="169"/>
        <v>1.0544343204252089</v>
      </c>
      <c r="H476" s="99">
        <f t="shared" si="169"/>
        <v>1388.69</v>
      </c>
      <c r="I476" s="99">
        <f t="shared" si="169"/>
        <v>519.44678683981442</v>
      </c>
      <c r="J476" s="99">
        <f t="shared" si="169"/>
        <v>23.947114320141498</v>
      </c>
      <c r="K476" s="99">
        <f t="shared" si="169"/>
        <v>444.76238521501989</v>
      </c>
      <c r="L476" s="99">
        <f t="shared" si="169"/>
        <v>988.15628637497593</v>
      </c>
      <c r="M476" s="99">
        <f t="shared" si="169"/>
        <v>331.64341912816104</v>
      </c>
      <c r="N476" s="99">
        <f t="shared" si="169"/>
        <v>1319.7997055031369</v>
      </c>
      <c r="O476" s="99">
        <f t="shared" si="169"/>
        <v>258.22638326044347</v>
      </c>
      <c r="P476" s="99">
        <f t="shared" si="169"/>
        <v>1578.0260887635802</v>
      </c>
      <c r="Q476" s="99">
        <f t="shared" si="169"/>
        <v>-450.84001518602889</v>
      </c>
      <c r="R476" s="99">
        <f t="shared" si="169"/>
        <v>1127.1860735775515</v>
      </c>
    </row>
    <row r="477" spans="1:18" ht="15" x14ac:dyDescent="0.25">
      <c r="A477" s="196">
        <v>562</v>
      </c>
      <c r="B477" s="10" t="s">
        <v>180</v>
      </c>
      <c r="C477" s="11">
        <v>8935</v>
      </c>
      <c r="D477" s="99">
        <f t="shared" ref="D477:R477" si="170">D175/$C175</f>
        <v>1376.8533385562398</v>
      </c>
      <c r="E477" s="99">
        <f t="shared" si="170"/>
        <v>183.97592433313898</v>
      </c>
      <c r="F477" s="99">
        <f t="shared" si="170"/>
        <v>1560.8292628893787</v>
      </c>
      <c r="G477" s="99">
        <f t="shared" si="170"/>
        <v>0.15542137660884164</v>
      </c>
      <c r="H477" s="99">
        <f t="shared" si="170"/>
        <v>1388.69</v>
      </c>
      <c r="I477" s="99">
        <f t="shared" si="170"/>
        <v>172.13926288937856</v>
      </c>
      <c r="J477" s="99">
        <f t="shared" si="170"/>
        <v>46.134823636122761</v>
      </c>
      <c r="K477" s="99">
        <f t="shared" si="170"/>
        <v>-114.728388778953</v>
      </c>
      <c r="L477" s="99">
        <f t="shared" si="170"/>
        <v>103.54569774654834</v>
      </c>
      <c r="M477" s="99">
        <f t="shared" si="170"/>
        <v>367.14278542994839</v>
      </c>
      <c r="N477" s="99">
        <f t="shared" si="170"/>
        <v>470.68848317649673</v>
      </c>
      <c r="O477" s="99">
        <f t="shared" si="170"/>
        <v>185.64360276195379</v>
      </c>
      <c r="P477" s="99">
        <f t="shared" si="170"/>
        <v>656.33208593845052</v>
      </c>
      <c r="Q477" s="99">
        <f t="shared" si="170"/>
        <v>-13.570074639059866</v>
      </c>
      <c r="R477" s="99">
        <f t="shared" si="170"/>
        <v>642.76201129939057</v>
      </c>
    </row>
    <row r="478" spans="1:18" ht="15" x14ac:dyDescent="0.25">
      <c r="A478" s="196">
        <v>563</v>
      </c>
      <c r="B478" s="10" t="s">
        <v>181</v>
      </c>
      <c r="C478" s="11">
        <v>7025</v>
      </c>
      <c r="D478" s="99">
        <f t="shared" ref="D478:R478" si="171">D176/$C176</f>
        <v>1661.2123188612097</v>
      </c>
      <c r="E478" s="99">
        <f t="shared" si="171"/>
        <v>170.21500143299696</v>
      </c>
      <c r="F478" s="99">
        <f t="shared" si="171"/>
        <v>1831.4273202942068</v>
      </c>
      <c r="G478" s="99">
        <f t="shared" si="171"/>
        <v>0.19767829181494662</v>
      </c>
      <c r="H478" s="99">
        <f t="shared" si="171"/>
        <v>1388.69</v>
      </c>
      <c r="I478" s="99">
        <f t="shared" si="171"/>
        <v>442.73732029420677</v>
      </c>
      <c r="J478" s="99">
        <f t="shared" si="171"/>
        <v>59.656823325558385</v>
      </c>
      <c r="K478" s="99">
        <f t="shared" si="171"/>
        <v>-350.7689462635073</v>
      </c>
      <c r="L478" s="99">
        <f t="shared" si="171"/>
        <v>151.6251973562579</v>
      </c>
      <c r="M478" s="99">
        <f t="shared" si="171"/>
        <v>496.5231185121886</v>
      </c>
      <c r="N478" s="99">
        <f t="shared" si="171"/>
        <v>648.1483158684465</v>
      </c>
      <c r="O478" s="99">
        <f t="shared" si="171"/>
        <v>184.65105172479997</v>
      </c>
      <c r="P478" s="99">
        <f t="shared" si="171"/>
        <v>832.79936759324642</v>
      </c>
      <c r="Q478" s="99">
        <f t="shared" si="171"/>
        <v>1.6819148754448425</v>
      </c>
      <c r="R478" s="99">
        <f t="shared" si="171"/>
        <v>834.48128246869123</v>
      </c>
    </row>
    <row r="479" spans="1:18" ht="15" x14ac:dyDescent="0.25">
      <c r="A479" s="196">
        <v>564</v>
      </c>
      <c r="B479" s="10" t="s">
        <v>182</v>
      </c>
      <c r="C479" s="11">
        <v>211848</v>
      </c>
      <c r="D479" s="99">
        <f t="shared" ref="D479:R479" si="172">D177/$C177</f>
        <v>1608.7005185793589</v>
      </c>
      <c r="E479" s="99">
        <f t="shared" si="172"/>
        <v>200.89783995120303</v>
      </c>
      <c r="F479" s="99">
        <f t="shared" si="172"/>
        <v>1809.5983585305621</v>
      </c>
      <c r="G479" s="99">
        <f t="shared" si="172"/>
        <v>6.5551244288357697E-3</v>
      </c>
      <c r="H479" s="99">
        <f t="shared" si="172"/>
        <v>1388.69</v>
      </c>
      <c r="I479" s="99">
        <f t="shared" si="172"/>
        <v>420.908358530562</v>
      </c>
      <c r="J479" s="99">
        <f t="shared" si="172"/>
        <v>43.752070589916414</v>
      </c>
      <c r="K479" s="99">
        <f t="shared" si="172"/>
        <v>-234.3403496334447</v>
      </c>
      <c r="L479" s="99">
        <f t="shared" si="172"/>
        <v>230.32007948703372</v>
      </c>
      <c r="M479" s="99">
        <f t="shared" si="172"/>
        <v>166.48237194693073</v>
      </c>
      <c r="N479" s="99">
        <f t="shared" si="172"/>
        <v>396.80245143396445</v>
      </c>
      <c r="O479" s="99">
        <f t="shared" si="172"/>
        <v>138.77539180176834</v>
      </c>
      <c r="P479" s="99">
        <f t="shared" si="172"/>
        <v>535.57784323573287</v>
      </c>
      <c r="Q479" s="99">
        <f t="shared" si="172"/>
        <v>-61.278093670697885</v>
      </c>
      <c r="R479" s="99">
        <f t="shared" si="172"/>
        <v>474.29974956503492</v>
      </c>
    </row>
    <row r="480" spans="1:18" ht="15" x14ac:dyDescent="0.25">
      <c r="A480" s="196">
        <v>576</v>
      </c>
      <c r="B480" s="10" t="s">
        <v>183</v>
      </c>
      <c r="C480" s="11">
        <v>2750</v>
      </c>
      <c r="D480" s="99">
        <f t="shared" ref="D480:R480" si="173">D178/$C178</f>
        <v>966.92886545454542</v>
      </c>
      <c r="E480" s="99">
        <f t="shared" si="173"/>
        <v>294.86917706154372</v>
      </c>
      <c r="F480" s="99">
        <f t="shared" si="173"/>
        <v>1261.798042516089</v>
      </c>
      <c r="G480" s="99">
        <f t="shared" si="173"/>
        <v>0.50497818181818188</v>
      </c>
      <c r="H480" s="99">
        <f t="shared" si="173"/>
        <v>1388.69</v>
      </c>
      <c r="I480" s="99">
        <f t="shared" si="173"/>
        <v>-126.89195748391087</v>
      </c>
      <c r="J480" s="99">
        <f t="shared" si="173"/>
        <v>131.97442452339328</v>
      </c>
      <c r="K480" s="99">
        <f t="shared" si="173"/>
        <v>153.32436688470247</v>
      </c>
      <c r="L480" s="99">
        <f t="shared" si="173"/>
        <v>158.40683392418487</v>
      </c>
      <c r="M480" s="99">
        <f t="shared" si="173"/>
        <v>285.83256763219606</v>
      </c>
      <c r="N480" s="99">
        <f t="shared" si="173"/>
        <v>444.23940155638093</v>
      </c>
      <c r="O480" s="99">
        <f t="shared" si="173"/>
        <v>223.92459876517998</v>
      </c>
      <c r="P480" s="99">
        <f t="shared" si="173"/>
        <v>668.16400032156093</v>
      </c>
      <c r="Q480" s="99">
        <f t="shared" si="173"/>
        <v>-15.162620909090911</v>
      </c>
      <c r="R480" s="99">
        <f t="shared" si="173"/>
        <v>653.0013794124701</v>
      </c>
    </row>
    <row r="481" spans="1:18" ht="15" x14ac:dyDescent="0.25">
      <c r="A481" s="196">
        <v>577</v>
      </c>
      <c r="B481" s="10" t="s">
        <v>184</v>
      </c>
      <c r="C481" s="11">
        <v>11138</v>
      </c>
      <c r="D481" s="99">
        <f t="shared" ref="D481:R481" si="174">D179/$C179</f>
        <v>1791.572086550548</v>
      </c>
      <c r="E481" s="99">
        <f t="shared" si="174"/>
        <v>128.84119972797691</v>
      </c>
      <c r="F481" s="99">
        <f t="shared" si="174"/>
        <v>1920.4132862785248</v>
      </c>
      <c r="G481" s="99">
        <f t="shared" si="174"/>
        <v>0.12468037349613935</v>
      </c>
      <c r="H481" s="99">
        <f t="shared" si="174"/>
        <v>1388.69</v>
      </c>
      <c r="I481" s="99">
        <f t="shared" si="174"/>
        <v>531.7232862785246</v>
      </c>
      <c r="J481" s="99">
        <f t="shared" si="174"/>
        <v>36.794450049094245</v>
      </c>
      <c r="K481" s="99">
        <f t="shared" si="174"/>
        <v>-93.852324003907498</v>
      </c>
      <c r="L481" s="99">
        <f t="shared" si="174"/>
        <v>474.66541232371134</v>
      </c>
      <c r="M481" s="99">
        <f t="shared" si="174"/>
        <v>213.24456030589783</v>
      </c>
      <c r="N481" s="99">
        <f t="shared" si="174"/>
        <v>687.90997262960923</v>
      </c>
      <c r="O481" s="99">
        <f t="shared" si="174"/>
        <v>141.29479549833314</v>
      </c>
      <c r="P481" s="99">
        <f t="shared" si="174"/>
        <v>829.20476812794243</v>
      </c>
      <c r="Q481" s="99">
        <f t="shared" si="174"/>
        <v>-2.0694094541210286</v>
      </c>
      <c r="R481" s="99">
        <f t="shared" si="174"/>
        <v>827.13535867382143</v>
      </c>
    </row>
    <row r="482" spans="1:18" ht="15" x14ac:dyDescent="0.25">
      <c r="A482" s="196">
        <v>578</v>
      </c>
      <c r="B482" s="10" t="s">
        <v>185</v>
      </c>
      <c r="C482" s="11">
        <v>3100</v>
      </c>
      <c r="D482" s="99">
        <f t="shared" ref="D482:R482" si="175">D180/$C180</f>
        <v>1169.7944548387097</v>
      </c>
      <c r="E482" s="99">
        <f t="shared" si="175"/>
        <v>337.07233104727476</v>
      </c>
      <c r="F482" s="99">
        <f t="shared" si="175"/>
        <v>1506.8667858859847</v>
      </c>
      <c r="G482" s="99">
        <f t="shared" si="175"/>
        <v>0.44796451612903226</v>
      </c>
      <c r="H482" s="99">
        <f t="shared" si="175"/>
        <v>1388.69</v>
      </c>
      <c r="I482" s="99">
        <f t="shared" si="175"/>
        <v>118.17678588598456</v>
      </c>
      <c r="J482" s="99">
        <f t="shared" si="175"/>
        <v>91.915593758824457</v>
      </c>
      <c r="K482" s="99">
        <f t="shared" si="175"/>
        <v>-311.9560709357641</v>
      </c>
      <c r="L482" s="99">
        <f t="shared" si="175"/>
        <v>-101.86369129095509</v>
      </c>
      <c r="M482" s="99">
        <f t="shared" si="175"/>
        <v>542.4943069212718</v>
      </c>
      <c r="N482" s="99">
        <f t="shared" si="175"/>
        <v>440.63061563031675</v>
      </c>
      <c r="O482" s="99">
        <f t="shared" si="175"/>
        <v>214.25674454072112</v>
      </c>
      <c r="P482" s="99">
        <f t="shared" si="175"/>
        <v>654.88736017103793</v>
      </c>
      <c r="Q482" s="99">
        <f t="shared" si="175"/>
        <v>115.18525725806451</v>
      </c>
      <c r="R482" s="99">
        <f t="shared" si="175"/>
        <v>770.07261742910237</v>
      </c>
    </row>
    <row r="483" spans="1:18" ht="15" x14ac:dyDescent="0.25">
      <c r="A483" s="196">
        <v>580</v>
      </c>
      <c r="B483" s="10" t="s">
        <v>186</v>
      </c>
      <c r="C483" s="11">
        <v>4438</v>
      </c>
      <c r="D483" s="99">
        <f t="shared" ref="D483:R483" si="176">D181/$C181</f>
        <v>954.79793600721052</v>
      </c>
      <c r="E483" s="99">
        <f t="shared" si="176"/>
        <v>253.200469948354</v>
      </c>
      <c r="F483" s="99">
        <f t="shared" si="176"/>
        <v>1207.9984059555643</v>
      </c>
      <c r="G483" s="99">
        <f t="shared" si="176"/>
        <v>0.31290896800360524</v>
      </c>
      <c r="H483" s="99">
        <f t="shared" si="176"/>
        <v>1388.69</v>
      </c>
      <c r="I483" s="99">
        <f t="shared" si="176"/>
        <v>-180.69159404443573</v>
      </c>
      <c r="J483" s="99">
        <f t="shared" si="176"/>
        <v>154.01874602299426</v>
      </c>
      <c r="K483" s="99">
        <f t="shared" si="176"/>
        <v>-187.57461253610708</v>
      </c>
      <c r="L483" s="99">
        <f t="shared" si="176"/>
        <v>-214.24746055754858</v>
      </c>
      <c r="M483" s="99">
        <f t="shared" si="176"/>
        <v>454.91721455266594</v>
      </c>
      <c r="N483" s="99">
        <f t="shared" si="176"/>
        <v>240.66975399511739</v>
      </c>
      <c r="O483" s="99">
        <f t="shared" si="176"/>
        <v>231.06487718677977</v>
      </c>
      <c r="P483" s="99">
        <f t="shared" si="176"/>
        <v>471.73463118189716</v>
      </c>
      <c r="Q483" s="99">
        <f t="shared" si="176"/>
        <v>14.807569287967555</v>
      </c>
      <c r="R483" s="99">
        <f t="shared" si="176"/>
        <v>486.54220046986478</v>
      </c>
    </row>
    <row r="484" spans="1:18" ht="15" x14ac:dyDescent="0.25">
      <c r="A484" s="196">
        <v>581</v>
      </c>
      <c r="B484" s="10" t="s">
        <v>187</v>
      </c>
      <c r="C484" s="11">
        <v>6240</v>
      </c>
      <c r="D484" s="99">
        <f t="shared" ref="D484:R484" si="177">D182/$C182</f>
        <v>1329.161389423077</v>
      </c>
      <c r="E484" s="99">
        <f t="shared" si="177"/>
        <v>239.79629300494526</v>
      </c>
      <c r="F484" s="99">
        <f t="shared" si="177"/>
        <v>1568.9576824280221</v>
      </c>
      <c r="G484" s="99">
        <f t="shared" si="177"/>
        <v>0.22254647435897437</v>
      </c>
      <c r="H484" s="99">
        <f t="shared" si="177"/>
        <v>1388.6899999999998</v>
      </c>
      <c r="I484" s="99">
        <f t="shared" si="177"/>
        <v>180.2676824280222</v>
      </c>
      <c r="J484" s="99">
        <f t="shared" si="177"/>
        <v>81.135503731222741</v>
      </c>
      <c r="K484" s="99">
        <f t="shared" si="177"/>
        <v>-289.29783531848568</v>
      </c>
      <c r="L484" s="99">
        <f t="shared" si="177"/>
        <v>-27.894649159240736</v>
      </c>
      <c r="M484" s="99">
        <f t="shared" si="177"/>
        <v>351.24109676086243</v>
      </c>
      <c r="N484" s="99">
        <f t="shared" si="177"/>
        <v>323.34644760162166</v>
      </c>
      <c r="O484" s="99">
        <f t="shared" si="177"/>
        <v>196.23036762951654</v>
      </c>
      <c r="P484" s="99">
        <f t="shared" si="177"/>
        <v>519.5768152311382</v>
      </c>
      <c r="Q484" s="99">
        <f t="shared" si="177"/>
        <v>16.329063301282044</v>
      </c>
      <c r="R484" s="99">
        <f t="shared" si="177"/>
        <v>535.90587853242027</v>
      </c>
    </row>
    <row r="485" spans="1:18" ht="15" x14ac:dyDescent="0.25">
      <c r="A485" s="196">
        <v>583</v>
      </c>
      <c r="B485" s="10" t="s">
        <v>188</v>
      </c>
      <c r="C485" s="11">
        <v>947</v>
      </c>
      <c r="D485" s="99">
        <f t="shared" ref="D485:R485" si="178">D183/$C183</f>
        <v>986.59681098204862</v>
      </c>
      <c r="E485" s="99">
        <f t="shared" si="178"/>
        <v>960.41864345233284</v>
      </c>
      <c r="F485" s="99">
        <f t="shared" si="178"/>
        <v>1947.0154544343816</v>
      </c>
      <c r="G485" s="99">
        <f t="shared" si="178"/>
        <v>1.4664097148891235</v>
      </c>
      <c r="H485" s="99">
        <f t="shared" si="178"/>
        <v>1388.6900000000003</v>
      </c>
      <c r="I485" s="99">
        <f t="shared" si="178"/>
        <v>558.32545443438141</v>
      </c>
      <c r="J485" s="99">
        <f t="shared" si="178"/>
        <v>386.23590627039061</v>
      </c>
      <c r="K485" s="99">
        <f t="shared" si="178"/>
        <v>-279.28074730840575</v>
      </c>
      <c r="L485" s="99">
        <f t="shared" si="178"/>
        <v>665.28061339636633</v>
      </c>
      <c r="M485" s="99">
        <f t="shared" si="178"/>
        <v>39.642636889654533</v>
      </c>
      <c r="N485" s="99">
        <f t="shared" si="178"/>
        <v>704.92325028602079</v>
      </c>
      <c r="O485" s="99">
        <f t="shared" si="178"/>
        <v>202.23662840615853</v>
      </c>
      <c r="P485" s="99">
        <f t="shared" si="178"/>
        <v>907.1598786921794</v>
      </c>
      <c r="Q485" s="99">
        <f t="shared" si="178"/>
        <v>149.5788357972545</v>
      </c>
      <c r="R485" s="99">
        <f t="shared" si="178"/>
        <v>1056.7387144894337</v>
      </c>
    </row>
    <row r="486" spans="1:18" ht="15" x14ac:dyDescent="0.25">
      <c r="A486" s="196">
        <v>584</v>
      </c>
      <c r="B486" s="10" t="s">
        <v>189</v>
      </c>
      <c r="C486" s="11">
        <v>2653</v>
      </c>
      <c r="D486" s="99">
        <f t="shared" ref="D486:R486" si="179">D184/$C184</f>
        <v>2381.1617451941197</v>
      </c>
      <c r="E486" s="99">
        <f t="shared" si="179"/>
        <v>320.05727990426033</v>
      </c>
      <c r="F486" s="99">
        <f t="shared" si="179"/>
        <v>2701.2190250983799</v>
      </c>
      <c r="G486" s="99">
        <f t="shared" si="179"/>
        <v>0.52344138710893329</v>
      </c>
      <c r="H486" s="99">
        <f t="shared" si="179"/>
        <v>1388.69</v>
      </c>
      <c r="I486" s="99">
        <f t="shared" si="179"/>
        <v>1312.5290250983799</v>
      </c>
      <c r="J486" s="99">
        <f t="shared" si="179"/>
        <v>155.04931687479638</v>
      </c>
      <c r="K486" s="99">
        <f t="shared" si="179"/>
        <v>-408.91046230988212</v>
      </c>
      <c r="L486" s="99">
        <f t="shared" si="179"/>
        <v>1058.6678796632941</v>
      </c>
      <c r="M486" s="99">
        <f t="shared" si="179"/>
        <v>686.38121155158922</v>
      </c>
      <c r="N486" s="99">
        <f t="shared" si="179"/>
        <v>1745.0490912148834</v>
      </c>
      <c r="O486" s="99">
        <f t="shared" si="179"/>
        <v>206.42540631743077</v>
      </c>
      <c r="P486" s="99">
        <f t="shared" si="179"/>
        <v>1951.4744975323144</v>
      </c>
      <c r="Q486" s="99">
        <f t="shared" si="179"/>
        <v>4.49860535243121</v>
      </c>
      <c r="R486" s="99">
        <f t="shared" si="179"/>
        <v>1955.9731028847455</v>
      </c>
    </row>
    <row r="487" spans="1:18" ht="15" x14ac:dyDescent="0.25">
      <c r="A487" s="196">
        <v>588</v>
      </c>
      <c r="B487" s="10" t="s">
        <v>190</v>
      </c>
      <c r="C487" s="11">
        <v>1600</v>
      </c>
      <c r="D487" s="99">
        <f t="shared" ref="D487:R487" si="180">D185/$C185</f>
        <v>1022.75486875</v>
      </c>
      <c r="E487" s="99">
        <f t="shared" si="180"/>
        <v>331.41858360341524</v>
      </c>
      <c r="F487" s="99">
        <f t="shared" si="180"/>
        <v>1354.1734523534151</v>
      </c>
      <c r="G487" s="99">
        <f t="shared" si="180"/>
        <v>0.86793125000000004</v>
      </c>
      <c r="H487" s="99">
        <f t="shared" si="180"/>
        <v>1388.69</v>
      </c>
      <c r="I487" s="99">
        <f t="shared" si="180"/>
        <v>-34.516547646584804</v>
      </c>
      <c r="J487" s="99">
        <f t="shared" si="180"/>
        <v>139.64466353514013</v>
      </c>
      <c r="K487" s="99">
        <f t="shared" si="180"/>
        <v>-724.19339110727685</v>
      </c>
      <c r="L487" s="99">
        <f t="shared" si="180"/>
        <v>-619.06527521872147</v>
      </c>
      <c r="M487" s="99">
        <f t="shared" si="180"/>
        <v>276.18880334937467</v>
      </c>
      <c r="N487" s="99">
        <f t="shared" si="180"/>
        <v>-342.87647186934686</v>
      </c>
      <c r="O487" s="99">
        <f t="shared" si="180"/>
        <v>237.58654655456377</v>
      </c>
      <c r="P487" s="99">
        <f t="shared" si="180"/>
        <v>-105.2899253147831</v>
      </c>
      <c r="Q487" s="99">
        <f t="shared" si="180"/>
        <v>-6.284418125000002</v>
      </c>
      <c r="R487" s="99">
        <f t="shared" si="180"/>
        <v>-111.57434343978312</v>
      </c>
    </row>
    <row r="488" spans="1:18" ht="15" x14ac:dyDescent="0.25">
      <c r="A488" s="196">
        <v>592</v>
      </c>
      <c r="B488" s="10" t="s">
        <v>191</v>
      </c>
      <c r="C488" s="11">
        <v>3651</v>
      </c>
      <c r="D488" s="99">
        <f t="shared" ref="D488:R488" si="181">D186/$C186</f>
        <v>1751.2245083538755</v>
      </c>
      <c r="E488" s="99">
        <f t="shared" si="181"/>
        <v>207.68416390716263</v>
      </c>
      <c r="F488" s="99">
        <f t="shared" si="181"/>
        <v>1958.9086722610384</v>
      </c>
      <c r="G488" s="99">
        <f t="shared" si="181"/>
        <v>0.38035880580662834</v>
      </c>
      <c r="H488" s="99">
        <f t="shared" si="181"/>
        <v>1388.69</v>
      </c>
      <c r="I488" s="99">
        <f t="shared" si="181"/>
        <v>570.21867226103825</v>
      </c>
      <c r="J488" s="99">
        <f t="shared" si="181"/>
        <v>52.452641944274305</v>
      </c>
      <c r="K488" s="99">
        <f t="shared" si="181"/>
        <v>-313.24454233515576</v>
      </c>
      <c r="L488" s="99">
        <f t="shared" si="181"/>
        <v>309.42677187015676</v>
      </c>
      <c r="M488" s="99">
        <f t="shared" si="181"/>
        <v>390.35996211848368</v>
      </c>
      <c r="N488" s="99">
        <f t="shared" si="181"/>
        <v>699.78673398864044</v>
      </c>
      <c r="O488" s="99">
        <f t="shared" si="181"/>
        <v>184.53995897058445</v>
      </c>
      <c r="P488" s="99">
        <f t="shared" si="181"/>
        <v>884.32669295922494</v>
      </c>
      <c r="Q488" s="99">
        <f t="shared" si="181"/>
        <v>34.875211585866886</v>
      </c>
      <c r="R488" s="99">
        <f t="shared" si="181"/>
        <v>919.20190454509191</v>
      </c>
    </row>
    <row r="489" spans="1:18" ht="15" x14ac:dyDescent="0.25">
      <c r="A489" s="196">
        <v>593</v>
      </c>
      <c r="B489" s="10" t="s">
        <v>192</v>
      </c>
      <c r="C489" s="11">
        <v>17077</v>
      </c>
      <c r="D489" s="99">
        <f t="shared" ref="D489:R489" si="182">D187/$C187</f>
        <v>1130.6414698131991</v>
      </c>
      <c r="E489" s="99">
        <f t="shared" si="182"/>
        <v>213.54165634548278</v>
      </c>
      <c r="F489" s="99">
        <f t="shared" si="182"/>
        <v>1344.1831261586819</v>
      </c>
      <c r="G489" s="99">
        <f t="shared" si="182"/>
        <v>8.1319318381448735E-2</v>
      </c>
      <c r="H489" s="99">
        <f t="shared" si="182"/>
        <v>1388.69</v>
      </c>
      <c r="I489" s="99">
        <f t="shared" si="182"/>
        <v>-44.506873841318111</v>
      </c>
      <c r="J489" s="99">
        <f t="shared" si="182"/>
        <v>33.172421884851246</v>
      </c>
      <c r="K489" s="99">
        <f t="shared" si="182"/>
        <v>-305.29739808673003</v>
      </c>
      <c r="L489" s="99">
        <f t="shared" si="182"/>
        <v>-316.63185004319689</v>
      </c>
      <c r="M489" s="99">
        <f t="shared" si="182"/>
        <v>367.06939769193082</v>
      </c>
      <c r="N489" s="99">
        <f t="shared" si="182"/>
        <v>50.437547648733876</v>
      </c>
      <c r="O489" s="99">
        <f t="shared" si="182"/>
        <v>194.54139744639599</v>
      </c>
      <c r="P489" s="99">
        <f t="shared" si="182"/>
        <v>244.97894509512989</v>
      </c>
      <c r="Q489" s="99">
        <f t="shared" si="182"/>
        <v>-14.452870176260459</v>
      </c>
      <c r="R489" s="99">
        <f t="shared" si="182"/>
        <v>230.52607491886943</v>
      </c>
    </row>
    <row r="490" spans="1:18" ht="15" x14ac:dyDescent="0.25">
      <c r="A490" s="196">
        <v>595</v>
      </c>
      <c r="B490" s="10" t="s">
        <v>193</v>
      </c>
      <c r="C490" s="11">
        <v>4140</v>
      </c>
      <c r="D490" s="99">
        <f t="shared" ref="D490:R490" si="183">D188/$C188</f>
        <v>1274.8934999999999</v>
      </c>
      <c r="E490" s="99">
        <f t="shared" si="183"/>
        <v>335.00398855431678</v>
      </c>
      <c r="F490" s="99">
        <f t="shared" si="183"/>
        <v>1609.8974885543166</v>
      </c>
      <c r="G490" s="99">
        <f t="shared" si="183"/>
        <v>0.33543236714975849</v>
      </c>
      <c r="H490" s="99">
        <f t="shared" si="183"/>
        <v>1388.69</v>
      </c>
      <c r="I490" s="99">
        <f t="shared" si="183"/>
        <v>221.2074885543166</v>
      </c>
      <c r="J490" s="99">
        <f t="shared" si="183"/>
        <v>152.45649532967096</v>
      </c>
      <c r="K490" s="99">
        <f t="shared" si="183"/>
        <v>189.2663606752277</v>
      </c>
      <c r="L490" s="99">
        <f t="shared" si="183"/>
        <v>562.9303445592152</v>
      </c>
      <c r="M490" s="99">
        <f t="shared" si="183"/>
        <v>550.89057646780952</v>
      </c>
      <c r="N490" s="99">
        <f t="shared" si="183"/>
        <v>1113.8209210270247</v>
      </c>
      <c r="O490" s="99">
        <f t="shared" si="183"/>
        <v>233.21311446242763</v>
      </c>
      <c r="P490" s="99">
        <f t="shared" si="183"/>
        <v>1347.0340354894522</v>
      </c>
      <c r="Q490" s="99">
        <f t="shared" si="183"/>
        <v>31.42254106280193</v>
      </c>
      <c r="R490" s="99">
        <f t="shared" si="183"/>
        <v>1378.4565765522541</v>
      </c>
    </row>
    <row r="491" spans="1:18" ht="15" x14ac:dyDescent="0.25">
      <c r="A491" s="196">
        <v>598</v>
      </c>
      <c r="B491" s="10" t="s">
        <v>194</v>
      </c>
      <c r="C491" s="11">
        <v>19207</v>
      </c>
      <c r="D491" s="99">
        <f t="shared" ref="D491:R491" si="184">D189/$C189</f>
        <v>1460.9319649086269</v>
      </c>
      <c r="E491" s="99">
        <f t="shared" si="184"/>
        <v>472.88659210074121</v>
      </c>
      <c r="F491" s="99">
        <f t="shared" si="184"/>
        <v>1933.8185570093681</v>
      </c>
      <c r="G491" s="99">
        <f t="shared" si="184"/>
        <v>7.230124433800178E-2</v>
      </c>
      <c r="H491" s="99">
        <f t="shared" si="184"/>
        <v>1388.69</v>
      </c>
      <c r="I491" s="99">
        <f t="shared" si="184"/>
        <v>545.12855700936814</v>
      </c>
      <c r="J491" s="99">
        <f t="shared" si="184"/>
        <v>32.083587528322369</v>
      </c>
      <c r="K491" s="99">
        <f t="shared" si="184"/>
        <v>-691.1099675964515</v>
      </c>
      <c r="L491" s="99">
        <f t="shared" si="184"/>
        <v>-113.89782305876108</v>
      </c>
      <c r="M491" s="99">
        <f t="shared" si="184"/>
        <v>78.607631862006428</v>
      </c>
      <c r="N491" s="99">
        <f t="shared" si="184"/>
        <v>-35.290191196754648</v>
      </c>
      <c r="O491" s="99">
        <f t="shared" si="184"/>
        <v>160.17259607045622</v>
      </c>
      <c r="P491" s="99">
        <f t="shared" si="184"/>
        <v>124.88240487370159</v>
      </c>
      <c r="Q491" s="99">
        <f t="shared" si="184"/>
        <v>40.393429088353209</v>
      </c>
      <c r="R491" s="99">
        <f t="shared" si="184"/>
        <v>165.2758339620548</v>
      </c>
    </row>
    <row r="492" spans="1:18" ht="15" x14ac:dyDescent="0.25">
      <c r="A492" s="196">
        <v>599</v>
      </c>
      <c r="B492" s="10" t="s">
        <v>195</v>
      </c>
      <c r="C492" s="11">
        <v>11206</v>
      </c>
      <c r="D492" s="99">
        <f t="shared" ref="D492:R492" si="185">D190/$C190</f>
        <v>2222.1567062288059</v>
      </c>
      <c r="E492" s="99">
        <f t="shared" si="185"/>
        <v>406.28465418299834</v>
      </c>
      <c r="F492" s="99">
        <f t="shared" si="185"/>
        <v>2628.4413604118045</v>
      </c>
      <c r="G492" s="99">
        <f t="shared" si="185"/>
        <v>0.12392379082634304</v>
      </c>
      <c r="H492" s="99">
        <f t="shared" si="185"/>
        <v>1388.69</v>
      </c>
      <c r="I492" s="99">
        <f t="shared" si="185"/>
        <v>1239.7513604118044</v>
      </c>
      <c r="J492" s="99">
        <f t="shared" si="185"/>
        <v>34.286466663239885</v>
      </c>
      <c r="K492" s="99">
        <f t="shared" si="185"/>
        <v>-425.23464024261483</v>
      </c>
      <c r="L492" s="99">
        <f t="shared" si="185"/>
        <v>848.80318683242956</v>
      </c>
      <c r="M492" s="99">
        <f t="shared" si="185"/>
        <v>427.76812938274577</v>
      </c>
      <c r="N492" s="99">
        <f t="shared" si="185"/>
        <v>1276.5713162151753</v>
      </c>
      <c r="O492" s="99">
        <f t="shared" si="185"/>
        <v>182.09850418152985</v>
      </c>
      <c r="P492" s="99">
        <f t="shared" si="185"/>
        <v>1458.6698203967051</v>
      </c>
      <c r="Q492" s="99">
        <f t="shared" si="185"/>
        <v>-41.809342539710876</v>
      </c>
      <c r="R492" s="99">
        <f t="shared" si="185"/>
        <v>1416.8604778569941</v>
      </c>
    </row>
    <row r="493" spans="1:18" ht="15" x14ac:dyDescent="0.25">
      <c r="A493" s="196">
        <v>601</v>
      </c>
      <c r="B493" s="10" t="s">
        <v>196</v>
      </c>
      <c r="C493" s="11">
        <v>3786</v>
      </c>
      <c r="D493" s="99">
        <f t="shared" ref="D493:R493" si="186">D191/$C191</f>
        <v>1375.0186080295828</v>
      </c>
      <c r="E493" s="99">
        <f t="shared" si="186"/>
        <v>329.24090932031976</v>
      </c>
      <c r="F493" s="99">
        <f t="shared" si="186"/>
        <v>1704.2595173499026</v>
      </c>
      <c r="G493" s="99">
        <f t="shared" si="186"/>
        <v>0.36679609086106713</v>
      </c>
      <c r="H493" s="99">
        <f t="shared" si="186"/>
        <v>1388.69</v>
      </c>
      <c r="I493" s="99">
        <f t="shared" si="186"/>
        <v>315.56951734990253</v>
      </c>
      <c r="J493" s="99">
        <f t="shared" si="186"/>
        <v>165.83536829945001</v>
      </c>
      <c r="K493" s="99">
        <f t="shared" si="186"/>
        <v>197.49511435022544</v>
      </c>
      <c r="L493" s="99">
        <f t="shared" si="186"/>
        <v>678.89999999957797</v>
      </c>
      <c r="M493" s="99">
        <f t="shared" si="186"/>
        <v>406.7285656719389</v>
      </c>
      <c r="N493" s="99">
        <f t="shared" si="186"/>
        <v>1085.628565671517</v>
      </c>
      <c r="O493" s="99">
        <f t="shared" si="186"/>
        <v>226.58596079655103</v>
      </c>
      <c r="P493" s="99">
        <f t="shared" si="186"/>
        <v>1312.214526468068</v>
      </c>
      <c r="Q493" s="99">
        <f t="shared" si="186"/>
        <v>-13.622095747490759</v>
      </c>
      <c r="R493" s="99">
        <f t="shared" si="186"/>
        <v>1298.5924307205773</v>
      </c>
    </row>
    <row r="494" spans="1:18" ht="15" x14ac:dyDescent="0.25">
      <c r="A494" s="196">
        <v>604</v>
      </c>
      <c r="B494" s="10" t="s">
        <v>197</v>
      </c>
      <c r="C494" s="11">
        <v>20405</v>
      </c>
      <c r="D494" s="99">
        <f t="shared" ref="D494:R494" si="187">D192/$C192</f>
        <v>1843.4751624601813</v>
      </c>
      <c r="E494" s="99">
        <f t="shared" si="187"/>
        <v>131.53079548113004</v>
      </c>
      <c r="F494" s="99">
        <f t="shared" si="187"/>
        <v>1975.0059579413112</v>
      </c>
      <c r="G494" s="99">
        <f t="shared" si="187"/>
        <v>6.8056358735604019E-2</v>
      </c>
      <c r="H494" s="99">
        <f t="shared" si="187"/>
        <v>1388.69</v>
      </c>
      <c r="I494" s="99">
        <f t="shared" si="187"/>
        <v>586.31595794131113</v>
      </c>
      <c r="J494" s="99">
        <f t="shared" si="187"/>
        <v>48.78112986663637</v>
      </c>
      <c r="K494" s="99">
        <f t="shared" si="187"/>
        <v>169.31308908590117</v>
      </c>
      <c r="L494" s="99">
        <f t="shared" si="187"/>
        <v>804.41017689384876</v>
      </c>
      <c r="M494" s="99">
        <f t="shared" si="187"/>
        <v>-19.783903063058819</v>
      </c>
      <c r="N494" s="99">
        <f t="shared" si="187"/>
        <v>784.62627383078996</v>
      </c>
      <c r="O494" s="99">
        <f t="shared" si="187"/>
        <v>103.87946800255338</v>
      </c>
      <c r="P494" s="99">
        <f t="shared" si="187"/>
        <v>888.50574183334334</v>
      </c>
      <c r="Q494" s="99">
        <f t="shared" si="187"/>
        <v>-34.145050448419504</v>
      </c>
      <c r="R494" s="99">
        <f t="shared" si="187"/>
        <v>854.36069138492383</v>
      </c>
    </row>
    <row r="495" spans="1:18" ht="15" x14ac:dyDescent="0.25">
      <c r="A495" s="196">
        <v>607</v>
      </c>
      <c r="B495" s="10" t="s">
        <v>198</v>
      </c>
      <c r="C495" s="11">
        <v>4084</v>
      </c>
      <c r="D495" s="99">
        <f t="shared" ref="D495:R495" si="188">D193/$C193</f>
        <v>1285.5525685602352</v>
      </c>
      <c r="E495" s="99">
        <f t="shared" si="188"/>
        <v>284.33555160442143</v>
      </c>
      <c r="F495" s="99">
        <f t="shared" si="188"/>
        <v>1569.8881201646566</v>
      </c>
      <c r="G495" s="99">
        <f t="shared" si="188"/>
        <v>0.34003183153770816</v>
      </c>
      <c r="H495" s="99">
        <f t="shared" si="188"/>
        <v>1388.69</v>
      </c>
      <c r="I495" s="99">
        <f t="shared" si="188"/>
        <v>181.19812016465667</v>
      </c>
      <c r="J495" s="99">
        <f t="shared" si="188"/>
        <v>67.614140756942817</v>
      </c>
      <c r="K495" s="99">
        <f t="shared" si="188"/>
        <v>-286.90532600032026</v>
      </c>
      <c r="L495" s="99">
        <f t="shared" si="188"/>
        <v>-38.093065078720777</v>
      </c>
      <c r="M495" s="99">
        <f t="shared" si="188"/>
        <v>620.5377980850285</v>
      </c>
      <c r="N495" s="99">
        <f t="shared" si="188"/>
        <v>582.44473300630773</v>
      </c>
      <c r="O495" s="99">
        <f t="shared" si="188"/>
        <v>228.42394124632006</v>
      </c>
      <c r="P495" s="99">
        <f t="shared" si="188"/>
        <v>810.86867425262778</v>
      </c>
      <c r="Q495" s="99">
        <f t="shared" si="188"/>
        <v>-11.324032810969639</v>
      </c>
      <c r="R495" s="99">
        <f t="shared" si="188"/>
        <v>799.5446414416582</v>
      </c>
    </row>
    <row r="496" spans="1:18" ht="15" x14ac:dyDescent="0.25">
      <c r="A496" s="196">
        <v>608</v>
      </c>
      <c r="B496" s="10" t="s">
        <v>199</v>
      </c>
      <c r="C496" s="11">
        <v>1980</v>
      </c>
      <c r="D496" s="99">
        <f t="shared" ref="D496:R496" si="189">D194/$C194</f>
        <v>1357.1965555555557</v>
      </c>
      <c r="E496" s="99">
        <f t="shared" si="189"/>
        <v>226.15181712419962</v>
      </c>
      <c r="F496" s="99">
        <f t="shared" si="189"/>
        <v>1583.3483726797554</v>
      </c>
      <c r="G496" s="99">
        <f t="shared" si="189"/>
        <v>0.7013585858585859</v>
      </c>
      <c r="H496" s="99">
        <f t="shared" si="189"/>
        <v>1388.69</v>
      </c>
      <c r="I496" s="99">
        <f t="shared" si="189"/>
        <v>194.65837267975516</v>
      </c>
      <c r="J496" s="99">
        <f t="shared" si="189"/>
        <v>31.851131991723868</v>
      </c>
      <c r="K496" s="99">
        <f t="shared" si="189"/>
        <v>-270.2307439203102</v>
      </c>
      <c r="L496" s="99">
        <f t="shared" si="189"/>
        <v>-43.721239248831168</v>
      </c>
      <c r="M496" s="99">
        <f t="shared" si="189"/>
        <v>456.24532858139247</v>
      </c>
      <c r="N496" s="99">
        <f t="shared" si="189"/>
        <v>412.52408933256135</v>
      </c>
      <c r="O496" s="99">
        <f t="shared" si="189"/>
        <v>208.72952411670019</v>
      </c>
      <c r="P496" s="99">
        <f t="shared" si="189"/>
        <v>621.25361344926148</v>
      </c>
      <c r="Q496" s="99">
        <f t="shared" si="189"/>
        <v>-1.5069191919191904</v>
      </c>
      <c r="R496" s="99">
        <f t="shared" si="189"/>
        <v>619.74669425734237</v>
      </c>
    </row>
    <row r="497" spans="1:18" ht="15" x14ac:dyDescent="0.25">
      <c r="A497" s="196">
        <v>609</v>
      </c>
      <c r="B497" s="10" t="s">
        <v>200</v>
      </c>
      <c r="C497" s="11">
        <v>83205</v>
      </c>
      <c r="D497" s="99">
        <f t="shared" ref="D497:R497" si="190">D195/$C195</f>
        <v>1327.3676263445707</v>
      </c>
      <c r="E497" s="99">
        <f t="shared" si="190"/>
        <v>195.10553068080353</v>
      </c>
      <c r="F497" s="99">
        <f t="shared" si="190"/>
        <v>1522.4731570253743</v>
      </c>
      <c r="G497" s="99">
        <f t="shared" si="190"/>
        <v>1.6689982573162673E-2</v>
      </c>
      <c r="H497" s="99">
        <f t="shared" si="190"/>
        <v>1388.69</v>
      </c>
      <c r="I497" s="99">
        <f t="shared" si="190"/>
        <v>133.78315702537424</v>
      </c>
      <c r="J497" s="99">
        <f t="shared" si="190"/>
        <v>33.279930586049488</v>
      </c>
      <c r="K497" s="99">
        <f t="shared" si="190"/>
        <v>-377.31814400439004</v>
      </c>
      <c r="L497" s="99">
        <f t="shared" si="190"/>
        <v>-210.25505639296634</v>
      </c>
      <c r="M497" s="99">
        <f t="shared" si="190"/>
        <v>272.6588690999742</v>
      </c>
      <c r="N497" s="99">
        <f t="shared" si="190"/>
        <v>62.403812707007852</v>
      </c>
      <c r="O497" s="99">
        <f t="shared" si="190"/>
        <v>162.75899099494083</v>
      </c>
      <c r="P497" s="99">
        <f t="shared" si="190"/>
        <v>225.16280370194869</v>
      </c>
      <c r="Q497" s="99">
        <f t="shared" si="190"/>
        <v>-33.197172260681434</v>
      </c>
      <c r="R497" s="99">
        <f t="shared" si="190"/>
        <v>191.96563144126728</v>
      </c>
    </row>
    <row r="498" spans="1:18" ht="15" x14ac:dyDescent="0.25">
      <c r="A498" s="196">
        <v>611</v>
      </c>
      <c r="B498" s="10" t="s">
        <v>201</v>
      </c>
      <c r="C498" s="11">
        <v>5011</v>
      </c>
      <c r="D498" s="99">
        <f t="shared" ref="D498:R498" si="191">D196/$C196</f>
        <v>1813.9356256236276</v>
      </c>
      <c r="E498" s="99">
        <f t="shared" si="191"/>
        <v>154.72999140718463</v>
      </c>
      <c r="F498" s="99">
        <f t="shared" si="191"/>
        <v>1968.6656170308124</v>
      </c>
      <c r="G498" s="99">
        <f t="shared" si="191"/>
        <v>0.27712831770105767</v>
      </c>
      <c r="H498" s="99">
        <f t="shared" si="191"/>
        <v>1388.69</v>
      </c>
      <c r="I498" s="99">
        <f t="shared" si="191"/>
        <v>579.97561703081237</v>
      </c>
      <c r="J498" s="99">
        <f t="shared" si="191"/>
        <v>23.046320258798467</v>
      </c>
      <c r="K498" s="99">
        <f t="shared" si="191"/>
        <v>29.577968963665214</v>
      </c>
      <c r="L498" s="99">
        <f t="shared" si="191"/>
        <v>632.599906253276</v>
      </c>
      <c r="M498" s="99">
        <f t="shared" si="191"/>
        <v>225.02082495541086</v>
      </c>
      <c r="N498" s="99">
        <f t="shared" si="191"/>
        <v>857.62073120868683</v>
      </c>
      <c r="O498" s="99">
        <f t="shared" si="191"/>
        <v>143.61234083168904</v>
      </c>
      <c r="P498" s="99">
        <f t="shared" si="191"/>
        <v>1001.2330720403759</v>
      </c>
      <c r="Q498" s="99">
        <f t="shared" si="191"/>
        <v>22.679930752344834</v>
      </c>
      <c r="R498" s="99">
        <f t="shared" si="191"/>
        <v>1023.9130027927207</v>
      </c>
    </row>
    <row r="499" spans="1:18" ht="15" x14ac:dyDescent="0.25">
      <c r="A499" s="196">
        <v>614</v>
      </c>
      <c r="B499" s="10" t="s">
        <v>202</v>
      </c>
      <c r="C499" s="11">
        <v>2999</v>
      </c>
      <c r="D499" s="99">
        <f t="shared" ref="D499:R499" si="192">D197/$C197</f>
        <v>823.03886628876273</v>
      </c>
      <c r="E499" s="99">
        <f t="shared" si="192"/>
        <v>939.57231730857393</v>
      </c>
      <c r="F499" s="99">
        <f t="shared" si="192"/>
        <v>1762.6111835973368</v>
      </c>
      <c r="G499" s="99">
        <f t="shared" si="192"/>
        <v>0.46305101700566859</v>
      </c>
      <c r="H499" s="99">
        <f t="shared" si="192"/>
        <v>1388.69</v>
      </c>
      <c r="I499" s="99">
        <f t="shared" si="192"/>
        <v>373.92118359733666</v>
      </c>
      <c r="J499" s="99">
        <f t="shared" si="192"/>
        <v>369.90276038679849</v>
      </c>
      <c r="K499" s="99">
        <f t="shared" si="192"/>
        <v>-460.5012709986861</v>
      </c>
      <c r="L499" s="99">
        <f t="shared" si="192"/>
        <v>283.32267298544912</v>
      </c>
      <c r="M499" s="99">
        <f t="shared" si="192"/>
        <v>505.71520482543002</v>
      </c>
      <c r="N499" s="99">
        <f t="shared" si="192"/>
        <v>789.03787781087919</v>
      </c>
      <c r="O499" s="99">
        <f t="shared" si="192"/>
        <v>256.41911766940007</v>
      </c>
      <c r="P499" s="99">
        <f t="shared" si="192"/>
        <v>1045.4569954802794</v>
      </c>
      <c r="Q499" s="99">
        <f t="shared" si="192"/>
        <v>-3.9795931977325778</v>
      </c>
      <c r="R499" s="99">
        <f t="shared" si="192"/>
        <v>1041.4774022825468</v>
      </c>
    </row>
    <row r="500" spans="1:18" ht="15" x14ac:dyDescent="0.25">
      <c r="A500" s="196">
        <v>615</v>
      </c>
      <c r="B500" s="10" t="s">
        <v>203</v>
      </c>
      <c r="C500" s="11">
        <v>7603</v>
      </c>
      <c r="D500" s="99">
        <f t="shared" ref="D500:R500" si="193">D198/$C198</f>
        <v>1464.9874852032092</v>
      </c>
      <c r="E500" s="99">
        <f t="shared" si="193"/>
        <v>727.60113509872576</v>
      </c>
      <c r="F500" s="99">
        <f t="shared" si="193"/>
        <v>2192.588620301935</v>
      </c>
      <c r="G500" s="99">
        <f t="shared" si="193"/>
        <v>0.18265026963040906</v>
      </c>
      <c r="H500" s="99">
        <f t="shared" si="193"/>
        <v>1388.69</v>
      </c>
      <c r="I500" s="99">
        <f t="shared" si="193"/>
        <v>803.89862030193478</v>
      </c>
      <c r="J500" s="99">
        <f t="shared" si="193"/>
        <v>314.55804359643236</v>
      </c>
      <c r="K500" s="99">
        <f t="shared" si="193"/>
        <v>198.495217559146</v>
      </c>
      <c r="L500" s="99">
        <f t="shared" si="193"/>
        <v>1316.9518814575131</v>
      </c>
      <c r="M500" s="99">
        <f t="shared" si="193"/>
        <v>482.06749169647372</v>
      </c>
      <c r="N500" s="99">
        <f t="shared" si="193"/>
        <v>1799.0193731539869</v>
      </c>
      <c r="O500" s="99">
        <f t="shared" si="193"/>
        <v>204.79639965011313</v>
      </c>
      <c r="P500" s="99">
        <f t="shared" si="193"/>
        <v>2003.8157728041001</v>
      </c>
      <c r="Q500" s="99">
        <f t="shared" si="193"/>
        <v>1.2773830724713959</v>
      </c>
      <c r="R500" s="99">
        <f t="shared" si="193"/>
        <v>2005.0931558765712</v>
      </c>
    </row>
    <row r="501" spans="1:18" ht="15" x14ac:dyDescent="0.25">
      <c r="A501" s="196">
        <v>616</v>
      </c>
      <c r="B501" s="10" t="s">
        <v>204</v>
      </c>
      <c r="C501" s="11">
        <v>1807</v>
      </c>
      <c r="D501" s="99">
        <f t="shared" ref="D501:R501" si="194">D199/$C199</f>
        <v>1417.2051521859435</v>
      </c>
      <c r="E501" s="99">
        <f t="shared" si="194"/>
        <v>202.43188715871244</v>
      </c>
      <c r="F501" s="99">
        <f t="shared" si="194"/>
        <v>1619.6370393446559</v>
      </c>
      <c r="G501" s="99">
        <f t="shared" si="194"/>
        <v>0.76850581073602664</v>
      </c>
      <c r="H501" s="99">
        <f t="shared" si="194"/>
        <v>1388.69</v>
      </c>
      <c r="I501" s="99">
        <f t="shared" si="194"/>
        <v>230.94703934465596</v>
      </c>
      <c r="J501" s="99">
        <f t="shared" si="194"/>
        <v>25.204517175079118</v>
      </c>
      <c r="K501" s="99">
        <f t="shared" si="194"/>
        <v>-307.8973337745515</v>
      </c>
      <c r="L501" s="99">
        <f t="shared" si="194"/>
        <v>-51.745777254816431</v>
      </c>
      <c r="M501" s="99">
        <f t="shared" si="194"/>
        <v>431.49578024087316</v>
      </c>
      <c r="N501" s="99">
        <f t="shared" si="194"/>
        <v>379.75000298605676</v>
      </c>
      <c r="O501" s="99">
        <f t="shared" si="194"/>
        <v>210.37560248604558</v>
      </c>
      <c r="P501" s="99">
        <f t="shared" si="194"/>
        <v>590.12560547210239</v>
      </c>
      <c r="Q501" s="99">
        <f t="shared" si="194"/>
        <v>-364.00479524073052</v>
      </c>
      <c r="R501" s="99">
        <f t="shared" si="194"/>
        <v>226.12081023137185</v>
      </c>
    </row>
    <row r="502" spans="1:18" ht="15" x14ac:dyDescent="0.25">
      <c r="A502" s="196">
        <v>619</v>
      </c>
      <c r="B502" s="10" t="s">
        <v>205</v>
      </c>
      <c r="C502" s="11">
        <v>2675</v>
      </c>
      <c r="D502" s="99">
        <f t="shared" ref="D502:R502" si="195">D200/$C200</f>
        <v>1195.6168112149533</v>
      </c>
      <c r="E502" s="99">
        <f t="shared" si="195"/>
        <v>229.9245711249084</v>
      </c>
      <c r="F502" s="99">
        <f t="shared" si="195"/>
        <v>1425.5413823398615</v>
      </c>
      <c r="G502" s="99">
        <f t="shared" si="195"/>
        <v>0.51913644859813091</v>
      </c>
      <c r="H502" s="99">
        <f t="shared" si="195"/>
        <v>1388.69</v>
      </c>
      <c r="I502" s="99">
        <f t="shared" si="195"/>
        <v>36.851382339861523</v>
      </c>
      <c r="J502" s="99">
        <f t="shared" si="195"/>
        <v>58.173036033413908</v>
      </c>
      <c r="K502" s="99">
        <f t="shared" si="195"/>
        <v>312.63021967993222</v>
      </c>
      <c r="L502" s="99">
        <f t="shared" si="195"/>
        <v>407.65463805320769</v>
      </c>
      <c r="M502" s="99">
        <f t="shared" si="195"/>
        <v>583.36869814268721</v>
      </c>
      <c r="N502" s="99">
        <f t="shared" si="195"/>
        <v>991.0233361958949</v>
      </c>
      <c r="O502" s="99">
        <f t="shared" si="195"/>
        <v>257.49963299059721</v>
      </c>
      <c r="P502" s="99">
        <f t="shared" si="195"/>
        <v>1248.522969186492</v>
      </c>
      <c r="Q502" s="99">
        <f t="shared" si="195"/>
        <v>77.576200000000014</v>
      </c>
      <c r="R502" s="99">
        <f t="shared" si="195"/>
        <v>1326.099169186492</v>
      </c>
    </row>
    <row r="503" spans="1:18" ht="15" x14ac:dyDescent="0.25">
      <c r="A503" s="196">
        <v>620</v>
      </c>
      <c r="B503" s="10" t="s">
        <v>206</v>
      </c>
      <c r="C503" s="11">
        <v>2380</v>
      </c>
      <c r="D503" s="99">
        <f t="shared" ref="D503:R503" si="196">D201/$C201</f>
        <v>879.82994537815125</v>
      </c>
      <c r="E503" s="99">
        <f t="shared" si="196"/>
        <v>951.44300930923919</v>
      </c>
      <c r="F503" s="99">
        <f t="shared" si="196"/>
        <v>1831.2729546873904</v>
      </c>
      <c r="G503" s="99">
        <f t="shared" si="196"/>
        <v>0.58348319327731091</v>
      </c>
      <c r="H503" s="99">
        <f t="shared" si="196"/>
        <v>1388.69</v>
      </c>
      <c r="I503" s="99">
        <f t="shared" si="196"/>
        <v>442.58295468739038</v>
      </c>
      <c r="J503" s="99">
        <f t="shared" si="196"/>
        <v>362.75823046322103</v>
      </c>
      <c r="K503" s="99">
        <f t="shared" si="196"/>
        <v>153.82576406417618</v>
      </c>
      <c r="L503" s="99">
        <f t="shared" si="196"/>
        <v>959.16694921478768</v>
      </c>
      <c r="M503" s="99">
        <f t="shared" si="196"/>
        <v>334.33673035764764</v>
      </c>
      <c r="N503" s="99">
        <f t="shared" si="196"/>
        <v>1293.5036795724354</v>
      </c>
      <c r="O503" s="99">
        <f t="shared" si="196"/>
        <v>248.32126719833951</v>
      </c>
      <c r="P503" s="99">
        <f t="shared" si="196"/>
        <v>1541.8249467707749</v>
      </c>
      <c r="Q503" s="99">
        <f t="shared" si="196"/>
        <v>-14.385696428571434</v>
      </c>
      <c r="R503" s="99">
        <f t="shared" si="196"/>
        <v>1527.4392503422034</v>
      </c>
    </row>
    <row r="504" spans="1:18" ht="15" x14ac:dyDescent="0.25">
      <c r="A504" s="196">
        <v>623</v>
      </c>
      <c r="B504" s="10" t="s">
        <v>207</v>
      </c>
      <c r="C504" s="11">
        <v>2107</v>
      </c>
      <c r="D504" s="99">
        <f t="shared" ref="D504:R504" si="197">D202/$C202</f>
        <v>694.02203132415752</v>
      </c>
      <c r="E504" s="99">
        <f t="shared" si="197"/>
        <v>826.2936672128285</v>
      </c>
      <c r="F504" s="99">
        <f t="shared" si="197"/>
        <v>1520.3156985369858</v>
      </c>
      <c r="G504" s="99">
        <f t="shared" si="197"/>
        <v>0.65908400569530146</v>
      </c>
      <c r="H504" s="99">
        <f t="shared" si="197"/>
        <v>1388.69</v>
      </c>
      <c r="I504" s="99">
        <f t="shared" si="197"/>
        <v>131.62569853698585</v>
      </c>
      <c r="J504" s="99">
        <f t="shared" si="197"/>
        <v>352.82875053614447</v>
      </c>
      <c r="K504" s="99">
        <f t="shared" si="197"/>
        <v>186.21043519513637</v>
      </c>
      <c r="L504" s="99">
        <f t="shared" si="197"/>
        <v>670.66488426826663</v>
      </c>
      <c r="M504" s="99">
        <f t="shared" si="197"/>
        <v>-33.928020447711745</v>
      </c>
      <c r="N504" s="99">
        <f t="shared" si="197"/>
        <v>636.73686382055496</v>
      </c>
      <c r="O504" s="99">
        <f t="shared" si="197"/>
        <v>225.21930188385213</v>
      </c>
      <c r="P504" s="99">
        <f t="shared" si="197"/>
        <v>861.956165704407</v>
      </c>
      <c r="Q504" s="99">
        <f t="shared" si="197"/>
        <v>-31.153962980541056</v>
      </c>
      <c r="R504" s="99">
        <f t="shared" si="197"/>
        <v>830.802202723866</v>
      </c>
    </row>
    <row r="505" spans="1:18" ht="15" x14ac:dyDescent="0.25">
      <c r="A505" s="196">
        <v>624</v>
      </c>
      <c r="B505" s="10" t="s">
        <v>208</v>
      </c>
      <c r="C505" s="11">
        <v>5117</v>
      </c>
      <c r="D505" s="99">
        <f t="shared" ref="D505:R505" si="198">D203/$C203</f>
        <v>1491.3858002735979</v>
      </c>
      <c r="E505" s="99">
        <f t="shared" si="198"/>
        <v>272.04004706807984</v>
      </c>
      <c r="F505" s="99">
        <f t="shared" si="198"/>
        <v>1763.4258473416776</v>
      </c>
      <c r="G505" s="99">
        <f t="shared" si="198"/>
        <v>0.27138753175688879</v>
      </c>
      <c r="H505" s="99">
        <f t="shared" si="198"/>
        <v>1388.69</v>
      </c>
      <c r="I505" s="99">
        <f t="shared" si="198"/>
        <v>374.73584734167753</v>
      </c>
      <c r="J505" s="99">
        <f t="shared" si="198"/>
        <v>26.091620179578356</v>
      </c>
      <c r="K505" s="99">
        <f t="shared" si="198"/>
        <v>190.42557863659974</v>
      </c>
      <c r="L505" s="99">
        <f t="shared" si="198"/>
        <v>591.25304615785558</v>
      </c>
      <c r="M505" s="99">
        <f t="shared" si="198"/>
        <v>211.06737421112763</v>
      </c>
      <c r="N505" s="99">
        <f t="shared" si="198"/>
        <v>802.32042036898315</v>
      </c>
      <c r="O505" s="99">
        <f t="shared" si="198"/>
        <v>139.66076336851967</v>
      </c>
      <c r="P505" s="99">
        <f t="shared" si="198"/>
        <v>941.98118373750299</v>
      </c>
      <c r="Q505" s="99">
        <f t="shared" si="198"/>
        <v>-19.052647547391061</v>
      </c>
      <c r="R505" s="99">
        <f t="shared" si="198"/>
        <v>922.92853619011191</v>
      </c>
    </row>
    <row r="506" spans="1:18" ht="15" x14ac:dyDescent="0.25">
      <c r="A506" s="196">
        <v>625</v>
      </c>
      <c r="B506" s="10" t="s">
        <v>209</v>
      </c>
      <c r="C506" s="11">
        <v>2991</v>
      </c>
      <c r="D506" s="99">
        <f t="shared" ref="D506:R506" si="199">D204/$C204</f>
        <v>1630.013724506854</v>
      </c>
      <c r="E506" s="99">
        <f t="shared" si="199"/>
        <v>303.96321037183884</v>
      </c>
      <c r="F506" s="99">
        <f t="shared" si="199"/>
        <v>1933.9769348786931</v>
      </c>
      <c r="G506" s="99">
        <f t="shared" si="199"/>
        <v>0.46428953527248412</v>
      </c>
      <c r="H506" s="99">
        <f t="shared" si="199"/>
        <v>1388.69</v>
      </c>
      <c r="I506" s="99">
        <f t="shared" si="199"/>
        <v>545.28693487869305</v>
      </c>
      <c r="J506" s="99">
        <f t="shared" si="199"/>
        <v>82.344215221704431</v>
      </c>
      <c r="K506" s="99">
        <f t="shared" si="199"/>
        <v>369.22491958919545</v>
      </c>
      <c r="L506" s="99">
        <f t="shared" si="199"/>
        <v>996.85606968959291</v>
      </c>
      <c r="M506" s="99">
        <f t="shared" si="199"/>
        <v>194.3863342445197</v>
      </c>
      <c r="N506" s="99">
        <f t="shared" si="199"/>
        <v>1191.2424039341124</v>
      </c>
      <c r="O506" s="99">
        <f t="shared" si="199"/>
        <v>186.31140360669337</v>
      </c>
      <c r="P506" s="99">
        <f t="shared" si="199"/>
        <v>1377.5538075408058</v>
      </c>
      <c r="Q506" s="99">
        <f t="shared" si="199"/>
        <v>-1.4464610498161168</v>
      </c>
      <c r="R506" s="99">
        <f t="shared" si="199"/>
        <v>1376.1073464909896</v>
      </c>
    </row>
    <row r="507" spans="1:18" ht="15" x14ac:dyDescent="0.25">
      <c r="A507" s="196">
        <v>626</v>
      </c>
      <c r="B507" s="10" t="s">
        <v>210</v>
      </c>
      <c r="C507" s="11">
        <v>4835</v>
      </c>
      <c r="D507" s="99">
        <f t="shared" ref="D507:R507" si="200">D205/$C205</f>
        <v>1358.1646122026887</v>
      </c>
      <c r="E507" s="99">
        <f t="shared" si="200"/>
        <v>340.08542326008995</v>
      </c>
      <c r="F507" s="99">
        <f t="shared" si="200"/>
        <v>1698.2500354627784</v>
      </c>
      <c r="G507" s="99">
        <f t="shared" si="200"/>
        <v>0.28721613236814891</v>
      </c>
      <c r="H507" s="99">
        <f t="shared" si="200"/>
        <v>1388.69</v>
      </c>
      <c r="I507" s="99">
        <f t="shared" si="200"/>
        <v>309.56003546277839</v>
      </c>
      <c r="J507" s="99">
        <f t="shared" si="200"/>
        <v>152.02568087332062</v>
      </c>
      <c r="K507" s="99">
        <f t="shared" si="200"/>
        <v>-416.23123331969333</v>
      </c>
      <c r="L507" s="99">
        <f t="shared" si="200"/>
        <v>45.35448301640573</v>
      </c>
      <c r="M507" s="99">
        <f t="shared" si="200"/>
        <v>331.55092184729654</v>
      </c>
      <c r="N507" s="99">
        <f t="shared" si="200"/>
        <v>376.90540486370224</v>
      </c>
      <c r="O507" s="99">
        <f t="shared" si="200"/>
        <v>198.12666026639582</v>
      </c>
      <c r="P507" s="99">
        <f t="shared" si="200"/>
        <v>575.03206513009809</v>
      </c>
      <c r="Q507" s="99">
        <f t="shared" si="200"/>
        <v>-1.2496365046535678</v>
      </c>
      <c r="R507" s="99">
        <f t="shared" si="200"/>
        <v>573.78242862544448</v>
      </c>
    </row>
    <row r="508" spans="1:18" ht="15" x14ac:dyDescent="0.25">
      <c r="A508" s="196">
        <v>630</v>
      </c>
      <c r="B508" s="10" t="s">
        <v>211</v>
      </c>
      <c r="C508" s="11">
        <v>1635</v>
      </c>
      <c r="D508" s="99">
        <f t="shared" ref="D508:R508" si="201">D206/$C206</f>
        <v>2063.6455902140674</v>
      </c>
      <c r="E508" s="99">
        <f t="shared" si="201"/>
        <v>559.55175991095757</v>
      </c>
      <c r="F508" s="99">
        <f t="shared" si="201"/>
        <v>2623.197350125025</v>
      </c>
      <c r="G508" s="99">
        <f t="shared" si="201"/>
        <v>0.84935168195718658</v>
      </c>
      <c r="H508" s="99">
        <f t="shared" si="201"/>
        <v>1388.69</v>
      </c>
      <c r="I508" s="99">
        <f t="shared" si="201"/>
        <v>1234.5073501250251</v>
      </c>
      <c r="J508" s="99">
        <f t="shared" si="201"/>
        <v>353.08167516377148</v>
      </c>
      <c r="K508" s="99">
        <f t="shared" si="201"/>
        <v>-442.65819363385208</v>
      </c>
      <c r="L508" s="99">
        <f t="shared" si="201"/>
        <v>1144.9308316549445</v>
      </c>
      <c r="M508" s="99">
        <f t="shared" si="201"/>
        <v>341.62075639946192</v>
      </c>
      <c r="N508" s="99">
        <f t="shared" si="201"/>
        <v>1486.5515880544062</v>
      </c>
      <c r="O508" s="99">
        <f t="shared" si="201"/>
        <v>180.45257154142186</v>
      </c>
      <c r="P508" s="99">
        <f t="shared" si="201"/>
        <v>1667.0041595958282</v>
      </c>
      <c r="Q508" s="99">
        <f t="shared" si="201"/>
        <v>110.40602446483183</v>
      </c>
      <c r="R508" s="99">
        <f t="shared" si="201"/>
        <v>1777.41018406066</v>
      </c>
    </row>
    <row r="509" spans="1:18" ht="15" x14ac:dyDescent="0.25">
      <c r="A509" s="196">
        <v>631</v>
      </c>
      <c r="B509" s="10" t="s">
        <v>212</v>
      </c>
      <c r="C509" s="11">
        <v>1963</v>
      </c>
      <c r="D509" s="99">
        <f t="shared" ref="D509:R509" si="202">D207/$C207</f>
        <v>1362.2822159959244</v>
      </c>
      <c r="E509" s="99">
        <f t="shared" si="202"/>
        <v>186.7712405009099</v>
      </c>
      <c r="F509" s="99">
        <f t="shared" si="202"/>
        <v>1549.0534564968345</v>
      </c>
      <c r="G509" s="99">
        <f t="shared" si="202"/>
        <v>0.70743250127356094</v>
      </c>
      <c r="H509" s="99">
        <f t="shared" si="202"/>
        <v>1388.69</v>
      </c>
      <c r="I509" s="99">
        <f t="shared" si="202"/>
        <v>160.36345649683437</v>
      </c>
      <c r="J509" s="99">
        <f t="shared" si="202"/>
        <v>19.165901497665697</v>
      </c>
      <c r="K509" s="99">
        <f t="shared" si="202"/>
        <v>98.01491740595263</v>
      </c>
      <c r="L509" s="99">
        <f t="shared" si="202"/>
        <v>277.54427540045276</v>
      </c>
      <c r="M509" s="99">
        <f t="shared" si="202"/>
        <v>302.1363190328322</v>
      </c>
      <c r="N509" s="99">
        <f t="shared" si="202"/>
        <v>579.68059443328502</v>
      </c>
      <c r="O509" s="99">
        <f t="shared" si="202"/>
        <v>169.76572738189327</v>
      </c>
      <c r="P509" s="99">
        <f t="shared" si="202"/>
        <v>749.44632181517829</v>
      </c>
      <c r="Q509" s="99">
        <f t="shared" si="202"/>
        <v>-355.04206036678551</v>
      </c>
      <c r="R509" s="99">
        <f t="shared" si="202"/>
        <v>394.40426144839279</v>
      </c>
    </row>
    <row r="510" spans="1:18" ht="15" x14ac:dyDescent="0.25">
      <c r="A510" s="196">
        <v>635</v>
      </c>
      <c r="B510" s="10" t="s">
        <v>213</v>
      </c>
      <c r="C510" s="11">
        <v>6347</v>
      </c>
      <c r="D510" s="99">
        <f t="shared" ref="D510:R510" si="203">D208/$C208</f>
        <v>1389.8959335118957</v>
      </c>
      <c r="E510" s="99">
        <f t="shared" si="203"/>
        <v>187.42567622465322</v>
      </c>
      <c r="F510" s="99">
        <f t="shared" si="203"/>
        <v>1577.3216097365489</v>
      </c>
      <c r="G510" s="99">
        <f t="shared" si="203"/>
        <v>0.21879470616039073</v>
      </c>
      <c r="H510" s="99">
        <f t="shared" si="203"/>
        <v>1388.69</v>
      </c>
      <c r="I510" s="99">
        <f t="shared" si="203"/>
        <v>188.63160973654894</v>
      </c>
      <c r="J510" s="99">
        <f t="shared" si="203"/>
        <v>51.037165855280314</v>
      </c>
      <c r="K510" s="99">
        <f t="shared" si="203"/>
        <v>-140.59870694538236</v>
      </c>
      <c r="L510" s="99">
        <f t="shared" si="203"/>
        <v>99.070068646446913</v>
      </c>
      <c r="M510" s="99">
        <f t="shared" si="203"/>
        <v>365.45173304874476</v>
      </c>
      <c r="N510" s="99">
        <f t="shared" si="203"/>
        <v>464.5218016951917</v>
      </c>
      <c r="O510" s="99">
        <f t="shared" si="203"/>
        <v>195.1698383908157</v>
      </c>
      <c r="P510" s="99">
        <f t="shared" si="203"/>
        <v>659.69164008600728</v>
      </c>
      <c r="Q510" s="99">
        <f t="shared" si="203"/>
        <v>-74.519635103198354</v>
      </c>
      <c r="R510" s="99">
        <f t="shared" si="203"/>
        <v>585.17200498280897</v>
      </c>
    </row>
    <row r="511" spans="1:18" ht="15" x14ac:dyDescent="0.25">
      <c r="A511" s="196">
        <v>636</v>
      </c>
      <c r="B511" s="10" t="s">
        <v>214</v>
      </c>
      <c r="C511" s="11">
        <v>8154</v>
      </c>
      <c r="D511" s="99">
        <f t="shared" ref="D511:R511" si="204">D209/$C209</f>
        <v>1674.921742702968</v>
      </c>
      <c r="E511" s="99">
        <f t="shared" si="204"/>
        <v>245.60590168289446</v>
      </c>
      <c r="F511" s="99">
        <f t="shared" si="204"/>
        <v>1920.5276443858625</v>
      </c>
      <c r="G511" s="99">
        <f t="shared" si="204"/>
        <v>0.17030782438067207</v>
      </c>
      <c r="H511" s="99">
        <f t="shared" si="204"/>
        <v>1388.69</v>
      </c>
      <c r="I511" s="99">
        <f t="shared" si="204"/>
        <v>531.8376443858624</v>
      </c>
      <c r="J511" s="99">
        <f t="shared" si="204"/>
        <v>28.824893508322873</v>
      </c>
      <c r="K511" s="99">
        <f t="shared" si="204"/>
        <v>1.8313378838742922</v>
      </c>
      <c r="L511" s="99">
        <f t="shared" si="204"/>
        <v>562.49387577805965</v>
      </c>
      <c r="M511" s="99">
        <f t="shared" si="204"/>
        <v>458.86894199355379</v>
      </c>
      <c r="N511" s="99">
        <f t="shared" si="204"/>
        <v>1021.3628177716134</v>
      </c>
      <c r="O511" s="99">
        <f t="shared" si="204"/>
        <v>213.2061052241842</v>
      </c>
      <c r="P511" s="99">
        <f t="shared" si="204"/>
        <v>1234.5689229957977</v>
      </c>
      <c r="Q511" s="99">
        <f t="shared" si="204"/>
        <v>80.739931935246489</v>
      </c>
      <c r="R511" s="99">
        <f t="shared" si="204"/>
        <v>1315.3088549310442</v>
      </c>
    </row>
    <row r="512" spans="1:18" ht="15" x14ac:dyDescent="0.25">
      <c r="A512" s="196">
        <v>638</v>
      </c>
      <c r="B512" s="10" t="s">
        <v>215</v>
      </c>
      <c r="C512" s="11">
        <v>51232</v>
      </c>
      <c r="D512" s="99">
        <f t="shared" ref="D512:R512" si="205">D210/$C210</f>
        <v>1597.5716874219238</v>
      </c>
      <c r="E512" s="99">
        <f t="shared" si="205"/>
        <v>349.35426170036823</v>
      </c>
      <c r="F512" s="99">
        <f t="shared" si="205"/>
        <v>1946.925949122292</v>
      </c>
      <c r="G512" s="99">
        <f t="shared" si="205"/>
        <v>2.7105910368519677E-2</v>
      </c>
      <c r="H512" s="99">
        <f t="shared" si="205"/>
        <v>1388.69</v>
      </c>
      <c r="I512" s="99">
        <f t="shared" si="205"/>
        <v>558.23594912229191</v>
      </c>
      <c r="J512" s="99">
        <f t="shared" si="205"/>
        <v>38.387577259644495</v>
      </c>
      <c r="K512" s="99">
        <f t="shared" si="205"/>
        <v>259.34087674263975</v>
      </c>
      <c r="L512" s="99">
        <f t="shared" si="205"/>
        <v>855.96440312457617</v>
      </c>
      <c r="M512" s="99">
        <f t="shared" si="205"/>
        <v>-67.28122852147203</v>
      </c>
      <c r="N512" s="99">
        <f t="shared" si="205"/>
        <v>788.68317460310413</v>
      </c>
      <c r="O512" s="99">
        <f t="shared" si="205"/>
        <v>142.97549468459584</v>
      </c>
      <c r="P512" s="99">
        <f t="shared" si="205"/>
        <v>931.65866928769992</v>
      </c>
      <c r="Q512" s="99">
        <f t="shared" si="205"/>
        <v>-12.434519664467528</v>
      </c>
      <c r="R512" s="99">
        <f t="shared" si="205"/>
        <v>919.22414962323251</v>
      </c>
    </row>
    <row r="513" spans="1:18" ht="15" x14ac:dyDescent="0.25">
      <c r="A513" s="196">
        <v>678</v>
      </c>
      <c r="B513" s="10" t="s">
        <v>216</v>
      </c>
      <c r="C513" s="11">
        <v>24073</v>
      </c>
      <c r="D513" s="99">
        <f t="shared" ref="D513:R513" si="206">D211/$C211</f>
        <v>1678.8382918622524</v>
      </c>
      <c r="E513" s="99">
        <f t="shared" si="206"/>
        <v>193.53395033735791</v>
      </c>
      <c r="F513" s="99">
        <f t="shared" si="206"/>
        <v>1872.3722421996104</v>
      </c>
      <c r="G513" s="99">
        <f t="shared" si="206"/>
        <v>5.7686619864578577E-2</v>
      </c>
      <c r="H513" s="99">
        <f t="shared" si="206"/>
        <v>1388.69</v>
      </c>
      <c r="I513" s="99">
        <f t="shared" si="206"/>
        <v>483.68224219961036</v>
      </c>
      <c r="J513" s="99">
        <f t="shared" si="206"/>
        <v>59.337916222282722</v>
      </c>
      <c r="K513" s="99">
        <f t="shared" si="206"/>
        <v>-37.267780771820455</v>
      </c>
      <c r="L513" s="99">
        <f t="shared" si="206"/>
        <v>505.75237765007256</v>
      </c>
      <c r="M513" s="99">
        <f t="shared" si="206"/>
        <v>326.58199358097932</v>
      </c>
      <c r="N513" s="99">
        <f t="shared" si="206"/>
        <v>832.33437123105193</v>
      </c>
      <c r="O513" s="99">
        <f t="shared" si="206"/>
        <v>143.52533776924452</v>
      </c>
      <c r="P513" s="99">
        <f t="shared" si="206"/>
        <v>975.85970900029645</v>
      </c>
      <c r="Q513" s="99">
        <f t="shared" si="206"/>
        <v>-0.25470458605076435</v>
      </c>
      <c r="R513" s="99">
        <f t="shared" si="206"/>
        <v>975.60500441424563</v>
      </c>
    </row>
    <row r="514" spans="1:18" ht="15" x14ac:dyDescent="0.25">
      <c r="A514" s="196">
        <v>680</v>
      </c>
      <c r="B514" s="10" t="s">
        <v>217</v>
      </c>
      <c r="C514" s="11">
        <v>24942</v>
      </c>
      <c r="D514" s="99">
        <f t="shared" ref="D514:R514" si="207">D212/$C212</f>
        <v>1491.9156098147703</v>
      </c>
      <c r="E514" s="99">
        <f t="shared" si="207"/>
        <v>265.33708804050036</v>
      </c>
      <c r="F514" s="99">
        <f t="shared" si="207"/>
        <v>1757.2526978552705</v>
      </c>
      <c r="G514" s="99">
        <f t="shared" si="207"/>
        <v>5.5676770106647427E-2</v>
      </c>
      <c r="H514" s="99">
        <f t="shared" si="207"/>
        <v>1388.69</v>
      </c>
      <c r="I514" s="99">
        <f t="shared" si="207"/>
        <v>368.56269785527041</v>
      </c>
      <c r="J514" s="99">
        <f t="shared" si="207"/>
        <v>43.576858040557312</v>
      </c>
      <c r="K514" s="99">
        <f t="shared" si="207"/>
        <v>-74.745406090874539</v>
      </c>
      <c r="L514" s="99">
        <f t="shared" si="207"/>
        <v>337.39414980495314</v>
      </c>
      <c r="M514" s="99">
        <f t="shared" si="207"/>
        <v>61.28180032071306</v>
      </c>
      <c r="N514" s="99">
        <f t="shared" si="207"/>
        <v>398.67595012566619</v>
      </c>
      <c r="O514" s="99">
        <f t="shared" si="207"/>
        <v>137.45566719937267</v>
      </c>
      <c r="P514" s="99">
        <f t="shared" si="207"/>
        <v>536.13161732503886</v>
      </c>
      <c r="Q514" s="99">
        <f t="shared" si="207"/>
        <v>-29.897410893272383</v>
      </c>
      <c r="R514" s="99">
        <f t="shared" si="207"/>
        <v>506.23420643176644</v>
      </c>
    </row>
    <row r="515" spans="1:18" ht="15" x14ac:dyDescent="0.25">
      <c r="A515" s="196">
        <v>681</v>
      </c>
      <c r="B515" s="10" t="s">
        <v>218</v>
      </c>
      <c r="C515" s="11">
        <v>3308</v>
      </c>
      <c r="D515" s="99">
        <f t="shared" ref="D515:R515" si="208">D213/$C213</f>
        <v>1115.0530532043531</v>
      </c>
      <c r="E515" s="99">
        <f t="shared" si="208"/>
        <v>299.84251316687005</v>
      </c>
      <c r="F515" s="99">
        <f t="shared" si="208"/>
        <v>1414.8955663712231</v>
      </c>
      <c r="G515" s="99">
        <f t="shared" si="208"/>
        <v>0.41979746070133012</v>
      </c>
      <c r="H515" s="99">
        <f t="shared" si="208"/>
        <v>1388.69</v>
      </c>
      <c r="I515" s="99">
        <f t="shared" si="208"/>
        <v>26.205566371222925</v>
      </c>
      <c r="J515" s="99">
        <f t="shared" si="208"/>
        <v>86.417051302910124</v>
      </c>
      <c r="K515" s="99">
        <f t="shared" si="208"/>
        <v>64.625738937987222</v>
      </c>
      <c r="L515" s="99">
        <f t="shared" si="208"/>
        <v>177.24835661212029</v>
      </c>
      <c r="M515" s="99">
        <f t="shared" si="208"/>
        <v>346.93861267398773</v>
      </c>
      <c r="N515" s="99">
        <f t="shared" si="208"/>
        <v>524.18696928610802</v>
      </c>
      <c r="O515" s="99">
        <f t="shared" si="208"/>
        <v>242.44926070990019</v>
      </c>
      <c r="P515" s="99">
        <f t="shared" si="208"/>
        <v>766.63622999600818</v>
      </c>
      <c r="Q515" s="99">
        <f t="shared" si="208"/>
        <v>-17.565767079806534</v>
      </c>
      <c r="R515" s="99">
        <f t="shared" si="208"/>
        <v>749.07046291620168</v>
      </c>
    </row>
    <row r="516" spans="1:18" ht="15" x14ac:dyDescent="0.25">
      <c r="A516" s="196">
        <v>683</v>
      </c>
      <c r="B516" s="10" t="s">
        <v>219</v>
      </c>
      <c r="C516" s="11">
        <v>3618</v>
      </c>
      <c r="D516" s="99">
        <f t="shared" ref="D516:R516" si="209">D214/$C214</f>
        <v>1664.3429463792152</v>
      </c>
      <c r="E516" s="99">
        <f t="shared" si="209"/>
        <v>863.56359872150836</v>
      </c>
      <c r="F516" s="99">
        <f t="shared" si="209"/>
        <v>2527.9065451007232</v>
      </c>
      <c r="G516" s="99">
        <f t="shared" si="209"/>
        <v>0.38382808181315647</v>
      </c>
      <c r="H516" s="99">
        <f t="shared" si="209"/>
        <v>1388.69</v>
      </c>
      <c r="I516" s="99">
        <f t="shared" si="209"/>
        <v>1139.2165451007234</v>
      </c>
      <c r="J516" s="99">
        <f t="shared" si="209"/>
        <v>358.2779243660687</v>
      </c>
      <c r="K516" s="99">
        <f t="shared" si="209"/>
        <v>-108.02613776160749</v>
      </c>
      <c r="L516" s="99">
        <f t="shared" si="209"/>
        <v>1389.4683317051847</v>
      </c>
      <c r="M516" s="99">
        <f t="shared" si="209"/>
        <v>688.90199085101347</v>
      </c>
      <c r="N516" s="99">
        <f t="shared" si="209"/>
        <v>2078.3703225561985</v>
      </c>
      <c r="O516" s="99">
        <f t="shared" si="209"/>
        <v>210.65776806817968</v>
      </c>
      <c r="P516" s="99">
        <f t="shared" si="209"/>
        <v>2289.0280906243779</v>
      </c>
      <c r="Q516" s="99">
        <f t="shared" si="209"/>
        <v>1.2576402708678793</v>
      </c>
      <c r="R516" s="99">
        <f t="shared" si="209"/>
        <v>2290.2857308952462</v>
      </c>
    </row>
    <row r="517" spans="1:18" ht="15" x14ac:dyDescent="0.25">
      <c r="A517" s="196">
        <v>684</v>
      </c>
      <c r="B517" s="10" t="s">
        <v>220</v>
      </c>
      <c r="C517" s="11">
        <v>38667</v>
      </c>
      <c r="D517" s="99">
        <f t="shared" ref="D517:R517" si="210">D215/$C215</f>
        <v>1351.5196550029739</v>
      </c>
      <c r="E517" s="99">
        <f t="shared" si="210"/>
        <v>238.45158504584691</v>
      </c>
      <c r="F517" s="99">
        <f t="shared" si="210"/>
        <v>1589.9712400488208</v>
      </c>
      <c r="G517" s="99">
        <f t="shared" si="210"/>
        <v>3.5914086947526319E-2</v>
      </c>
      <c r="H517" s="99">
        <f t="shared" si="210"/>
        <v>1388.69</v>
      </c>
      <c r="I517" s="99">
        <f t="shared" si="210"/>
        <v>201.28124004882076</v>
      </c>
      <c r="J517" s="99">
        <f t="shared" si="210"/>
        <v>32.300278225809571</v>
      </c>
      <c r="K517" s="99">
        <f t="shared" si="210"/>
        <v>-105.0109664912186</v>
      </c>
      <c r="L517" s="99">
        <f t="shared" si="210"/>
        <v>128.57055178341173</v>
      </c>
      <c r="M517" s="99">
        <f t="shared" si="210"/>
        <v>0.49915944485768587</v>
      </c>
      <c r="N517" s="99">
        <f t="shared" si="210"/>
        <v>129.0697112282694</v>
      </c>
      <c r="O517" s="99">
        <f t="shared" si="210"/>
        <v>180.890322474003</v>
      </c>
      <c r="P517" s="99">
        <f t="shared" si="210"/>
        <v>309.96003370227243</v>
      </c>
      <c r="Q517" s="99">
        <f t="shared" si="210"/>
        <v>-75.826159289575045</v>
      </c>
      <c r="R517" s="99">
        <f t="shared" si="210"/>
        <v>234.13387441269737</v>
      </c>
    </row>
    <row r="518" spans="1:18" ht="15" x14ac:dyDescent="0.25">
      <c r="A518" s="196">
        <v>686</v>
      </c>
      <c r="B518" s="10" t="s">
        <v>221</v>
      </c>
      <c r="C518" s="11">
        <v>2964</v>
      </c>
      <c r="D518" s="99">
        <f t="shared" ref="D518:R518" si="211">D216/$C216</f>
        <v>1142.4122165991905</v>
      </c>
      <c r="E518" s="99">
        <f t="shared" si="211"/>
        <v>270.76094141149747</v>
      </c>
      <c r="F518" s="99">
        <f t="shared" si="211"/>
        <v>1413.173158010688</v>
      </c>
      <c r="G518" s="99">
        <f t="shared" si="211"/>
        <v>0.46851889338731445</v>
      </c>
      <c r="H518" s="99">
        <f t="shared" si="211"/>
        <v>1388.69</v>
      </c>
      <c r="I518" s="99">
        <f t="shared" si="211"/>
        <v>24.483158010687941</v>
      </c>
      <c r="J518" s="99">
        <f t="shared" si="211"/>
        <v>144.75615100328969</v>
      </c>
      <c r="K518" s="99">
        <f t="shared" si="211"/>
        <v>-261.85303233339795</v>
      </c>
      <c r="L518" s="99">
        <f t="shared" si="211"/>
        <v>-92.61372331942033</v>
      </c>
      <c r="M518" s="99">
        <f t="shared" si="211"/>
        <v>471.4499026649691</v>
      </c>
      <c r="N518" s="99">
        <f t="shared" si="211"/>
        <v>378.83617934554877</v>
      </c>
      <c r="O518" s="99">
        <f t="shared" si="211"/>
        <v>225.01485958616564</v>
      </c>
      <c r="P518" s="99">
        <f t="shared" si="211"/>
        <v>603.85103893171436</v>
      </c>
      <c r="Q518" s="99">
        <f t="shared" si="211"/>
        <v>3.5282957152496617</v>
      </c>
      <c r="R518" s="99">
        <f t="shared" si="211"/>
        <v>607.37933464696403</v>
      </c>
    </row>
    <row r="519" spans="1:18" ht="15" x14ac:dyDescent="0.25">
      <c r="A519" s="196">
        <v>687</v>
      </c>
      <c r="B519" s="10" t="s">
        <v>222</v>
      </c>
      <c r="C519" s="11">
        <v>1477</v>
      </c>
      <c r="D519" s="99">
        <f t="shared" ref="D519:R519" si="212">D217/$C217</f>
        <v>1010.8873527420448</v>
      </c>
      <c r="E519" s="99">
        <f t="shared" si="212"/>
        <v>720.96708186752221</v>
      </c>
      <c r="F519" s="99">
        <f t="shared" si="212"/>
        <v>1731.8544346095671</v>
      </c>
      <c r="G519" s="99">
        <f t="shared" si="212"/>
        <v>0.94020988490182811</v>
      </c>
      <c r="H519" s="99">
        <f t="shared" si="212"/>
        <v>1388.69</v>
      </c>
      <c r="I519" s="99">
        <f t="shared" si="212"/>
        <v>343.16443460956691</v>
      </c>
      <c r="J519" s="99">
        <f t="shared" si="212"/>
        <v>356.30731427487297</v>
      </c>
      <c r="K519" s="99">
        <f t="shared" si="212"/>
        <v>-128.87300653244804</v>
      </c>
      <c r="L519" s="99">
        <f t="shared" si="212"/>
        <v>570.59874235199175</v>
      </c>
      <c r="M519" s="99">
        <f t="shared" si="212"/>
        <v>105.38419116139872</v>
      </c>
      <c r="N519" s="99">
        <f t="shared" si="212"/>
        <v>675.98293351339055</v>
      </c>
      <c r="O519" s="99">
        <f t="shared" si="212"/>
        <v>255.26790205617169</v>
      </c>
      <c r="P519" s="99">
        <f t="shared" si="212"/>
        <v>931.25083556956224</v>
      </c>
      <c r="Q519" s="99">
        <f t="shared" si="212"/>
        <v>135.39776066350711</v>
      </c>
      <c r="R519" s="99">
        <f t="shared" si="212"/>
        <v>1066.6485962330692</v>
      </c>
    </row>
    <row r="520" spans="1:18" ht="15" x14ac:dyDescent="0.25">
      <c r="A520" s="196">
        <v>689</v>
      </c>
      <c r="B520" s="10" t="s">
        <v>223</v>
      </c>
      <c r="C520" s="11">
        <v>3093</v>
      </c>
      <c r="D520" s="99">
        <f t="shared" ref="D520:R520" si="213">D218/$C218</f>
        <v>909.38951180084052</v>
      </c>
      <c r="E520" s="99">
        <f t="shared" si="213"/>
        <v>273.4708279332159</v>
      </c>
      <c r="F520" s="99">
        <f t="shared" si="213"/>
        <v>1182.8603397340564</v>
      </c>
      <c r="G520" s="99">
        <f t="shared" si="213"/>
        <v>0.44897833818299387</v>
      </c>
      <c r="H520" s="99">
        <f t="shared" si="213"/>
        <v>1388.69</v>
      </c>
      <c r="I520" s="99">
        <f t="shared" si="213"/>
        <v>-205.8296602659436</v>
      </c>
      <c r="J520" s="99">
        <f t="shared" si="213"/>
        <v>131.07413130842227</v>
      </c>
      <c r="K520" s="99">
        <f t="shared" si="213"/>
        <v>641.35789710735287</v>
      </c>
      <c r="L520" s="99">
        <f t="shared" si="213"/>
        <v>566.60236814983159</v>
      </c>
      <c r="M520" s="99">
        <f t="shared" si="213"/>
        <v>-6.7161349949585638</v>
      </c>
      <c r="N520" s="99">
        <f t="shared" si="213"/>
        <v>559.88623315487303</v>
      </c>
      <c r="O520" s="99">
        <f t="shared" si="213"/>
        <v>190.2461173011713</v>
      </c>
      <c r="P520" s="99">
        <f t="shared" si="213"/>
        <v>750.13235045604426</v>
      </c>
      <c r="Q520" s="99">
        <f t="shared" si="213"/>
        <v>1.0177185580342716</v>
      </c>
      <c r="R520" s="99">
        <f t="shared" si="213"/>
        <v>751.15006901407844</v>
      </c>
    </row>
    <row r="521" spans="1:18" ht="15" x14ac:dyDescent="0.25">
      <c r="A521" s="196">
        <v>691</v>
      </c>
      <c r="B521" s="10" t="s">
        <v>224</v>
      </c>
      <c r="C521" s="11">
        <v>2636</v>
      </c>
      <c r="D521" s="99">
        <f t="shared" ref="D521:R521" si="214">D219/$C219</f>
        <v>1793.4152807283765</v>
      </c>
      <c r="E521" s="99">
        <f t="shared" si="214"/>
        <v>216.79808936264814</v>
      </c>
      <c r="F521" s="99">
        <f t="shared" si="214"/>
        <v>2010.2133700910247</v>
      </c>
      <c r="G521" s="99">
        <f t="shared" si="214"/>
        <v>0.52681714719271622</v>
      </c>
      <c r="H521" s="99">
        <f t="shared" si="214"/>
        <v>1388.69</v>
      </c>
      <c r="I521" s="99">
        <f t="shared" si="214"/>
        <v>621.5233700910245</v>
      </c>
      <c r="J521" s="99">
        <f t="shared" si="214"/>
        <v>145.46956269535573</v>
      </c>
      <c r="K521" s="99">
        <f t="shared" si="214"/>
        <v>105.15440438402676</v>
      </c>
      <c r="L521" s="99">
        <f t="shared" si="214"/>
        <v>872.14733717040701</v>
      </c>
      <c r="M521" s="99">
        <f t="shared" si="214"/>
        <v>648.28591335269869</v>
      </c>
      <c r="N521" s="99">
        <f t="shared" si="214"/>
        <v>1520.4332505231057</v>
      </c>
      <c r="O521" s="99">
        <f t="shared" si="214"/>
        <v>243.49363546520183</v>
      </c>
      <c r="P521" s="99">
        <f t="shared" si="214"/>
        <v>1763.9268859883075</v>
      </c>
      <c r="Q521" s="99">
        <f t="shared" si="214"/>
        <v>-7.8950331942336858</v>
      </c>
      <c r="R521" s="99">
        <f t="shared" si="214"/>
        <v>1756.0318527940738</v>
      </c>
    </row>
    <row r="522" spans="1:18" ht="15" x14ac:dyDescent="0.25">
      <c r="A522" s="196">
        <v>694</v>
      </c>
      <c r="B522" s="10" t="s">
        <v>225</v>
      </c>
      <c r="C522" s="11">
        <v>28349</v>
      </c>
      <c r="D522" s="99">
        <f t="shared" ref="D522:R522" si="215">D220/$C220</f>
        <v>1463.1351818406295</v>
      </c>
      <c r="E522" s="99">
        <f t="shared" si="215"/>
        <v>192.72041476353652</v>
      </c>
      <c r="F522" s="99">
        <f t="shared" si="215"/>
        <v>1655.8555966041661</v>
      </c>
      <c r="G522" s="99">
        <f t="shared" si="215"/>
        <v>4.8985502134114081E-2</v>
      </c>
      <c r="H522" s="99">
        <f t="shared" si="215"/>
        <v>1388.69</v>
      </c>
      <c r="I522" s="99">
        <f t="shared" si="215"/>
        <v>267.1655966041659</v>
      </c>
      <c r="J522" s="99">
        <f t="shared" si="215"/>
        <v>34.077119196856117</v>
      </c>
      <c r="K522" s="99">
        <f t="shared" si="215"/>
        <v>-206.55554216258878</v>
      </c>
      <c r="L522" s="99">
        <f t="shared" si="215"/>
        <v>94.687173638433194</v>
      </c>
      <c r="M522" s="99">
        <f t="shared" si="215"/>
        <v>27.088584664766415</v>
      </c>
      <c r="N522" s="99">
        <f t="shared" si="215"/>
        <v>121.77575830319961</v>
      </c>
      <c r="O522" s="99">
        <f t="shared" si="215"/>
        <v>150.39834321916402</v>
      </c>
      <c r="P522" s="99">
        <f t="shared" si="215"/>
        <v>272.17410152236363</v>
      </c>
      <c r="Q522" s="99">
        <f t="shared" si="215"/>
        <v>9.2592686690888595</v>
      </c>
      <c r="R522" s="99">
        <f t="shared" si="215"/>
        <v>281.43337019145247</v>
      </c>
    </row>
    <row r="523" spans="1:18" ht="15" x14ac:dyDescent="0.25">
      <c r="A523" s="196">
        <v>697</v>
      </c>
      <c r="B523" s="10" t="s">
        <v>226</v>
      </c>
      <c r="C523" s="11">
        <v>1174</v>
      </c>
      <c r="D523" s="99">
        <f t="shared" ref="D523:R523" si="216">D221/$C221</f>
        <v>1043.6554173764905</v>
      </c>
      <c r="E523" s="99">
        <f t="shared" si="216"/>
        <v>662.47235297382167</v>
      </c>
      <c r="F523" s="99">
        <f t="shared" si="216"/>
        <v>1706.1277703503124</v>
      </c>
      <c r="G523" s="99">
        <f t="shared" si="216"/>
        <v>1.182870528109029</v>
      </c>
      <c r="H523" s="99">
        <f t="shared" si="216"/>
        <v>1388.69</v>
      </c>
      <c r="I523" s="99">
        <f t="shared" si="216"/>
        <v>317.43777035031223</v>
      </c>
      <c r="J523" s="99">
        <f t="shared" si="216"/>
        <v>131.95970796504136</v>
      </c>
      <c r="K523" s="99">
        <f t="shared" si="216"/>
        <v>-257.6373151105368</v>
      </c>
      <c r="L523" s="99">
        <f t="shared" si="216"/>
        <v>191.76016320481685</v>
      </c>
      <c r="M523" s="99">
        <f t="shared" si="216"/>
        <v>357.51874052974301</v>
      </c>
      <c r="N523" s="99">
        <f t="shared" si="216"/>
        <v>549.27890373455989</v>
      </c>
      <c r="O523" s="99">
        <f t="shared" si="216"/>
        <v>246.76374913846328</v>
      </c>
      <c r="P523" s="99">
        <f t="shared" si="216"/>
        <v>796.04265287302314</v>
      </c>
      <c r="Q523" s="99">
        <f t="shared" si="216"/>
        <v>22.212553662691654</v>
      </c>
      <c r="R523" s="99">
        <f t="shared" si="216"/>
        <v>818.25520653571471</v>
      </c>
    </row>
    <row r="524" spans="1:18" ht="15" x14ac:dyDescent="0.25">
      <c r="A524" s="196">
        <v>698</v>
      </c>
      <c r="B524" s="10" t="s">
        <v>227</v>
      </c>
      <c r="C524" s="11">
        <v>64535</v>
      </c>
      <c r="D524" s="99">
        <f t="shared" ref="D524:R524" si="217">D222/$C222</f>
        <v>1536.8441191601457</v>
      </c>
      <c r="E524" s="99">
        <f t="shared" si="217"/>
        <v>246.96496558879642</v>
      </c>
      <c r="F524" s="99">
        <f t="shared" si="217"/>
        <v>1783.8090847489423</v>
      </c>
      <c r="G524" s="99">
        <f t="shared" si="217"/>
        <v>2.1518400867746184E-2</v>
      </c>
      <c r="H524" s="99">
        <f t="shared" si="217"/>
        <v>1388.69</v>
      </c>
      <c r="I524" s="99">
        <f t="shared" si="217"/>
        <v>395.1190847489421</v>
      </c>
      <c r="J524" s="99">
        <f t="shared" si="217"/>
        <v>39.475872501815296</v>
      </c>
      <c r="K524" s="99">
        <f t="shared" si="217"/>
        <v>-580.1380814509962</v>
      </c>
      <c r="L524" s="99">
        <f t="shared" si="217"/>
        <v>-145.54312420023882</v>
      </c>
      <c r="M524" s="99">
        <f t="shared" si="217"/>
        <v>258.82391200886121</v>
      </c>
      <c r="N524" s="99">
        <f t="shared" si="217"/>
        <v>113.28078780862238</v>
      </c>
      <c r="O524" s="99">
        <f t="shared" si="217"/>
        <v>149.75277891200213</v>
      </c>
      <c r="P524" s="99">
        <f t="shared" si="217"/>
        <v>263.03356672062449</v>
      </c>
      <c r="Q524" s="99">
        <f t="shared" si="217"/>
        <v>-81.889515502440517</v>
      </c>
      <c r="R524" s="99">
        <f t="shared" si="217"/>
        <v>181.14405121818399</v>
      </c>
    </row>
    <row r="525" spans="1:18" ht="15" x14ac:dyDescent="0.25">
      <c r="A525" s="196">
        <v>700</v>
      </c>
      <c r="B525" s="10" t="s">
        <v>228</v>
      </c>
      <c r="C525" s="11">
        <v>4842</v>
      </c>
      <c r="D525" s="99">
        <f t="shared" ref="D525:R525" si="218">D223/$C223</f>
        <v>1158.5332755059892</v>
      </c>
      <c r="E525" s="99">
        <f t="shared" si="218"/>
        <v>316.90350138407956</v>
      </c>
      <c r="F525" s="99">
        <f t="shared" si="218"/>
        <v>1475.4367768900688</v>
      </c>
      <c r="G525" s="99">
        <f t="shared" si="218"/>
        <v>0.28680090871540687</v>
      </c>
      <c r="H525" s="99">
        <f t="shared" si="218"/>
        <v>1388.69</v>
      </c>
      <c r="I525" s="99">
        <f t="shared" si="218"/>
        <v>86.746776890068688</v>
      </c>
      <c r="J525" s="99">
        <f t="shared" si="218"/>
        <v>32.42280002170321</v>
      </c>
      <c r="K525" s="99">
        <f t="shared" si="218"/>
        <v>55.263575778267651</v>
      </c>
      <c r="L525" s="99">
        <f t="shared" si="218"/>
        <v>174.43315269003955</v>
      </c>
      <c r="M525" s="99">
        <f t="shared" si="218"/>
        <v>103.57559077537704</v>
      </c>
      <c r="N525" s="99">
        <f t="shared" si="218"/>
        <v>278.00874346541661</v>
      </c>
      <c r="O525" s="99">
        <f t="shared" si="218"/>
        <v>163.26708266053012</v>
      </c>
      <c r="P525" s="99">
        <f t="shared" si="218"/>
        <v>441.27582612594671</v>
      </c>
      <c r="Q525" s="99">
        <f t="shared" si="218"/>
        <v>-2.7698743287897551</v>
      </c>
      <c r="R525" s="99">
        <f t="shared" si="218"/>
        <v>438.50595179715691</v>
      </c>
    </row>
    <row r="526" spans="1:18" ht="15" x14ac:dyDescent="0.25">
      <c r="A526" s="196">
        <v>702</v>
      </c>
      <c r="B526" s="10" t="s">
        <v>229</v>
      </c>
      <c r="C526" s="11">
        <v>4114</v>
      </c>
      <c r="D526" s="99">
        <f t="shared" ref="D526:R526" si="219">D224/$C224</f>
        <v>1057.1520393777346</v>
      </c>
      <c r="E526" s="99">
        <f t="shared" si="219"/>
        <v>257.66200128142845</v>
      </c>
      <c r="F526" s="99">
        <f t="shared" si="219"/>
        <v>1314.8140406591631</v>
      </c>
      <c r="G526" s="99">
        <f t="shared" si="219"/>
        <v>0.33755226057365095</v>
      </c>
      <c r="H526" s="99">
        <f t="shared" si="219"/>
        <v>1388.69</v>
      </c>
      <c r="I526" s="99">
        <f t="shared" si="219"/>
        <v>-73.875959340837014</v>
      </c>
      <c r="J526" s="99">
        <f t="shared" si="219"/>
        <v>132.80856785064339</v>
      </c>
      <c r="K526" s="99">
        <f t="shared" si="219"/>
        <v>92.030175088445063</v>
      </c>
      <c r="L526" s="99">
        <f t="shared" si="219"/>
        <v>150.96278359825146</v>
      </c>
      <c r="M526" s="99">
        <f t="shared" si="219"/>
        <v>283.38012904665544</v>
      </c>
      <c r="N526" s="99">
        <f t="shared" si="219"/>
        <v>434.3429126449069</v>
      </c>
      <c r="O526" s="99">
        <f t="shared" si="219"/>
        <v>218.19861117070195</v>
      </c>
      <c r="P526" s="99">
        <f t="shared" si="219"/>
        <v>652.54152381560891</v>
      </c>
      <c r="Q526" s="99">
        <f t="shared" si="219"/>
        <v>-0.4714158969372888</v>
      </c>
      <c r="R526" s="99">
        <f t="shared" si="219"/>
        <v>652.07010791867162</v>
      </c>
    </row>
    <row r="527" spans="1:18" ht="15" x14ac:dyDescent="0.25">
      <c r="A527" s="196">
        <v>704</v>
      </c>
      <c r="B527" s="10" t="s">
        <v>230</v>
      </c>
      <c r="C527" s="11">
        <v>6428</v>
      </c>
      <c r="D527" s="99">
        <f t="shared" ref="D527:R527" si="220">D225/$C225</f>
        <v>1897.4351913503422</v>
      </c>
      <c r="E527" s="99">
        <f t="shared" si="220"/>
        <v>112.41434717330918</v>
      </c>
      <c r="F527" s="99">
        <f t="shared" si="220"/>
        <v>2009.8495385236513</v>
      </c>
      <c r="G527" s="99">
        <f t="shared" si="220"/>
        <v>0.21603764779091475</v>
      </c>
      <c r="H527" s="99">
        <f t="shared" si="220"/>
        <v>1388.69</v>
      </c>
      <c r="I527" s="99">
        <f t="shared" si="220"/>
        <v>621.15953852365135</v>
      </c>
      <c r="J527" s="99">
        <f t="shared" si="220"/>
        <v>37.208701532370348</v>
      </c>
      <c r="K527" s="99">
        <f t="shared" si="220"/>
        <v>80.380257294069821</v>
      </c>
      <c r="L527" s="99">
        <f t="shared" si="220"/>
        <v>738.74849735009138</v>
      </c>
      <c r="M527" s="99">
        <f t="shared" si="220"/>
        <v>172.62884912274785</v>
      </c>
      <c r="N527" s="99">
        <f t="shared" si="220"/>
        <v>911.37734647283935</v>
      </c>
      <c r="O527" s="99">
        <f t="shared" si="220"/>
        <v>131.78538197605201</v>
      </c>
      <c r="P527" s="99">
        <f t="shared" si="220"/>
        <v>1043.1627284488914</v>
      </c>
      <c r="Q527" s="99">
        <f t="shared" si="220"/>
        <v>9.0397569228375758</v>
      </c>
      <c r="R527" s="99">
        <f t="shared" si="220"/>
        <v>1052.2024853717289</v>
      </c>
    </row>
    <row r="528" spans="1:18" ht="15" x14ac:dyDescent="0.25">
      <c r="A528" s="196">
        <v>707</v>
      </c>
      <c r="B528" s="10" t="s">
        <v>231</v>
      </c>
      <c r="C528" s="11">
        <v>1960</v>
      </c>
      <c r="D528" s="99">
        <f t="shared" ref="D528:R528" si="221">D226/$C226</f>
        <v>793.66665816326542</v>
      </c>
      <c r="E528" s="99">
        <f t="shared" si="221"/>
        <v>411.99937111143106</v>
      </c>
      <c r="F528" s="99">
        <f t="shared" si="221"/>
        <v>1205.6660292746965</v>
      </c>
      <c r="G528" s="99">
        <f t="shared" si="221"/>
        <v>0.70851530612244906</v>
      </c>
      <c r="H528" s="99">
        <f t="shared" si="221"/>
        <v>1388.69</v>
      </c>
      <c r="I528" s="99">
        <f t="shared" si="221"/>
        <v>-183.02397072530346</v>
      </c>
      <c r="J528" s="99">
        <f t="shared" si="221"/>
        <v>165.26060279852499</v>
      </c>
      <c r="K528" s="99">
        <f t="shared" si="221"/>
        <v>-218.18543719899867</v>
      </c>
      <c r="L528" s="99">
        <f t="shared" si="221"/>
        <v>-235.94880512577714</v>
      </c>
      <c r="M528" s="99">
        <f t="shared" si="221"/>
        <v>649.39769787807995</v>
      </c>
      <c r="N528" s="99">
        <f t="shared" si="221"/>
        <v>413.44889275230275</v>
      </c>
      <c r="O528" s="99">
        <f t="shared" si="221"/>
        <v>267.54225795578162</v>
      </c>
      <c r="P528" s="99">
        <f t="shared" si="221"/>
        <v>680.99115070808432</v>
      </c>
      <c r="Q528" s="99">
        <f t="shared" si="221"/>
        <v>-8.3726275510204111</v>
      </c>
      <c r="R528" s="99">
        <f t="shared" si="221"/>
        <v>672.61852315706392</v>
      </c>
    </row>
    <row r="529" spans="1:18" ht="15" x14ac:dyDescent="0.25">
      <c r="A529" s="196">
        <v>710</v>
      </c>
      <c r="B529" s="10" t="s">
        <v>232</v>
      </c>
      <c r="C529" s="11">
        <v>27306</v>
      </c>
      <c r="D529" s="99">
        <f t="shared" ref="D529:R529" si="222">D227/$C227</f>
        <v>1385.54186772138</v>
      </c>
      <c r="E529" s="99">
        <f t="shared" si="222"/>
        <v>436.68557965047677</v>
      </c>
      <c r="F529" s="99">
        <f t="shared" si="222"/>
        <v>1822.2274473718567</v>
      </c>
      <c r="G529" s="99">
        <f t="shared" si="222"/>
        <v>5.0856588295612688E-2</v>
      </c>
      <c r="H529" s="99">
        <f t="shared" si="222"/>
        <v>1388.69</v>
      </c>
      <c r="I529" s="99">
        <f t="shared" si="222"/>
        <v>433.53744737185673</v>
      </c>
      <c r="J529" s="99">
        <f t="shared" si="222"/>
        <v>25.09511408481411</v>
      </c>
      <c r="K529" s="99">
        <f t="shared" si="222"/>
        <v>-209.60738479803041</v>
      </c>
      <c r="L529" s="99">
        <f t="shared" si="222"/>
        <v>249.02517665864045</v>
      </c>
      <c r="M529" s="99">
        <f t="shared" si="222"/>
        <v>272.48758564113484</v>
      </c>
      <c r="N529" s="99">
        <f t="shared" si="222"/>
        <v>521.51276229977532</v>
      </c>
      <c r="O529" s="99">
        <f t="shared" si="222"/>
        <v>176.10844034783159</v>
      </c>
      <c r="P529" s="99">
        <f t="shared" si="222"/>
        <v>697.62120264760688</v>
      </c>
      <c r="Q529" s="99">
        <f t="shared" si="222"/>
        <v>-39.470594330916299</v>
      </c>
      <c r="R529" s="99">
        <f t="shared" si="222"/>
        <v>658.15060831669064</v>
      </c>
    </row>
    <row r="530" spans="1:18" ht="15" x14ac:dyDescent="0.25">
      <c r="A530" s="196">
        <v>729</v>
      </c>
      <c r="B530" s="10" t="s">
        <v>233</v>
      </c>
      <c r="C530" s="11">
        <v>8975</v>
      </c>
      <c r="D530" s="99">
        <f t="shared" ref="D530:R530" si="223">D228/$C228</f>
        <v>1286.3825415041783</v>
      </c>
      <c r="E530" s="99">
        <f t="shared" si="223"/>
        <v>250.57687269960351</v>
      </c>
      <c r="F530" s="99">
        <f t="shared" si="223"/>
        <v>1536.959414203782</v>
      </c>
      <c r="G530" s="99">
        <f t="shared" si="223"/>
        <v>0.15472869080779944</v>
      </c>
      <c r="H530" s="99">
        <f t="shared" si="223"/>
        <v>1388.69</v>
      </c>
      <c r="I530" s="99">
        <f t="shared" si="223"/>
        <v>148.26941420378191</v>
      </c>
      <c r="J530" s="99">
        <f t="shared" si="223"/>
        <v>79.202313467546858</v>
      </c>
      <c r="K530" s="99">
        <f t="shared" si="223"/>
        <v>-184.84214806092859</v>
      </c>
      <c r="L530" s="99">
        <f t="shared" si="223"/>
        <v>42.629579610400143</v>
      </c>
      <c r="M530" s="99">
        <f t="shared" si="223"/>
        <v>529.37697855806073</v>
      </c>
      <c r="N530" s="99">
        <f t="shared" si="223"/>
        <v>572.00655816846097</v>
      </c>
      <c r="O530" s="99">
        <f t="shared" si="223"/>
        <v>209.82040212101734</v>
      </c>
      <c r="P530" s="99">
        <f t="shared" si="223"/>
        <v>781.82696028947828</v>
      </c>
      <c r="Q530" s="99">
        <f t="shared" si="223"/>
        <v>-4.2636158774373287</v>
      </c>
      <c r="R530" s="99">
        <f t="shared" si="223"/>
        <v>777.56334441204103</v>
      </c>
    </row>
    <row r="531" spans="1:18" ht="15" x14ac:dyDescent="0.25">
      <c r="A531" s="196">
        <v>732</v>
      </c>
      <c r="B531" s="10" t="s">
        <v>234</v>
      </c>
      <c r="C531" s="11">
        <v>3336</v>
      </c>
      <c r="D531" s="99">
        <f t="shared" ref="D531:R531" si="224">D229/$C229</f>
        <v>850.26258693045554</v>
      </c>
      <c r="E531" s="99">
        <f t="shared" si="224"/>
        <v>1017.2743500481907</v>
      </c>
      <c r="F531" s="99">
        <f t="shared" si="224"/>
        <v>1867.5369369786465</v>
      </c>
      <c r="G531" s="99">
        <f t="shared" si="224"/>
        <v>0.41627398081534772</v>
      </c>
      <c r="H531" s="99">
        <f t="shared" si="224"/>
        <v>1388.69</v>
      </c>
      <c r="I531" s="99">
        <f t="shared" si="224"/>
        <v>478.84693697864657</v>
      </c>
      <c r="J531" s="99">
        <f t="shared" si="224"/>
        <v>368.51430837713855</v>
      </c>
      <c r="K531" s="99">
        <f t="shared" si="224"/>
        <v>-182.10894376414927</v>
      </c>
      <c r="L531" s="99">
        <f t="shared" si="224"/>
        <v>665.25230159163596</v>
      </c>
      <c r="M531" s="99">
        <f t="shared" si="224"/>
        <v>404.06100791856778</v>
      </c>
      <c r="N531" s="99">
        <f t="shared" si="224"/>
        <v>1069.3133095102037</v>
      </c>
      <c r="O531" s="99">
        <f t="shared" si="224"/>
        <v>226.96086853889909</v>
      </c>
      <c r="P531" s="99">
        <f t="shared" si="224"/>
        <v>1296.2741780491028</v>
      </c>
      <c r="Q531" s="99">
        <f t="shared" si="224"/>
        <v>-29.067820743405274</v>
      </c>
      <c r="R531" s="99">
        <f t="shared" si="224"/>
        <v>1267.2063573056976</v>
      </c>
    </row>
    <row r="532" spans="1:18" ht="15" x14ac:dyDescent="0.25">
      <c r="A532" s="196">
        <v>734</v>
      </c>
      <c r="B532" s="10" t="s">
        <v>235</v>
      </c>
      <c r="C532" s="11">
        <v>50933</v>
      </c>
      <c r="D532" s="99">
        <f t="shared" ref="D532:R532" si="225">D230/$C230</f>
        <v>1325.6528600318065</v>
      </c>
      <c r="E532" s="99">
        <f t="shared" si="225"/>
        <v>253.70949856926205</v>
      </c>
      <c r="F532" s="99">
        <f t="shared" si="225"/>
        <v>1579.3623586010685</v>
      </c>
      <c r="G532" s="99">
        <f t="shared" si="225"/>
        <v>2.7265034457031788E-2</v>
      </c>
      <c r="H532" s="99">
        <f t="shared" si="225"/>
        <v>1388.6899999999998</v>
      </c>
      <c r="I532" s="99">
        <f t="shared" si="225"/>
        <v>190.67235860106862</v>
      </c>
      <c r="J532" s="99">
        <f t="shared" si="225"/>
        <v>29.317257728495662</v>
      </c>
      <c r="K532" s="99">
        <f t="shared" si="225"/>
        <v>-152.73439709320155</v>
      </c>
      <c r="L532" s="99">
        <f t="shared" si="225"/>
        <v>67.255219236362748</v>
      </c>
      <c r="M532" s="99">
        <f t="shared" si="225"/>
        <v>291.73790481898874</v>
      </c>
      <c r="N532" s="99">
        <f t="shared" si="225"/>
        <v>358.99312405535153</v>
      </c>
      <c r="O532" s="99">
        <f t="shared" si="225"/>
        <v>179.31799892917331</v>
      </c>
      <c r="P532" s="99">
        <f t="shared" si="225"/>
        <v>538.31112298452479</v>
      </c>
      <c r="Q532" s="99">
        <f t="shared" si="225"/>
        <v>-12.608655871438955</v>
      </c>
      <c r="R532" s="99">
        <f t="shared" si="225"/>
        <v>525.70246711308585</v>
      </c>
    </row>
    <row r="533" spans="1:18" ht="15" x14ac:dyDescent="0.25">
      <c r="A533" s="196">
        <v>738</v>
      </c>
      <c r="B533" s="10" t="s">
        <v>236</v>
      </c>
      <c r="C533" s="11">
        <v>2917</v>
      </c>
      <c r="D533" s="99">
        <f t="shared" ref="D533:R533" si="226">D231/$C231</f>
        <v>1427.2084196091873</v>
      </c>
      <c r="E533" s="99">
        <f t="shared" si="226"/>
        <v>186.80475545786516</v>
      </c>
      <c r="F533" s="99">
        <f t="shared" si="226"/>
        <v>1614.0131750670525</v>
      </c>
      <c r="G533" s="99">
        <f t="shared" si="226"/>
        <v>0.47606787795680494</v>
      </c>
      <c r="H533" s="99">
        <f t="shared" si="226"/>
        <v>1388.69</v>
      </c>
      <c r="I533" s="99">
        <f t="shared" si="226"/>
        <v>225.32317506705252</v>
      </c>
      <c r="J533" s="99">
        <f t="shared" si="226"/>
        <v>18.367255369315661</v>
      </c>
      <c r="K533" s="99">
        <f t="shared" si="226"/>
        <v>-66.852373095292791</v>
      </c>
      <c r="L533" s="99">
        <f t="shared" si="226"/>
        <v>176.83805734107537</v>
      </c>
      <c r="M533" s="99">
        <f t="shared" si="226"/>
        <v>307.39945198336113</v>
      </c>
      <c r="N533" s="99">
        <f t="shared" si="226"/>
        <v>484.23750932443653</v>
      </c>
      <c r="O533" s="99">
        <f t="shared" si="226"/>
        <v>195.32761480653352</v>
      </c>
      <c r="P533" s="99">
        <f t="shared" si="226"/>
        <v>679.56512413097005</v>
      </c>
      <c r="Q533" s="99">
        <f t="shared" si="226"/>
        <v>16.181739458347625</v>
      </c>
      <c r="R533" s="99">
        <f t="shared" si="226"/>
        <v>695.74686358931763</v>
      </c>
    </row>
    <row r="534" spans="1:18" ht="15" x14ac:dyDescent="0.25">
      <c r="A534" s="196">
        <v>739</v>
      </c>
      <c r="B534" s="10" t="s">
        <v>237</v>
      </c>
      <c r="C534" s="11">
        <v>3256</v>
      </c>
      <c r="D534" s="99">
        <f t="shared" ref="D534:R534" si="227">D232/$C232</f>
        <v>1103.9872113022113</v>
      </c>
      <c r="E534" s="99">
        <f t="shared" si="227"/>
        <v>250.8885803882246</v>
      </c>
      <c r="F534" s="99">
        <f t="shared" si="227"/>
        <v>1354.8757916904358</v>
      </c>
      <c r="G534" s="99">
        <f t="shared" si="227"/>
        <v>0.42650184275184277</v>
      </c>
      <c r="H534" s="99">
        <f t="shared" si="227"/>
        <v>1388.6900000000003</v>
      </c>
      <c r="I534" s="99">
        <f t="shared" si="227"/>
        <v>-33.814208309564293</v>
      </c>
      <c r="J534" s="99">
        <f t="shared" si="227"/>
        <v>68.92201216486329</v>
      </c>
      <c r="K534" s="99">
        <f t="shared" si="227"/>
        <v>556.25038519933901</v>
      </c>
      <c r="L534" s="99">
        <f t="shared" si="227"/>
        <v>591.35818905463793</v>
      </c>
      <c r="M534" s="99">
        <f t="shared" si="227"/>
        <v>335.08848634029329</v>
      </c>
      <c r="N534" s="99">
        <f t="shared" si="227"/>
        <v>926.44667539493116</v>
      </c>
      <c r="O534" s="99">
        <f t="shared" si="227"/>
        <v>216.30365473330019</v>
      </c>
      <c r="P534" s="99">
        <f t="shared" si="227"/>
        <v>1142.7503301282313</v>
      </c>
      <c r="Q534" s="99">
        <f t="shared" si="227"/>
        <v>30.139402027027032</v>
      </c>
      <c r="R534" s="99">
        <f t="shared" si="227"/>
        <v>1172.8897321552583</v>
      </c>
    </row>
    <row r="535" spans="1:18" ht="15" x14ac:dyDescent="0.25">
      <c r="A535" s="196">
        <v>740</v>
      </c>
      <c r="B535" s="10" t="s">
        <v>238</v>
      </c>
      <c r="C535" s="11">
        <v>32085</v>
      </c>
      <c r="D535" s="99">
        <f t="shared" ref="D535:R535" si="228">D233/$C233</f>
        <v>1110.059548698769</v>
      </c>
      <c r="E535" s="99">
        <f t="shared" si="228"/>
        <v>278.74227712907896</v>
      </c>
      <c r="F535" s="99">
        <f t="shared" si="228"/>
        <v>1388.801825827848</v>
      </c>
      <c r="G535" s="99">
        <f t="shared" si="228"/>
        <v>4.3281595761259159E-2</v>
      </c>
      <c r="H535" s="99">
        <f t="shared" si="228"/>
        <v>1388.69</v>
      </c>
      <c r="I535" s="99">
        <f t="shared" si="228"/>
        <v>0.11182582784808089</v>
      </c>
      <c r="J535" s="99">
        <f t="shared" si="228"/>
        <v>53.359803235454855</v>
      </c>
      <c r="K535" s="99">
        <f t="shared" si="228"/>
        <v>-360.60208507774519</v>
      </c>
      <c r="L535" s="99">
        <f t="shared" si="228"/>
        <v>-307.13045601444225</v>
      </c>
      <c r="M535" s="99">
        <f t="shared" si="228"/>
        <v>291.66999869570174</v>
      </c>
      <c r="N535" s="99">
        <f t="shared" si="228"/>
        <v>-15.460457318740536</v>
      </c>
      <c r="O535" s="99">
        <f t="shared" si="228"/>
        <v>191.74183214710249</v>
      </c>
      <c r="P535" s="99">
        <f t="shared" si="228"/>
        <v>176.28137482836195</v>
      </c>
      <c r="Q535" s="99">
        <f t="shared" si="228"/>
        <v>-10.826781128253085</v>
      </c>
      <c r="R535" s="99">
        <f t="shared" si="228"/>
        <v>165.45459370010886</v>
      </c>
    </row>
    <row r="536" spans="1:18" ht="15" x14ac:dyDescent="0.25">
      <c r="A536" s="196">
        <v>742</v>
      </c>
      <c r="B536" s="10" t="s">
        <v>239</v>
      </c>
      <c r="C536" s="11">
        <v>988</v>
      </c>
      <c r="D536" s="99">
        <f t="shared" ref="D536:R536" si="229">D234/$C234</f>
        <v>970.17537449392705</v>
      </c>
      <c r="E536" s="99">
        <f t="shared" si="229"/>
        <v>989.200910814689</v>
      </c>
      <c r="F536" s="99">
        <f t="shared" si="229"/>
        <v>1959.3762853086162</v>
      </c>
      <c r="G536" s="99">
        <f t="shared" si="229"/>
        <v>1.4055566801619435</v>
      </c>
      <c r="H536" s="99">
        <f t="shared" si="229"/>
        <v>1388.69</v>
      </c>
      <c r="I536" s="99">
        <f t="shared" si="229"/>
        <v>570.68628530861622</v>
      </c>
      <c r="J536" s="99">
        <f t="shared" si="229"/>
        <v>389.87739835309651</v>
      </c>
      <c r="K536" s="99">
        <f t="shared" si="229"/>
        <v>102.03801659405556</v>
      </c>
      <c r="L536" s="99">
        <f t="shared" si="229"/>
        <v>1062.6017002557683</v>
      </c>
      <c r="M536" s="99">
        <f t="shared" si="229"/>
        <v>-23.254922944492698</v>
      </c>
      <c r="N536" s="99">
        <f t="shared" si="229"/>
        <v>1039.3467773112754</v>
      </c>
      <c r="O536" s="99">
        <f t="shared" si="229"/>
        <v>230.58062316299947</v>
      </c>
      <c r="P536" s="99">
        <f t="shared" si="229"/>
        <v>1269.9274004742749</v>
      </c>
      <c r="Q536" s="99">
        <f t="shared" si="229"/>
        <v>0</v>
      </c>
      <c r="R536" s="99">
        <f t="shared" si="229"/>
        <v>1269.9274004742749</v>
      </c>
    </row>
    <row r="537" spans="1:18" ht="15" x14ac:dyDescent="0.25">
      <c r="A537" s="196">
        <v>743</v>
      </c>
      <c r="B537" s="10" t="s">
        <v>240</v>
      </c>
      <c r="C537" s="11">
        <v>65323</v>
      </c>
      <c r="D537" s="99">
        <f t="shared" ref="D537:R537" si="230">D235/$C235</f>
        <v>1591.8801596681108</v>
      </c>
      <c r="E537" s="99">
        <f t="shared" si="230"/>
        <v>144.45535573293787</v>
      </c>
      <c r="F537" s="99">
        <f t="shared" si="230"/>
        <v>1736.3355154010487</v>
      </c>
      <c r="G537" s="99">
        <f t="shared" si="230"/>
        <v>2.125882154830611E-2</v>
      </c>
      <c r="H537" s="99">
        <f t="shared" si="230"/>
        <v>1388.69</v>
      </c>
      <c r="I537" s="99">
        <f t="shared" si="230"/>
        <v>347.64551540104873</v>
      </c>
      <c r="J537" s="99">
        <f t="shared" si="230"/>
        <v>42.617549207530494</v>
      </c>
      <c r="K537" s="99">
        <f t="shared" si="230"/>
        <v>-322.8100332740633</v>
      </c>
      <c r="L537" s="99">
        <f t="shared" si="230"/>
        <v>67.453031334515899</v>
      </c>
      <c r="M537" s="99">
        <f t="shared" si="230"/>
        <v>188.28006881735564</v>
      </c>
      <c r="N537" s="99">
        <f t="shared" si="230"/>
        <v>255.73310015187155</v>
      </c>
      <c r="O537" s="99">
        <f t="shared" si="230"/>
        <v>151.42920489222448</v>
      </c>
      <c r="P537" s="99">
        <f t="shared" si="230"/>
        <v>407.162305044096</v>
      </c>
      <c r="Q537" s="99">
        <f t="shared" si="230"/>
        <v>-3.0703475651761249</v>
      </c>
      <c r="R537" s="99">
        <f t="shared" si="230"/>
        <v>404.09195747891994</v>
      </c>
    </row>
    <row r="538" spans="1:18" ht="15" x14ac:dyDescent="0.25">
      <c r="A538" s="196">
        <v>746</v>
      </c>
      <c r="B538" s="10" t="s">
        <v>241</v>
      </c>
      <c r="C538" s="11">
        <v>4735</v>
      </c>
      <c r="D538" s="99">
        <f t="shared" ref="D538:R538" si="231">D236/$C236</f>
        <v>2334.9659662090812</v>
      </c>
      <c r="E538" s="99">
        <f t="shared" si="231"/>
        <v>246.89173710863378</v>
      </c>
      <c r="F538" s="99">
        <f t="shared" si="231"/>
        <v>2581.8577033177153</v>
      </c>
      <c r="G538" s="99">
        <f t="shared" si="231"/>
        <v>0.29328194297782473</v>
      </c>
      <c r="H538" s="99">
        <f t="shared" si="231"/>
        <v>1388.69</v>
      </c>
      <c r="I538" s="99">
        <f t="shared" si="231"/>
        <v>1193.1677033177152</v>
      </c>
      <c r="J538" s="99">
        <f t="shared" si="231"/>
        <v>45.581125390222027</v>
      </c>
      <c r="K538" s="99">
        <f t="shared" si="231"/>
        <v>-260.73152918263924</v>
      </c>
      <c r="L538" s="99">
        <f t="shared" si="231"/>
        <v>978.01729952529797</v>
      </c>
      <c r="M538" s="99">
        <f t="shared" si="231"/>
        <v>297.96160404008469</v>
      </c>
      <c r="N538" s="99">
        <f t="shared" si="231"/>
        <v>1275.9789035653828</v>
      </c>
      <c r="O538" s="99">
        <f t="shared" si="231"/>
        <v>195.78413130715447</v>
      </c>
      <c r="P538" s="99">
        <f t="shared" si="231"/>
        <v>1471.7630348725372</v>
      </c>
      <c r="Q538" s="99">
        <f t="shared" si="231"/>
        <v>5.450687434002111</v>
      </c>
      <c r="R538" s="99">
        <f t="shared" si="231"/>
        <v>1477.2137223065392</v>
      </c>
    </row>
    <row r="539" spans="1:18" ht="15" x14ac:dyDescent="0.25">
      <c r="A539" s="196">
        <v>747</v>
      </c>
      <c r="B539" s="10" t="s">
        <v>242</v>
      </c>
      <c r="C539" s="11">
        <v>1308</v>
      </c>
      <c r="D539" s="99">
        <f t="shared" ref="D539:R539" si="232">D237/$C237</f>
        <v>1050.4207415902142</v>
      </c>
      <c r="E539" s="99">
        <f t="shared" si="232"/>
        <v>391.45183669263957</v>
      </c>
      <c r="F539" s="99">
        <f t="shared" si="232"/>
        <v>1441.8725782828537</v>
      </c>
      <c r="G539" s="99">
        <f t="shared" si="232"/>
        <v>1.0616896024464832</v>
      </c>
      <c r="H539" s="99">
        <f t="shared" si="232"/>
        <v>1388.69</v>
      </c>
      <c r="I539" s="99">
        <f t="shared" si="232"/>
        <v>53.182578282853711</v>
      </c>
      <c r="J539" s="99">
        <f t="shared" si="232"/>
        <v>135.79338851406484</v>
      </c>
      <c r="K539" s="99">
        <f t="shared" si="232"/>
        <v>388.85958741182242</v>
      </c>
      <c r="L539" s="99">
        <f t="shared" si="232"/>
        <v>577.83555420874097</v>
      </c>
      <c r="M539" s="99">
        <f t="shared" si="232"/>
        <v>418.03650984106969</v>
      </c>
      <c r="N539" s="99">
        <f t="shared" si="232"/>
        <v>995.87206404981066</v>
      </c>
      <c r="O539" s="99">
        <f t="shared" si="232"/>
        <v>256.18622870885832</v>
      </c>
      <c r="P539" s="99">
        <f t="shared" si="232"/>
        <v>1252.058292758669</v>
      </c>
      <c r="Q539" s="99">
        <f t="shared" si="232"/>
        <v>38.893031345565767</v>
      </c>
      <c r="R539" s="99">
        <f t="shared" si="232"/>
        <v>1290.9513241042348</v>
      </c>
    </row>
    <row r="540" spans="1:18" ht="15" x14ac:dyDescent="0.25">
      <c r="A540" s="196">
        <v>748</v>
      </c>
      <c r="B540" s="10" t="s">
        <v>243</v>
      </c>
      <c r="C540" s="11">
        <v>4897</v>
      </c>
      <c r="D540" s="99">
        <f t="shared" ref="D540:R540" si="233">D238/$C238</f>
        <v>1954.4016928731876</v>
      </c>
      <c r="E540" s="99">
        <f t="shared" si="233"/>
        <v>278.12176557619262</v>
      </c>
      <c r="F540" s="99">
        <f t="shared" si="233"/>
        <v>2232.5234584493805</v>
      </c>
      <c r="G540" s="99">
        <f t="shared" si="233"/>
        <v>0.283579742699612</v>
      </c>
      <c r="H540" s="99">
        <f t="shared" si="233"/>
        <v>1388.69</v>
      </c>
      <c r="I540" s="99">
        <f t="shared" si="233"/>
        <v>843.83345844938026</v>
      </c>
      <c r="J540" s="99">
        <f t="shared" si="233"/>
        <v>63.003406223484561</v>
      </c>
      <c r="K540" s="99">
        <f t="shared" si="233"/>
        <v>-473.81525567133582</v>
      </c>
      <c r="L540" s="99">
        <f t="shared" si="233"/>
        <v>433.02160900152899</v>
      </c>
      <c r="M540" s="99">
        <f t="shared" si="233"/>
        <v>523.09369208811802</v>
      </c>
      <c r="N540" s="99">
        <f t="shared" si="233"/>
        <v>956.11530108964701</v>
      </c>
      <c r="O540" s="99">
        <f t="shared" si="233"/>
        <v>207.40867766118134</v>
      </c>
      <c r="P540" s="99">
        <f t="shared" si="233"/>
        <v>1163.5239787508283</v>
      </c>
      <c r="Q540" s="99">
        <f t="shared" si="233"/>
        <v>52.094414947927298</v>
      </c>
      <c r="R540" s="99">
        <f t="shared" si="233"/>
        <v>1215.6183936987554</v>
      </c>
    </row>
    <row r="541" spans="1:18" ht="15" x14ac:dyDescent="0.25">
      <c r="A541" s="196">
        <v>749</v>
      </c>
      <c r="B541" s="10" t="s">
        <v>244</v>
      </c>
      <c r="C541" s="11">
        <v>21232</v>
      </c>
      <c r="D541" s="99">
        <f t="shared" ref="D541:R541" si="234">D239/$C239</f>
        <v>1830.5511096458174</v>
      </c>
      <c r="E541" s="99">
        <f t="shared" si="234"/>
        <v>101.83863320595219</v>
      </c>
      <c r="F541" s="99">
        <f t="shared" si="234"/>
        <v>1932.3897428517696</v>
      </c>
      <c r="G541" s="99">
        <f t="shared" si="234"/>
        <v>6.5405519969856829E-2</v>
      </c>
      <c r="H541" s="99">
        <f t="shared" si="234"/>
        <v>1388.69</v>
      </c>
      <c r="I541" s="99">
        <f t="shared" si="234"/>
        <v>543.69974285176954</v>
      </c>
      <c r="J541" s="99">
        <f t="shared" si="234"/>
        <v>29.905954352380899</v>
      </c>
      <c r="K541" s="99">
        <f t="shared" si="234"/>
        <v>-318.84794820747805</v>
      </c>
      <c r="L541" s="99">
        <f t="shared" si="234"/>
        <v>254.75774899667238</v>
      </c>
      <c r="M541" s="99">
        <f t="shared" si="234"/>
        <v>235.99255093766197</v>
      </c>
      <c r="N541" s="99">
        <f t="shared" si="234"/>
        <v>490.75029993433429</v>
      </c>
      <c r="O541" s="99">
        <f t="shared" si="234"/>
        <v>142.23912742017171</v>
      </c>
      <c r="P541" s="99">
        <f t="shared" si="234"/>
        <v>632.98942735450601</v>
      </c>
      <c r="Q541" s="99">
        <f t="shared" si="234"/>
        <v>1.5938033887528271</v>
      </c>
      <c r="R541" s="99">
        <f t="shared" si="234"/>
        <v>634.58323074325881</v>
      </c>
    </row>
    <row r="542" spans="1:18" ht="15" x14ac:dyDescent="0.25">
      <c r="A542" s="196">
        <v>751</v>
      </c>
      <c r="B542" s="10" t="s">
        <v>245</v>
      </c>
      <c r="C542" s="11">
        <v>2877</v>
      </c>
      <c r="D542" s="99">
        <f t="shared" ref="D542:R542" si="235">D240/$C240</f>
        <v>1299.9602015988878</v>
      </c>
      <c r="E542" s="99">
        <f t="shared" si="235"/>
        <v>484.93367352227847</v>
      </c>
      <c r="F542" s="99">
        <f t="shared" si="235"/>
        <v>1784.8938751211663</v>
      </c>
      <c r="G542" s="99">
        <f t="shared" si="235"/>
        <v>0.48268682655543971</v>
      </c>
      <c r="H542" s="99">
        <f t="shared" si="235"/>
        <v>1388.69</v>
      </c>
      <c r="I542" s="99">
        <f t="shared" si="235"/>
        <v>396.20387512116605</v>
      </c>
      <c r="J542" s="99">
        <f t="shared" si="235"/>
        <v>76.038200120650586</v>
      </c>
      <c r="K542" s="99">
        <f t="shared" si="235"/>
        <v>-24.781420237552279</v>
      </c>
      <c r="L542" s="99">
        <f t="shared" si="235"/>
        <v>447.46065500426437</v>
      </c>
      <c r="M542" s="99">
        <f t="shared" si="235"/>
        <v>417.67041086380397</v>
      </c>
      <c r="N542" s="99">
        <f t="shared" si="235"/>
        <v>865.13106586806828</v>
      </c>
      <c r="O542" s="99">
        <f t="shared" si="235"/>
        <v>175.6610375492846</v>
      </c>
      <c r="P542" s="99">
        <f t="shared" si="235"/>
        <v>1040.7921034173528</v>
      </c>
      <c r="Q542" s="99">
        <f t="shared" si="235"/>
        <v>6.2225234619395247</v>
      </c>
      <c r="R542" s="99">
        <f t="shared" si="235"/>
        <v>1047.0146268792926</v>
      </c>
    </row>
    <row r="543" spans="1:18" ht="15" x14ac:dyDescent="0.25">
      <c r="A543" s="196">
        <v>753</v>
      </c>
      <c r="B543" s="10" t="s">
        <v>246</v>
      </c>
      <c r="C543" s="11">
        <v>22320</v>
      </c>
      <c r="D543" s="99">
        <f t="shared" ref="D543:R543" si="236">D241/$C241</f>
        <v>1716.2525112007168</v>
      </c>
      <c r="E543" s="99">
        <f t="shared" si="236"/>
        <v>295.75636365397941</v>
      </c>
      <c r="F543" s="99">
        <f t="shared" si="236"/>
        <v>2012.0088748546962</v>
      </c>
      <c r="G543" s="99">
        <f t="shared" si="236"/>
        <v>6.2217293906810037E-2</v>
      </c>
      <c r="H543" s="99">
        <f t="shared" si="236"/>
        <v>1388.69</v>
      </c>
      <c r="I543" s="99">
        <f t="shared" si="236"/>
        <v>623.31887485469611</v>
      </c>
      <c r="J543" s="99">
        <f t="shared" si="236"/>
        <v>43.48109263122187</v>
      </c>
      <c r="K543" s="99">
        <f t="shared" si="236"/>
        <v>342.22800547574207</v>
      </c>
      <c r="L543" s="99">
        <f t="shared" si="236"/>
        <v>1009.0279729616601</v>
      </c>
      <c r="M543" s="99">
        <f t="shared" si="236"/>
        <v>-27.487969525261658</v>
      </c>
      <c r="N543" s="99">
        <f t="shared" si="236"/>
        <v>981.54000343639837</v>
      </c>
      <c r="O543" s="99">
        <f t="shared" si="236"/>
        <v>110.91364771619439</v>
      </c>
      <c r="P543" s="99">
        <f t="shared" si="236"/>
        <v>1092.4536511525928</v>
      </c>
      <c r="Q543" s="99">
        <f t="shared" si="236"/>
        <v>-5.790142553763439</v>
      </c>
      <c r="R543" s="99">
        <f t="shared" si="236"/>
        <v>1086.6635085988291</v>
      </c>
    </row>
    <row r="544" spans="1:18" ht="15" x14ac:dyDescent="0.25">
      <c r="A544" s="196">
        <v>755</v>
      </c>
      <c r="B544" s="10" t="s">
        <v>247</v>
      </c>
      <c r="C544" s="11">
        <v>6217</v>
      </c>
      <c r="D544" s="99">
        <f t="shared" ref="D544:R544" si="237">D242/$C242</f>
        <v>1633.6630706128356</v>
      </c>
      <c r="E544" s="99">
        <f t="shared" si="237"/>
        <v>322.38102687035979</v>
      </c>
      <c r="F544" s="99">
        <f t="shared" si="237"/>
        <v>1956.0440974831952</v>
      </c>
      <c r="G544" s="99">
        <f t="shared" si="237"/>
        <v>0.22336979250442338</v>
      </c>
      <c r="H544" s="99">
        <f t="shared" si="237"/>
        <v>1388.69</v>
      </c>
      <c r="I544" s="99">
        <f t="shared" si="237"/>
        <v>567.35409748319523</v>
      </c>
      <c r="J544" s="99">
        <f t="shared" si="237"/>
        <v>30.124125226030213</v>
      </c>
      <c r="K544" s="99">
        <f t="shared" si="237"/>
        <v>208.87005133257873</v>
      </c>
      <c r="L544" s="99">
        <f t="shared" si="237"/>
        <v>806.34827404180407</v>
      </c>
      <c r="M544" s="99">
        <f t="shared" si="237"/>
        <v>-2.6081064072192914</v>
      </c>
      <c r="N544" s="99">
        <f t="shared" si="237"/>
        <v>803.74016763458474</v>
      </c>
      <c r="O544" s="99">
        <f t="shared" si="237"/>
        <v>139.7614878419464</v>
      </c>
      <c r="P544" s="99">
        <f t="shared" si="237"/>
        <v>943.50165547653103</v>
      </c>
      <c r="Q544" s="99">
        <f t="shared" si="237"/>
        <v>-157.44692625060321</v>
      </c>
      <c r="R544" s="99">
        <f t="shared" si="237"/>
        <v>786.05472922592787</v>
      </c>
    </row>
    <row r="545" spans="1:18" ht="15" x14ac:dyDescent="0.25">
      <c r="A545" s="196">
        <v>758</v>
      </c>
      <c r="B545" s="10" t="s">
        <v>248</v>
      </c>
      <c r="C545" s="11">
        <v>8134</v>
      </c>
      <c r="D545" s="99">
        <f t="shared" ref="D545:R545" si="238">D243/$C243</f>
        <v>1314.0602188345217</v>
      </c>
      <c r="E545" s="99">
        <f t="shared" si="238"/>
        <v>934.92575259071771</v>
      </c>
      <c r="F545" s="99">
        <f t="shared" si="238"/>
        <v>2248.9859714252398</v>
      </c>
      <c r="G545" s="99">
        <f t="shared" si="238"/>
        <v>0.17072657978854194</v>
      </c>
      <c r="H545" s="99">
        <f t="shared" si="238"/>
        <v>1388.69</v>
      </c>
      <c r="I545" s="99">
        <f t="shared" si="238"/>
        <v>860.2959714252396</v>
      </c>
      <c r="J545" s="99">
        <f t="shared" si="238"/>
        <v>183.5186947156941</v>
      </c>
      <c r="K545" s="99">
        <f t="shared" si="238"/>
        <v>-496.16386607955991</v>
      </c>
      <c r="L545" s="99">
        <f t="shared" si="238"/>
        <v>547.65080006137396</v>
      </c>
      <c r="M545" s="99">
        <f t="shared" si="238"/>
        <v>74.800112287420191</v>
      </c>
      <c r="N545" s="99">
        <f t="shared" si="238"/>
        <v>622.45091234879419</v>
      </c>
      <c r="O545" s="99">
        <f t="shared" si="238"/>
        <v>185.8259086502681</v>
      </c>
      <c r="P545" s="99">
        <f t="shared" si="238"/>
        <v>808.27682099906224</v>
      </c>
      <c r="Q545" s="99">
        <f t="shared" si="238"/>
        <v>-13.398038173100568</v>
      </c>
      <c r="R545" s="99">
        <f t="shared" si="238"/>
        <v>794.87878282596171</v>
      </c>
    </row>
    <row r="546" spans="1:18" ht="15" x14ac:dyDescent="0.25">
      <c r="A546" s="196">
        <v>759</v>
      </c>
      <c r="B546" s="10" t="s">
        <v>249</v>
      </c>
      <c r="C546" s="11">
        <v>1942</v>
      </c>
      <c r="D546" s="99">
        <f t="shared" ref="D546:R546" si="239">D244/$C244</f>
        <v>1527.1374665293508</v>
      </c>
      <c r="E546" s="99">
        <f t="shared" si="239"/>
        <v>311.95873035368066</v>
      </c>
      <c r="F546" s="99">
        <f t="shared" si="239"/>
        <v>1839.0961968830316</v>
      </c>
      <c r="G546" s="99">
        <f t="shared" si="239"/>
        <v>0.71508238928939238</v>
      </c>
      <c r="H546" s="99">
        <f t="shared" si="239"/>
        <v>1388.69</v>
      </c>
      <c r="I546" s="99">
        <f t="shared" si="239"/>
        <v>450.4061968830315</v>
      </c>
      <c r="J546" s="99">
        <f t="shared" si="239"/>
        <v>139.76423324636633</v>
      </c>
      <c r="K546" s="99">
        <f t="shared" si="239"/>
        <v>-138.49631409030795</v>
      </c>
      <c r="L546" s="99">
        <f t="shared" si="239"/>
        <v>451.67411603908982</v>
      </c>
      <c r="M546" s="99">
        <f t="shared" si="239"/>
        <v>465.59120652993619</v>
      </c>
      <c r="N546" s="99">
        <f t="shared" si="239"/>
        <v>917.26532256902601</v>
      </c>
      <c r="O546" s="99">
        <f t="shared" si="239"/>
        <v>250.75807327760458</v>
      </c>
      <c r="P546" s="99">
        <f t="shared" si="239"/>
        <v>1168.0233958466304</v>
      </c>
      <c r="Q546" s="99">
        <f t="shared" si="239"/>
        <v>255.8115602471679</v>
      </c>
      <c r="R546" s="99">
        <f t="shared" si="239"/>
        <v>1423.8349560937982</v>
      </c>
    </row>
    <row r="547" spans="1:18" ht="15" x14ac:dyDescent="0.25">
      <c r="A547" s="196">
        <v>761</v>
      </c>
      <c r="B547" s="10" t="s">
        <v>250</v>
      </c>
      <c r="C547" s="11">
        <v>8426</v>
      </c>
      <c r="D547" s="99">
        <f t="shared" ref="D547:R547" si="240">D245/$C245</f>
        <v>1264.6273427486351</v>
      </c>
      <c r="E547" s="99">
        <f t="shared" si="240"/>
        <v>210.6122818933884</v>
      </c>
      <c r="F547" s="99">
        <f t="shared" si="240"/>
        <v>1475.2396246420235</v>
      </c>
      <c r="G547" s="99">
        <f t="shared" si="240"/>
        <v>0.16481011155945882</v>
      </c>
      <c r="H547" s="99">
        <f t="shared" si="240"/>
        <v>1388.69</v>
      </c>
      <c r="I547" s="99">
        <f t="shared" si="240"/>
        <v>86.549624642023431</v>
      </c>
      <c r="J547" s="99">
        <f t="shared" si="240"/>
        <v>27.504558182249632</v>
      </c>
      <c r="K547" s="99">
        <f t="shared" si="240"/>
        <v>107.8999525489199</v>
      </c>
      <c r="L547" s="99">
        <f t="shared" si="240"/>
        <v>221.95413537319297</v>
      </c>
      <c r="M547" s="99">
        <f t="shared" si="240"/>
        <v>470.72936798449194</v>
      </c>
      <c r="N547" s="99">
        <f t="shared" si="240"/>
        <v>692.68350335768491</v>
      </c>
      <c r="O547" s="99">
        <f t="shared" si="240"/>
        <v>216.70219011060797</v>
      </c>
      <c r="P547" s="99">
        <f t="shared" si="240"/>
        <v>909.38569346829297</v>
      </c>
      <c r="Q547" s="99">
        <f t="shared" si="240"/>
        <v>56.609209648706383</v>
      </c>
      <c r="R547" s="99">
        <f t="shared" si="240"/>
        <v>965.99490311699935</v>
      </c>
    </row>
    <row r="548" spans="1:18" ht="15" x14ac:dyDescent="0.25">
      <c r="A548" s="196">
        <v>762</v>
      </c>
      <c r="B548" s="10" t="s">
        <v>251</v>
      </c>
      <c r="C548" s="11">
        <v>3672</v>
      </c>
      <c r="D548" s="99">
        <f t="shared" ref="D548:R548" si="241">D246/$C246</f>
        <v>1166.2484177559911</v>
      </c>
      <c r="E548" s="99">
        <f t="shared" si="241"/>
        <v>419.46338720803129</v>
      </c>
      <c r="F548" s="99">
        <f t="shared" si="241"/>
        <v>1585.7118049640223</v>
      </c>
      <c r="G548" s="99">
        <f t="shared" si="241"/>
        <v>0.37818355119825708</v>
      </c>
      <c r="H548" s="99">
        <f t="shared" si="241"/>
        <v>1388.6900000000003</v>
      </c>
      <c r="I548" s="99">
        <f t="shared" si="241"/>
        <v>197.02180496402224</v>
      </c>
      <c r="J548" s="99">
        <f t="shared" si="241"/>
        <v>129.60621924403284</v>
      </c>
      <c r="K548" s="99">
        <f t="shared" si="241"/>
        <v>357.14887814941</v>
      </c>
      <c r="L548" s="99">
        <f t="shared" si="241"/>
        <v>683.77690235746513</v>
      </c>
      <c r="M548" s="99">
        <f t="shared" si="241"/>
        <v>350.33183764762066</v>
      </c>
      <c r="N548" s="99">
        <f t="shared" si="241"/>
        <v>1034.1087400050858</v>
      </c>
      <c r="O548" s="99">
        <f t="shared" si="241"/>
        <v>241.07613004948698</v>
      </c>
      <c r="P548" s="99">
        <f t="shared" si="241"/>
        <v>1275.1848700545727</v>
      </c>
      <c r="Q548" s="99">
        <f t="shared" si="241"/>
        <v>1.0075675381263618</v>
      </c>
      <c r="R548" s="99">
        <f t="shared" si="241"/>
        <v>1276.192437592699</v>
      </c>
    </row>
    <row r="549" spans="1:18" ht="15" x14ac:dyDescent="0.25">
      <c r="A549" s="196">
        <v>765</v>
      </c>
      <c r="B549" s="10" t="s">
        <v>252</v>
      </c>
      <c r="C549" s="11">
        <v>10354</v>
      </c>
      <c r="D549" s="99">
        <f t="shared" ref="D549:R549" si="242">D247/$C247</f>
        <v>1439.4764120146804</v>
      </c>
      <c r="E549" s="99">
        <f t="shared" si="242"/>
        <v>331.01894659941894</v>
      </c>
      <c r="F549" s="99">
        <f t="shared" si="242"/>
        <v>1770.4953586140991</v>
      </c>
      <c r="G549" s="99">
        <f t="shared" si="242"/>
        <v>0.13412111261348272</v>
      </c>
      <c r="H549" s="99">
        <f t="shared" si="242"/>
        <v>1388.69</v>
      </c>
      <c r="I549" s="99">
        <f t="shared" si="242"/>
        <v>381.80535861409919</v>
      </c>
      <c r="J549" s="99">
        <f t="shared" si="242"/>
        <v>70.472834840650179</v>
      </c>
      <c r="K549" s="99">
        <f t="shared" si="242"/>
        <v>-205.05584833224759</v>
      </c>
      <c r="L549" s="99">
        <f t="shared" si="242"/>
        <v>247.22234512250176</v>
      </c>
      <c r="M549" s="99">
        <f t="shared" si="242"/>
        <v>170.8697454839606</v>
      </c>
      <c r="N549" s="99">
        <f t="shared" si="242"/>
        <v>418.09209060646242</v>
      </c>
      <c r="O549" s="99">
        <f t="shared" si="242"/>
        <v>179.87097083953961</v>
      </c>
      <c r="P549" s="99">
        <f t="shared" si="242"/>
        <v>597.96306144600203</v>
      </c>
      <c r="Q549" s="99">
        <f t="shared" si="242"/>
        <v>-1.9523437801815755</v>
      </c>
      <c r="R549" s="99">
        <f t="shared" si="242"/>
        <v>596.01071766582049</v>
      </c>
    </row>
    <row r="550" spans="1:18" ht="15" x14ac:dyDescent="0.25">
      <c r="A550" s="196">
        <v>768</v>
      </c>
      <c r="B550" s="10" t="s">
        <v>253</v>
      </c>
      <c r="C550" s="11">
        <v>2375</v>
      </c>
      <c r="D550" s="99">
        <f t="shared" ref="D550:R550" si="243">D248/$C248</f>
        <v>837.60335999999995</v>
      </c>
      <c r="E550" s="99">
        <f t="shared" si="243"/>
        <v>731.27441339186191</v>
      </c>
      <c r="F550" s="99">
        <f t="shared" si="243"/>
        <v>1568.8777733918621</v>
      </c>
      <c r="G550" s="99">
        <f t="shared" si="243"/>
        <v>0.58471157894736847</v>
      </c>
      <c r="H550" s="99">
        <f t="shared" si="243"/>
        <v>1388.69</v>
      </c>
      <c r="I550" s="99">
        <f t="shared" si="243"/>
        <v>180.18777339186207</v>
      </c>
      <c r="J550" s="99">
        <f t="shared" si="243"/>
        <v>140.94801672512773</v>
      </c>
      <c r="K550" s="99">
        <f t="shared" si="243"/>
        <v>260.23849429498421</v>
      </c>
      <c r="L550" s="99">
        <f t="shared" si="243"/>
        <v>581.37428441197403</v>
      </c>
      <c r="M550" s="99">
        <f t="shared" si="243"/>
        <v>321.3988104077913</v>
      </c>
      <c r="N550" s="99">
        <f t="shared" si="243"/>
        <v>902.77309481976533</v>
      </c>
      <c r="O550" s="99">
        <f t="shared" si="243"/>
        <v>238.88510224334115</v>
      </c>
      <c r="P550" s="99">
        <f t="shared" si="243"/>
        <v>1141.6581970631064</v>
      </c>
      <c r="Q550" s="99">
        <f t="shared" si="243"/>
        <v>25.125894736842106</v>
      </c>
      <c r="R550" s="99">
        <f t="shared" si="243"/>
        <v>1166.7840917999486</v>
      </c>
    </row>
    <row r="551" spans="1:18" ht="15" x14ac:dyDescent="0.25">
      <c r="A551" s="196">
        <v>777</v>
      </c>
      <c r="B551" s="10" t="s">
        <v>254</v>
      </c>
      <c r="C551" s="11">
        <v>7367</v>
      </c>
      <c r="D551" s="99">
        <f t="shared" ref="D551:R551" si="244">D249/$C249</f>
        <v>1001.2958449843899</v>
      </c>
      <c r="E551" s="99">
        <f t="shared" si="244"/>
        <v>705.18500683571619</v>
      </c>
      <c r="F551" s="99">
        <f t="shared" si="244"/>
        <v>1706.4808518201062</v>
      </c>
      <c r="G551" s="99">
        <f t="shared" si="244"/>
        <v>0.18850142527487446</v>
      </c>
      <c r="H551" s="99">
        <f t="shared" si="244"/>
        <v>1388.69</v>
      </c>
      <c r="I551" s="99">
        <f t="shared" si="244"/>
        <v>317.79085182010607</v>
      </c>
      <c r="J551" s="99">
        <f t="shared" si="244"/>
        <v>168.49083856605256</v>
      </c>
      <c r="K551" s="99">
        <f t="shared" si="244"/>
        <v>6.5056303391559389</v>
      </c>
      <c r="L551" s="99">
        <f t="shared" si="244"/>
        <v>492.78732072531454</v>
      </c>
      <c r="M551" s="99">
        <f t="shared" si="244"/>
        <v>416.75089266393098</v>
      </c>
      <c r="N551" s="99">
        <f t="shared" si="244"/>
        <v>909.53821338924558</v>
      </c>
      <c r="O551" s="99">
        <f t="shared" si="244"/>
        <v>211.66306832338034</v>
      </c>
      <c r="P551" s="99">
        <f t="shared" si="244"/>
        <v>1121.2012817126258</v>
      </c>
      <c r="Q551" s="99">
        <f t="shared" si="244"/>
        <v>-0.71281552870910692</v>
      </c>
      <c r="R551" s="99">
        <f t="shared" si="244"/>
        <v>1120.4884661839167</v>
      </c>
    </row>
    <row r="552" spans="1:18" ht="15" x14ac:dyDescent="0.25">
      <c r="A552" s="196">
        <v>778</v>
      </c>
      <c r="B552" s="10" t="s">
        <v>255</v>
      </c>
      <c r="C552" s="11">
        <v>6763</v>
      </c>
      <c r="D552" s="99">
        <f t="shared" ref="D552:R552" si="245">D250/$C250</f>
        <v>1277.2540499778206</v>
      </c>
      <c r="E552" s="99">
        <f t="shared" si="245"/>
        <v>199.08492698134995</v>
      </c>
      <c r="F552" s="99">
        <f t="shared" si="245"/>
        <v>1476.3389769591706</v>
      </c>
      <c r="G552" s="99">
        <f t="shared" si="245"/>
        <v>0.20533638917640101</v>
      </c>
      <c r="H552" s="99">
        <f t="shared" si="245"/>
        <v>1388.69</v>
      </c>
      <c r="I552" s="99">
        <f t="shared" si="245"/>
        <v>87.648976959170511</v>
      </c>
      <c r="J552" s="99">
        <f t="shared" si="245"/>
        <v>54.452380461243969</v>
      </c>
      <c r="K552" s="99">
        <f t="shared" si="245"/>
        <v>14.046180169886805</v>
      </c>
      <c r="L552" s="99">
        <f t="shared" si="245"/>
        <v>156.14753759030131</v>
      </c>
      <c r="M552" s="99">
        <f t="shared" si="245"/>
        <v>477.51792776556596</v>
      </c>
      <c r="N552" s="99">
        <f t="shared" si="245"/>
        <v>633.66546535586724</v>
      </c>
      <c r="O552" s="99">
        <f t="shared" si="245"/>
        <v>200.96667421777227</v>
      </c>
      <c r="P552" s="99">
        <f t="shared" si="245"/>
        <v>834.63213957363951</v>
      </c>
      <c r="Q552" s="99">
        <f t="shared" si="245"/>
        <v>20.464793737986099</v>
      </c>
      <c r="R552" s="99">
        <f t="shared" si="245"/>
        <v>855.09693331162566</v>
      </c>
    </row>
    <row r="553" spans="1:18" ht="15" x14ac:dyDescent="0.25">
      <c r="A553" s="196">
        <v>781</v>
      </c>
      <c r="B553" s="10" t="s">
        <v>256</v>
      </c>
      <c r="C553" s="11">
        <v>3504</v>
      </c>
      <c r="D553" s="99">
        <f t="shared" ref="D553:R553" si="246">D251/$C251</f>
        <v>821.29828196347034</v>
      </c>
      <c r="E553" s="99">
        <f t="shared" si="246"/>
        <v>292.80056809235003</v>
      </c>
      <c r="F553" s="99">
        <f t="shared" si="246"/>
        <v>1114.0988500558205</v>
      </c>
      <c r="G553" s="99">
        <f t="shared" si="246"/>
        <v>0.39631563926940638</v>
      </c>
      <c r="H553" s="99">
        <f t="shared" si="246"/>
        <v>1388.6899999999998</v>
      </c>
      <c r="I553" s="99">
        <f t="shared" si="246"/>
        <v>-274.59114994417951</v>
      </c>
      <c r="J553" s="99">
        <f t="shared" si="246"/>
        <v>130.91910146436348</v>
      </c>
      <c r="K553" s="99">
        <f t="shared" si="246"/>
        <v>851.08201613107826</v>
      </c>
      <c r="L553" s="99">
        <f t="shared" si="246"/>
        <v>707.40996765126215</v>
      </c>
      <c r="M553" s="99">
        <f t="shared" si="246"/>
        <v>215.83782758596624</v>
      </c>
      <c r="N553" s="99">
        <f t="shared" si="246"/>
        <v>923.24779523722839</v>
      </c>
      <c r="O553" s="99">
        <f t="shared" si="246"/>
        <v>228.92410883925024</v>
      </c>
      <c r="P553" s="99">
        <f t="shared" si="246"/>
        <v>1152.1719040764788</v>
      </c>
      <c r="Q553" s="99">
        <f t="shared" si="246"/>
        <v>-9.6646675228310528</v>
      </c>
      <c r="R553" s="99">
        <f t="shared" si="246"/>
        <v>1142.5072365536475</v>
      </c>
    </row>
    <row r="554" spans="1:18" ht="15" x14ac:dyDescent="0.25">
      <c r="A554" s="196">
        <v>783</v>
      </c>
      <c r="B554" s="10" t="s">
        <v>257</v>
      </c>
      <c r="C554" s="11">
        <v>6419</v>
      </c>
      <c r="D554" s="99">
        <f t="shared" ref="D554:R554" si="247">D252/$C252</f>
        <v>1279.9753980370774</v>
      </c>
      <c r="E554" s="99">
        <f t="shared" si="247"/>
        <v>179.13473393716748</v>
      </c>
      <c r="F554" s="99">
        <f t="shared" si="247"/>
        <v>1459.1101319742447</v>
      </c>
      <c r="G554" s="99">
        <f t="shared" si="247"/>
        <v>0.21634055148777068</v>
      </c>
      <c r="H554" s="99">
        <f t="shared" si="247"/>
        <v>1388.6900000000003</v>
      </c>
      <c r="I554" s="99">
        <f t="shared" si="247"/>
        <v>70.42013197424464</v>
      </c>
      <c r="J554" s="99">
        <f t="shared" si="247"/>
        <v>30.592077008617704</v>
      </c>
      <c r="K554" s="99">
        <f t="shared" si="247"/>
        <v>-128.14224002304312</v>
      </c>
      <c r="L554" s="99">
        <f t="shared" si="247"/>
        <v>-27.130031040180754</v>
      </c>
      <c r="M554" s="99">
        <f t="shared" si="247"/>
        <v>243.11647408136898</v>
      </c>
      <c r="N554" s="99">
        <f t="shared" si="247"/>
        <v>215.98644304118824</v>
      </c>
      <c r="O554" s="99">
        <f t="shared" si="247"/>
        <v>192.96055818170785</v>
      </c>
      <c r="P554" s="99">
        <f t="shared" si="247"/>
        <v>408.94700122289612</v>
      </c>
      <c r="Q554" s="99">
        <f t="shared" si="247"/>
        <v>-15.390295528898578</v>
      </c>
      <c r="R554" s="99">
        <f t="shared" si="247"/>
        <v>393.55670569399751</v>
      </c>
    </row>
    <row r="555" spans="1:18" ht="15" x14ac:dyDescent="0.25">
      <c r="A555" s="196">
        <v>785</v>
      </c>
      <c r="B555" s="10" t="s">
        <v>258</v>
      </c>
      <c r="C555" s="11">
        <v>2626</v>
      </c>
      <c r="D555" s="99">
        <f t="shared" ref="D555:R555" si="248">D253/$C253</f>
        <v>1093.834737242955</v>
      </c>
      <c r="E555" s="99">
        <f t="shared" si="248"/>
        <v>525.26197329779609</v>
      </c>
      <c r="F555" s="99">
        <f t="shared" si="248"/>
        <v>1619.096710540751</v>
      </c>
      <c r="G555" s="99">
        <f t="shared" si="248"/>
        <v>0.52882330540746381</v>
      </c>
      <c r="H555" s="99">
        <f t="shared" si="248"/>
        <v>1388.69</v>
      </c>
      <c r="I555" s="99">
        <f t="shared" si="248"/>
        <v>230.40671054075113</v>
      </c>
      <c r="J555" s="99">
        <f t="shared" si="248"/>
        <v>348.83206726361169</v>
      </c>
      <c r="K555" s="99">
        <f t="shared" si="248"/>
        <v>795.58549360310099</v>
      </c>
      <c r="L555" s="99">
        <f t="shared" si="248"/>
        <v>1374.8242714074638</v>
      </c>
      <c r="M555" s="99">
        <f t="shared" si="248"/>
        <v>414.50929166375721</v>
      </c>
      <c r="N555" s="99">
        <f t="shared" si="248"/>
        <v>1789.3335630712209</v>
      </c>
      <c r="O555" s="99">
        <f t="shared" si="248"/>
        <v>242.43226657407769</v>
      </c>
      <c r="P555" s="99">
        <f t="shared" si="248"/>
        <v>2031.7658296452987</v>
      </c>
      <c r="Q555" s="99">
        <f t="shared" si="248"/>
        <v>18.378273990860627</v>
      </c>
      <c r="R555" s="99">
        <f t="shared" si="248"/>
        <v>2050.1441036361593</v>
      </c>
    </row>
    <row r="556" spans="1:18" ht="15" x14ac:dyDescent="0.25">
      <c r="A556" s="196">
        <v>790</v>
      </c>
      <c r="B556" s="10" t="s">
        <v>259</v>
      </c>
      <c r="C556" s="11">
        <v>23734</v>
      </c>
      <c r="D556" s="99">
        <f t="shared" ref="D556:R556" si="249">D254/$C254</f>
        <v>1350.4873763377432</v>
      </c>
      <c r="E556" s="99">
        <f t="shared" si="249"/>
        <v>167.40688171768318</v>
      </c>
      <c r="F556" s="99">
        <f t="shared" si="249"/>
        <v>1517.8942580554262</v>
      </c>
      <c r="G556" s="99">
        <f t="shared" si="249"/>
        <v>5.8510575545630744E-2</v>
      </c>
      <c r="H556" s="99">
        <f t="shared" si="249"/>
        <v>1388.69</v>
      </c>
      <c r="I556" s="99">
        <f t="shared" si="249"/>
        <v>129.20425805542627</v>
      </c>
      <c r="J556" s="99">
        <f t="shared" si="249"/>
        <v>31.185409763313512</v>
      </c>
      <c r="K556" s="99">
        <f t="shared" si="249"/>
        <v>7.5957450196620195</v>
      </c>
      <c r="L556" s="99">
        <f t="shared" si="249"/>
        <v>167.9854128384018</v>
      </c>
      <c r="M556" s="99">
        <f t="shared" si="249"/>
        <v>414.52441990060396</v>
      </c>
      <c r="N556" s="99">
        <f t="shared" si="249"/>
        <v>582.50983273900579</v>
      </c>
      <c r="O556" s="99">
        <f t="shared" si="249"/>
        <v>184.46959106024289</v>
      </c>
      <c r="P556" s="99">
        <f t="shared" si="249"/>
        <v>766.97942379924871</v>
      </c>
      <c r="Q556" s="99">
        <f t="shared" si="249"/>
        <v>6.7621649532316503</v>
      </c>
      <c r="R556" s="99">
        <f t="shared" si="249"/>
        <v>773.74158875248042</v>
      </c>
    </row>
    <row r="557" spans="1:18" ht="15" x14ac:dyDescent="0.25">
      <c r="A557" s="196">
        <v>791</v>
      </c>
      <c r="B557" s="10" t="s">
        <v>260</v>
      </c>
      <c r="C557" s="11">
        <v>5029</v>
      </c>
      <c r="D557" s="99">
        <f t="shared" ref="D557:R557" si="250">D255/$C255</f>
        <v>1407.214213561344</v>
      </c>
      <c r="E557" s="99">
        <f t="shared" si="250"/>
        <v>441.45627142673248</v>
      </c>
      <c r="F557" s="99">
        <f t="shared" si="250"/>
        <v>1848.6704849880766</v>
      </c>
      <c r="G557" s="99">
        <f t="shared" si="250"/>
        <v>0.27613640882879303</v>
      </c>
      <c r="H557" s="99">
        <f t="shared" si="250"/>
        <v>1388.69</v>
      </c>
      <c r="I557" s="99">
        <f t="shared" si="250"/>
        <v>459.98048498807651</v>
      </c>
      <c r="J557" s="99">
        <f t="shared" si="250"/>
        <v>163.78541866041323</v>
      </c>
      <c r="K557" s="99">
        <f t="shared" si="250"/>
        <v>7.4030657691598325</v>
      </c>
      <c r="L557" s="99">
        <f t="shared" si="250"/>
        <v>631.16896941764958</v>
      </c>
      <c r="M557" s="99">
        <f t="shared" si="250"/>
        <v>579.79096692683504</v>
      </c>
      <c r="N557" s="99">
        <f t="shared" si="250"/>
        <v>1210.9599363444845</v>
      </c>
      <c r="O557" s="99">
        <f t="shared" si="250"/>
        <v>250.43193193605671</v>
      </c>
      <c r="P557" s="99">
        <f t="shared" si="250"/>
        <v>1461.3918682805413</v>
      </c>
      <c r="Q557" s="99">
        <f t="shared" si="250"/>
        <v>-40.833794491946691</v>
      </c>
      <c r="R557" s="99">
        <f t="shared" si="250"/>
        <v>1420.5580737885946</v>
      </c>
    </row>
    <row r="558" spans="1:18" ht="15" x14ac:dyDescent="0.25">
      <c r="A558" s="196">
        <v>831</v>
      </c>
      <c r="B558" s="10" t="s">
        <v>261</v>
      </c>
      <c r="C558" s="11">
        <v>4559</v>
      </c>
      <c r="D558" s="99">
        <f t="shared" ref="D558:R558" si="251">D256/$C256</f>
        <v>1421.2313818819919</v>
      </c>
      <c r="E558" s="99">
        <f t="shared" si="251"/>
        <v>349.56300397822304</v>
      </c>
      <c r="F558" s="99">
        <f t="shared" si="251"/>
        <v>1770.794385860215</v>
      </c>
      <c r="G558" s="99">
        <f t="shared" si="251"/>
        <v>0.30460407984207066</v>
      </c>
      <c r="H558" s="99">
        <f t="shared" si="251"/>
        <v>1388.69</v>
      </c>
      <c r="I558" s="99">
        <f t="shared" si="251"/>
        <v>382.10438586021507</v>
      </c>
      <c r="J558" s="99">
        <f t="shared" si="251"/>
        <v>22.822928214399411</v>
      </c>
      <c r="K558" s="99">
        <f t="shared" si="251"/>
        <v>-26.566213536743145</v>
      </c>
      <c r="L558" s="99">
        <f t="shared" si="251"/>
        <v>378.36110053787132</v>
      </c>
      <c r="M558" s="99">
        <f t="shared" si="251"/>
        <v>185.10490738908166</v>
      </c>
      <c r="N558" s="99">
        <f t="shared" si="251"/>
        <v>563.46600792695301</v>
      </c>
      <c r="O558" s="99">
        <f t="shared" si="251"/>
        <v>148.4556099608626</v>
      </c>
      <c r="P558" s="99">
        <f t="shared" si="251"/>
        <v>711.92161788781561</v>
      </c>
      <c r="Q558" s="99">
        <f t="shared" si="251"/>
        <v>-17.232029173064273</v>
      </c>
      <c r="R558" s="99">
        <f t="shared" si="251"/>
        <v>694.68958871475138</v>
      </c>
    </row>
    <row r="559" spans="1:18" ht="15" x14ac:dyDescent="0.25">
      <c r="A559" s="196">
        <v>832</v>
      </c>
      <c r="B559" s="10" t="s">
        <v>262</v>
      </c>
      <c r="C559" s="11">
        <v>3825</v>
      </c>
      <c r="D559" s="99">
        <f t="shared" ref="D559:R559" si="252">D257/$C257</f>
        <v>1440.0079163398693</v>
      </c>
      <c r="E559" s="99">
        <f t="shared" si="252"/>
        <v>630.24218858804295</v>
      </c>
      <c r="F559" s="99">
        <f t="shared" si="252"/>
        <v>2070.2501049279126</v>
      </c>
      <c r="G559" s="99">
        <f t="shared" si="252"/>
        <v>0.36305620915032683</v>
      </c>
      <c r="H559" s="99">
        <f t="shared" si="252"/>
        <v>1388.69</v>
      </c>
      <c r="I559" s="99">
        <f t="shared" si="252"/>
        <v>681.56010492791245</v>
      </c>
      <c r="J559" s="99">
        <f t="shared" si="252"/>
        <v>351.90131307027485</v>
      </c>
      <c r="K559" s="99">
        <f t="shared" si="252"/>
        <v>576.75947513966628</v>
      </c>
      <c r="L559" s="99">
        <f t="shared" si="252"/>
        <v>1610.2208931378536</v>
      </c>
      <c r="M559" s="99">
        <f t="shared" si="252"/>
        <v>480.42945339430577</v>
      </c>
      <c r="N559" s="99">
        <f t="shared" si="252"/>
        <v>2090.6503465321593</v>
      </c>
      <c r="O559" s="99">
        <f t="shared" si="252"/>
        <v>200.11550485588398</v>
      </c>
      <c r="P559" s="99">
        <f t="shared" si="252"/>
        <v>2290.7658513880433</v>
      </c>
      <c r="Q559" s="99">
        <f t="shared" si="252"/>
        <v>-4.6803137254901994</v>
      </c>
      <c r="R559" s="99">
        <f t="shared" si="252"/>
        <v>2286.0855376625532</v>
      </c>
    </row>
    <row r="560" spans="1:18" ht="15" x14ac:dyDescent="0.25">
      <c r="A560" s="196">
        <v>833</v>
      </c>
      <c r="B560" s="10" t="s">
        <v>263</v>
      </c>
      <c r="C560" s="11">
        <v>1691</v>
      </c>
      <c r="D560" s="99">
        <f t="shared" ref="D560:R560" si="253">D258/$C258</f>
        <v>1241.3862743938498</v>
      </c>
      <c r="E560" s="99">
        <f t="shared" si="253"/>
        <v>293.61418648219228</v>
      </c>
      <c r="F560" s="99">
        <f t="shared" si="253"/>
        <v>1535.0004608760421</v>
      </c>
      <c r="G560" s="99">
        <f t="shared" si="253"/>
        <v>0.82122412773506803</v>
      </c>
      <c r="H560" s="99">
        <f t="shared" si="253"/>
        <v>1388.69</v>
      </c>
      <c r="I560" s="99">
        <f t="shared" si="253"/>
        <v>146.31046087604201</v>
      </c>
      <c r="J560" s="99">
        <f t="shared" si="253"/>
        <v>62.591994966736422</v>
      </c>
      <c r="K560" s="99">
        <f t="shared" si="253"/>
        <v>494.33600161805452</v>
      </c>
      <c r="L560" s="99">
        <f t="shared" si="253"/>
        <v>703.23845746083293</v>
      </c>
      <c r="M560" s="99">
        <f t="shared" si="253"/>
        <v>222.70392971905562</v>
      </c>
      <c r="N560" s="99">
        <f t="shared" si="253"/>
        <v>925.94238717988844</v>
      </c>
      <c r="O560" s="99">
        <f t="shared" si="253"/>
        <v>198.16446550052305</v>
      </c>
      <c r="P560" s="99">
        <f t="shared" si="253"/>
        <v>1124.1068526804115</v>
      </c>
      <c r="Q560" s="99">
        <f t="shared" si="253"/>
        <v>135.86333530455354</v>
      </c>
      <c r="R560" s="99">
        <f t="shared" si="253"/>
        <v>1259.9701879849652</v>
      </c>
    </row>
    <row r="561" spans="1:18" ht="15" x14ac:dyDescent="0.25">
      <c r="A561" s="196">
        <v>834</v>
      </c>
      <c r="B561" s="10" t="s">
        <v>264</v>
      </c>
      <c r="C561" s="11">
        <v>5879</v>
      </c>
      <c r="D561" s="99">
        <f t="shared" ref="D561:R561" si="254">D259/$C259</f>
        <v>1392.1909321313146</v>
      </c>
      <c r="E561" s="99">
        <f t="shared" si="254"/>
        <v>199.67981342619794</v>
      </c>
      <c r="F561" s="99">
        <f t="shared" si="254"/>
        <v>1591.8707455575127</v>
      </c>
      <c r="G561" s="99">
        <f t="shared" si="254"/>
        <v>0.23621194080625957</v>
      </c>
      <c r="H561" s="99">
        <f t="shared" si="254"/>
        <v>1388.69</v>
      </c>
      <c r="I561" s="99">
        <f t="shared" si="254"/>
        <v>203.18074555751247</v>
      </c>
      <c r="J561" s="99">
        <f t="shared" si="254"/>
        <v>24.66903007825136</v>
      </c>
      <c r="K561" s="99">
        <f t="shared" si="254"/>
        <v>327.71115734523806</v>
      </c>
      <c r="L561" s="99">
        <f t="shared" si="254"/>
        <v>555.560932981002</v>
      </c>
      <c r="M561" s="99">
        <f t="shared" si="254"/>
        <v>271.4109549318934</v>
      </c>
      <c r="N561" s="99">
        <f t="shared" si="254"/>
        <v>826.97188791289523</v>
      </c>
      <c r="O561" s="99">
        <f t="shared" si="254"/>
        <v>185.23634451853448</v>
      </c>
      <c r="P561" s="99">
        <f t="shared" si="254"/>
        <v>1012.2082324314297</v>
      </c>
      <c r="Q561" s="99">
        <f t="shared" si="254"/>
        <v>-70.435925242388166</v>
      </c>
      <c r="R561" s="99">
        <f t="shared" si="254"/>
        <v>941.77230718904161</v>
      </c>
    </row>
    <row r="562" spans="1:18" ht="15" x14ac:dyDescent="0.25">
      <c r="A562" s="196">
        <v>837</v>
      </c>
      <c r="B562" s="10" t="s">
        <v>265</v>
      </c>
      <c r="C562" s="11">
        <v>249009</v>
      </c>
      <c r="D562" s="99">
        <f t="shared" ref="D562:R562" si="255">D260/$C260</f>
        <v>1237.7369739647963</v>
      </c>
      <c r="E562" s="99">
        <f t="shared" si="255"/>
        <v>261.11074452466721</v>
      </c>
      <c r="F562" s="99">
        <f t="shared" si="255"/>
        <v>1498.8477184894637</v>
      </c>
      <c r="G562" s="99">
        <f t="shared" si="255"/>
        <v>5.5768666995972037E-3</v>
      </c>
      <c r="H562" s="99">
        <f t="shared" si="255"/>
        <v>1388.69</v>
      </c>
      <c r="I562" s="99">
        <f t="shared" si="255"/>
        <v>110.15771848946343</v>
      </c>
      <c r="J562" s="99">
        <f t="shared" si="255"/>
        <v>52.698601138230735</v>
      </c>
      <c r="K562" s="99">
        <f t="shared" si="255"/>
        <v>-325.45934161768321</v>
      </c>
      <c r="L562" s="99">
        <f t="shared" si="255"/>
        <v>-162.60302198998903</v>
      </c>
      <c r="M562" s="99">
        <f t="shared" si="255"/>
        <v>4.9624537332221506</v>
      </c>
      <c r="N562" s="99">
        <f t="shared" si="255"/>
        <v>-157.64056825676687</v>
      </c>
      <c r="O562" s="99">
        <f t="shared" si="255"/>
        <v>147.46495259249343</v>
      </c>
      <c r="P562" s="99">
        <f t="shared" si="255"/>
        <v>-10.175615664273437</v>
      </c>
      <c r="Q562" s="99">
        <f t="shared" si="255"/>
        <v>-48.060163820785675</v>
      </c>
      <c r="R562" s="99">
        <f t="shared" si="255"/>
        <v>-58.235779485059112</v>
      </c>
    </row>
    <row r="563" spans="1:18" ht="15" x14ac:dyDescent="0.25">
      <c r="A563" s="196">
        <v>844</v>
      </c>
      <c r="B563" s="10" t="s">
        <v>266</v>
      </c>
      <c r="C563" s="11">
        <v>1441</v>
      </c>
      <c r="D563" s="99">
        <f t="shared" ref="D563:R563" si="256">D261/$C261</f>
        <v>843.37730742539895</v>
      </c>
      <c r="E563" s="99">
        <f t="shared" si="256"/>
        <v>352.66391679042846</v>
      </c>
      <c r="F563" s="99">
        <f t="shared" si="256"/>
        <v>1196.0412242158275</v>
      </c>
      <c r="G563" s="99">
        <f t="shared" si="256"/>
        <v>0.96369882026370579</v>
      </c>
      <c r="H563" s="99">
        <f t="shared" si="256"/>
        <v>1388.69</v>
      </c>
      <c r="I563" s="99">
        <f t="shared" si="256"/>
        <v>-192.64877578417259</v>
      </c>
      <c r="J563" s="99">
        <f t="shared" si="256"/>
        <v>161.71648537276604</v>
      </c>
      <c r="K563" s="99">
        <f t="shared" si="256"/>
        <v>-16.217732068803173</v>
      </c>
      <c r="L563" s="99">
        <f t="shared" si="256"/>
        <v>-47.150022480209707</v>
      </c>
      <c r="M563" s="99">
        <f t="shared" si="256"/>
        <v>521.64989944194508</v>
      </c>
      <c r="N563" s="99">
        <f t="shared" si="256"/>
        <v>474.49987696173537</v>
      </c>
      <c r="O563" s="99">
        <f t="shared" si="256"/>
        <v>248.75395775541702</v>
      </c>
      <c r="P563" s="99">
        <f t="shared" si="256"/>
        <v>723.25383471715247</v>
      </c>
      <c r="Q563" s="99">
        <f t="shared" si="256"/>
        <v>-23.811623872310896</v>
      </c>
      <c r="R563" s="99">
        <f t="shared" si="256"/>
        <v>699.4422108448415</v>
      </c>
    </row>
    <row r="564" spans="1:18" ht="15" x14ac:dyDescent="0.25">
      <c r="A564" s="196">
        <v>845</v>
      </c>
      <c r="B564" s="10" t="s">
        <v>267</v>
      </c>
      <c r="C564" s="11">
        <v>2863</v>
      </c>
      <c r="D564" s="99">
        <f t="shared" ref="D564:R564" si="257">D262/$C262</f>
        <v>1524.4923192455465</v>
      </c>
      <c r="E564" s="99">
        <f t="shared" si="257"/>
        <v>567.67944343966974</v>
      </c>
      <c r="F564" s="99">
        <f t="shared" si="257"/>
        <v>2092.1717626852164</v>
      </c>
      <c r="G564" s="99">
        <f t="shared" si="257"/>
        <v>0.4850471533356619</v>
      </c>
      <c r="H564" s="99">
        <f t="shared" si="257"/>
        <v>1388.69</v>
      </c>
      <c r="I564" s="99">
        <f t="shared" si="257"/>
        <v>703.48176268521627</v>
      </c>
      <c r="J564" s="99">
        <f t="shared" si="257"/>
        <v>155.39207683229199</v>
      </c>
      <c r="K564" s="99">
        <f t="shared" si="257"/>
        <v>-26.533058447121242</v>
      </c>
      <c r="L564" s="99">
        <f t="shared" si="257"/>
        <v>832.34078107038704</v>
      </c>
      <c r="M564" s="99">
        <f t="shared" si="257"/>
        <v>438.35425360143012</v>
      </c>
      <c r="N564" s="99">
        <f t="shared" si="257"/>
        <v>1270.6950346718172</v>
      </c>
      <c r="O564" s="99">
        <f t="shared" si="257"/>
        <v>206.01743949850427</v>
      </c>
      <c r="P564" s="99">
        <f t="shared" si="257"/>
        <v>1476.7124741703215</v>
      </c>
      <c r="Q564" s="99">
        <f t="shared" si="257"/>
        <v>-4.6897135871463504</v>
      </c>
      <c r="R564" s="99">
        <f t="shared" si="257"/>
        <v>1472.0227605831749</v>
      </c>
    </row>
    <row r="565" spans="1:18" ht="15" x14ac:dyDescent="0.25">
      <c r="A565" s="196">
        <v>846</v>
      </c>
      <c r="B565" s="10" t="s">
        <v>268</v>
      </c>
      <c r="C565" s="11">
        <v>4862</v>
      </c>
      <c r="D565" s="99">
        <f t="shared" ref="D565:R565" si="258">D263/$C263</f>
        <v>1394.205771287536</v>
      </c>
      <c r="E565" s="99">
        <f t="shared" si="258"/>
        <v>205.53343784671779</v>
      </c>
      <c r="F565" s="99">
        <f t="shared" si="258"/>
        <v>1599.7392091342538</v>
      </c>
      <c r="G565" s="99">
        <f t="shared" si="258"/>
        <v>0.28562114356232005</v>
      </c>
      <c r="H565" s="99">
        <f t="shared" si="258"/>
        <v>1388.69</v>
      </c>
      <c r="I565" s="99">
        <f t="shared" si="258"/>
        <v>211.04920913425383</v>
      </c>
      <c r="J565" s="99">
        <f t="shared" si="258"/>
        <v>43.130729701600522</v>
      </c>
      <c r="K565" s="99">
        <f t="shared" si="258"/>
        <v>235.42839760036904</v>
      </c>
      <c r="L565" s="99">
        <f t="shared" si="258"/>
        <v>489.6083364362234</v>
      </c>
      <c r="M565" s="99">
        <f t="shared" si="258"/>
        <v>585.37872270357707</v>
      </c>
      <c r="N565" s="99">
        <f t="shared" si="258"/>
        <v>1074.9870591398003</v>
      </c>
      <c r="O565" s="99">
        <f t="shared" si="258"/>
        <v>234.09671865113523</v>
      </c>
      <c r="P565" s="99">
        <f t="shared" si="258"/>
        <v>1309.0837777909358</v>
      </c>
      <c r="Q565" s="99">
        <f t="shared" si="258"/>
        <v>7.3948138626079789</v>
      </c>
      <c r="R565" s="99">
        <f t="shared" si="258"/>
        <v>1316.4785916535436</v>
      </c>
    </row>
    <row r="566" spans="1:18" ht="15" x14ac:dyDescent="0.25">
      <c r="A566" s="196">
        <v>848</v>
      </c>
      <c r="B566" s="10" t="s">
        <v>269</v>
      </c>
      <c r="C566" s="11">
        <v>4160</v>
      </c>
      <c r="D566" s="99">
        <f t="shared" ref="D566:R566" si="259">D264/$C264</f>
        <v>1229.7929158653847</v>
      </c>
      <c r="E566" s="99">
        <f t="shared" si="259"/>
        <v>381.80908081674289</v>
      </c>
      <c r="F566" s="99">
        <f t="shared" si="259"/>
        <v>1611.6019966821275</v>
      </c>
      <c r="G566" s="99">
        <f t="shared" si="259"/>
        <v>0.33381971153846157</v>
      </c>
      <c r="H566" s="99">
        <f t="shared" si="259"/>
        <v>1388.69</v>
      </c>
      <c r="I566" s="99">
        <f t="shared" si="259"/>
        <v>222.91199668212749</v>
      </c>
      <c r="J566" s="99">
        <f t="shared" si="259"/>
        <v>82.750909343319606</v>
      </c>
      <c r="K566" s="99">
        <f t="shared" si="259"/>
        <v>-65.130187249408309</v>
      </c>
      <c r="L566" s="99">
        <f t="shared" si="259"/>
        <v>240.53271877603876</v>
      </c>
      <c r="M566" s="99">
        <f t="shared" si="259"/>
        <v>614.48705867543686</v>
      </c>
      <c r="N566" s="99">
        <f t="shared" si="259"/>
        <v>855.01977745147576</v>
      </c>
      <c r="O566" s="99">
        <f t="shared" si="259"/>
        <v>234.81972914931282</v>
      </c>
      <c r="P566" s="99">
        <f t="shared" si="259"/>
        <v>1089.8395066007886</v>
      </c>
      <c r="Q566" s="99">
        <f t="shared" si="259"/>
        <v>-0.37654867788461649</v>
      </c>
      <c r="R566" s="99">
        <f t="shared" si="259"/>
        <v>1089.462957922904</v>
      </c>
    </row>
    <row r="567" spans="1:18" ht="15" x14ac:dyDescent="0.25">
      <c r="A567" s="196">
        <v>849</v>
      </c>
      <c r="B567" s="10" t="s">
        <v>270</v>
      </c>
      <c r="C567" s="11">
        <v>2903</v>
      </c>
      <c r="D567" s="99">
        <f t="shared" ref="D567:R567" si="260">D265/$C265</f>
        <v>1764.8717154667586</v>
      </c>
      <c r="E567" s="99">
        <f t="shared" si="260"/>
        <v>264.17134638413944</v>
      </c>
      <c r="F567" s="99">
        <f t="shared" si="260"/>
        <v>2029.0430618508979</v>
      </c>
      <c r="G567" s="99">
        <f t="shared" si="260"/>
        <v>0.47836376162590427</v>
      </c>
      <c r="H567" s="99">
        <f t="shared" si="260"/>
        <v>1388.69</v>
      </c>
      <c r="I567" s="99">
        <f t="shared" si="260"/>
        <v>640.3530618508978</v>
      </c>
      <c r="J567" s="99">
        <f t="shared" si="260"/>
        <v>82.892858276449843</v>
      </c>
      <c r="K567" s="99">
        <f t="shared" si="260"/>
        <v>176.87043542566749</v>
      </c>
      <c r="L567" s="99">
        <f t="shared" si="260"/>
        <v>900.11635555301518</v>
      </c>
      <c r="M567" s="99">
        <f t="shared" si="260"/>
        <v>557.90758202052905</v>
      </c>
      <c r="N567" s="99">
        <f t="shared" si="260"/>
        <v>1458.0239375735441</v>
      </c>
      <c r="O567" s="99">
        <f t="shared" si="260"/>
        <v>240.09808516010861</v>
      </c>
      <c r="P567" s="99">
        <f t="shared" si="260"/>
        <v>1698.1220227336528</v>
      </c>
      <c r="Q567" s="99">
        <f t="shared" si="260"/>
        <v>95.122781605235986</v>
      </c>
      <c r="R567" s="99">
        <f t="shared" si="260"/>
        <v>1793.2448043388886</v>
      </c>
    </row>
    <row r="568" spans="1:18" ht="15" x14ac:dyDescent="0.25">
      <c r="A568" s="196">
        <v>850</v>
      </c>
      <c r="B568" s="10" t="s">
        <v>271</v>
      </c>
      <c r="C568" s="11">
        <v>2407</v>
      </c>
      <c r="D568" s="99">
        <f t="shared" ref="D568:R568" si="261">D266/$C266</f>
        <v>1680.7300041545491</v>
      </c>
      <c r="E568" s="99">
        <f t="shared" si="261"/>
        <v>215.68309072608997</v>
      </c>
      <c r="F568" s="99">
        <f t="shared" si="261"/>
        <v>1896.4130948806389</v>
      </c>
      <c r="G568" s="99">
        <f t="shared" si="261"/>
        <v>0.57693809721645206</v>
      </c>
      <c r="H568" s="99">
        <f t="shared" si="261"/>
        <v>1388.69</v>
      </c>
      <c r="I568" s="99">
        <f t="shared" si="261"/>
        <v>507.72309488063894</v>
      </c>
      <c r="J568" s="99">
        <f t="shared" si="261"/>
        <v>36.537080098032604</v>
      </c>
      <c r="K568" s="99">
        <f t="shared" si="261"/>
        <v>97.370238898880487</v>
      </c>
      <c r="L568" s="99">
        <f t="shared" si="261"/>
        <v>641.63041387755209</v>
      </c>
      <c r="M568" s="99">
        <f t="shared" si="261"/>
        <v>379.23501782791539</v>
      </c>
      <c r="N568" s="99">
        <f t="shared" si="261"/>
        <v>1020.8654317054675</v>
      </c>
      <c r="O568" s="99">
        <f t="shared" si="261"/>
        <v>167.68220541672838</v>
      </c>
      <c r="P568" s="99">
        <f t="shared" si="261"/>
        <v>1188.547637122196</v>
      </c>
      <c r="Q568" s="99">
        <f t="shared" si="261"/>
        <v>91.327003531366856</v>
      </c>
      <c r="R568" s="99">
        <f t="shared" si="261"/>
        <v>1279.8746406535629</v>
      </c>
    </row>
    <row r="569" spans="1:18" ht="15" x14ac:dyDescent="0.25">
      <c r="A569" s="196">
        <v>851</v>
      </c>
      <c r="B569" s="10" t="s">
        <v>272</v>
      </c>
      <c r="C569" s="11">
        <v>21227</v>
      </c>
      <c r="D569" s="99">
        <f t="shared" ref="D569:R569" si="262">D267/$C267</f>
        <v>1600.3370664719464</v>
      </c>
      <c r="E569" s="99">
        <f t="shared" si="262"/>
        <v>179.79787965296549</v>
      </c>
      <c r="F569" s="99">
        <f t="shared" si="262"/>
        <v>1780.1349461249119</v>
      </c>
      <c r="G569" s="99">
        <f t="shared" si="262"/>
        <v>6.5420926178923075E-2</v>
      </c>
      <c r="H569" s="99">
        <f t="shared" si="262"/>
        <v>1388.69</v>
      </c>
      <c r="I569" s="99">
        <f t="shared" si="262"/>
        <v>391.44494612491178</v>
      </c>
      <c r="J569" s="99">
        <f t="shared" si="262"/>
        <v>38.031178309599142</v>
      </c>
      <c r="K569" s="99">
        <f t="shared" si="262"/>
        <v>-395.06781037244423</v>
      </c>
      <c r="L569" s="99">
        <f t="shared" si="262"/>
        <v>34.408314062066665</v>
      </c>
      <c r="M569" s="99">
        <f t="shared" si="262"/>
        <v>282.75452881445329</v>
      </c>
      <c r="N569" s="99">
        <f t="shared" si="262"/>
        <v>317.16284287651996</v>
      </c>
      <c r="O569" s="99">
        <f t="shared" si="262"/>
        <v>154.21983938972809</v>
      </c>
      <c r="P569" s="99">
        <f t="shared" si="262"/>
        <v>471.38268226624803</v>
      </c>
      <c r="Q569" s="99">
        <f t="shared" si="262"/>
        <v>-5.6449518066613287</v>
      </c>
      <c r="R569" s="99">
        <f t="shared" si="262"/>
        <v>465.73773045958666</v>
      </c>
    </row>
    <row r="570" spans="1:18" ht="15" x14ac:dyDescent="0.25">
      <c r="A570" s="196">
        <v>853</v>
      </c>
      <c r="B570" s="10" t="s">
        <v>273</v>
      </c>
      <c r="C570" s="11">
        <v>197900</v>
      </c>
      <c r="D570" s="99">
        <f t="shared" ref="D570:R570" si="263">D268/$C268</f>
        <v>1194.9941804446689</v>
      </c>
      <c r="E570" s="99">
        <f t="shared" si="263"/>
        <v>396.07432851182926</v>
      </c>
      <c r="F570" s="99">
        <f t="shared" si="263"/>
        <v>1591.0685089564984</v>
      </c>
      <c r="G570" s="99">
        <f t="shared" si="263"/>
        <v>7.0171298635674584E-3</v>
      </c>
      <c r="H570" s="99">
        <f t="shared" si="263"/>
        <v>1388.69</v>
      </c>
      <c r="I570" s="99">
        <f t="shared" si="263"/>
        <v>202.37850895649831</v>
      </c>
      <c r="J570" s="99">
        <f t="shared" si="263"/>
        <v>44.482614302308498</v>
      </c>
      <c r="K570" s="99">
        <f t="shared" si="263"/>
        <v>-260.60539799433326</v>
      </c>
      <c r="L570" s="99">
        <f t="shared" si="263"/>
        <v>-13.744274735526492</v>
      </c>
      <c r="M570" s="99">
        <f t="shared" si="263"/>
        <v>-15.218406921613838</v>
      </c>
      <c r="N570" s="99">
        <f t="shared" si="263"/>
        <v>-28.96268165714033</v>
      </c>
      <c r="O570" s="99">
        <f t="shared" si="263"/>
        <v>160.25841758762775</v>
      </c>
      <c r="P570" s="99">
        <f t="shared" si="263"/>
        <v>131.29573593048741</v>
      </c>
      <c r="Q570" s="99">
        <f t="shared" si="263"/>
        <v>-13.667517060131379</v>
      </c>
      <c r="R570" s="99">
        <f t="shared" si="263"/>
        <v>117.62821887035602</v>
      </c>
    </row>
    <row r="571" spans="1:18" ht="15" x14ac:dyDescent="0.25">
      <c r="A571" s="196">
        <v>854</v>
      </c>
      <c r="B571" s="10" t="s">
        <v>274</v>
      </c>
      <c r="C571" s="11">
        <v>3262</v>
      </c>
      <c r="D571" s="99">
        <f t="shared" ref="D571:R571" si="264">D269/$C269</f>
        <v>934.19955242182709</v>
      </c>
      <c r="E571" s="99">
        <f t="shared" si="264"/>
        <v>540.12568183417659</v>
      </c>
      <c r="F571" s="99">
        <f t="shared" si="264"/>
        <v>1474.3252342560036</v>
      </c>
      <c r="G571" s="99">
        <f t="shared" si="264"/>
        <v>0.4257173513182097</v>
      </c>
      <c r="H571" s="99">
        <f t="shared" si="264"/>
        <v>1388.69</v>
      </c>
      <c r="I571" s="99">
        <f t="shared" si="264"/>
        <v>85.635234256003486</v>
      </c>
      <c r="J571" s="99">
        <f t="shared" si="264"/>
        <v>357.19056190050105</v>
      </c>
      <c r="K571" s="99">
        <f t="shared" si="264"/>
        <v>-269.44489619923371</v>
      </c>
      <c r="L571" s="99">
        <f t="shared" si="264"/>
        <v>173.38089995727083</v>
      </c>
      <c r="M571" s="99">
        <f t="shared" si="264"/>
        <v>403.46833534672675</v>
      </c>
      <c r="N571" s="99">
        <f t="shared" si="264"/>
        <v>576.8492353039976</v>
      </c>
      <c r="O571" s="99">
        <f t="shared" si="264"/>
        <v>205.71553094268342</v>
      </c>
      <c r="P571" s="99">
        <f t="shared" si="264"/>
        <v>782.56476624668096</v>
      </c>
      <c r="Q571" s="99">
        <f t="shared" si="264"/>
        <v>-11.29635039852851</v>
      </c>
      <c r="R571" s="99">
        <f t="shared" si="264"/>
        <v>771.26841584815259</v>
      </c>
    </row>
    <row r="572" spans="1:18" ht="15" x14ac:dyDescent="0.25">
      <c r="A572" s="196">
        <v>857</v>
      </c>
      <c r="B572" s="10" t="s">
        <v>275</v>
      </c>
      <c r="C572" s="11">
        <v>2394</v>
      </c>
      <c r="D572" s="99">
        <f t="shared" ref="D572:R572" si="265">D270/$C270</f>
        <v>993.82735588972423</v>
      </c>
      <c r="E572" s="99">
        <f t="shared" si="265"/>
        <v>330.03357111215928</v>
      </c>
      <c r="F572" s="99">
        <f t="shared" si="265"/>
        <v>1323.8609270018835</v>
      </c>
      <c r="G572" s="99">
        <f t="shared" si="265"/>
        <v>0.58007101086048451</v>
      </c>
      <c r="H572" s="99">
        <f t="shared" si="265"/>
        <v>1388.69</v>
      </c>
      <c r="I572" s="99">
        <f t="shared" si="265"/>
        <v>-64.829072998116558</v>
      </c>
      <c r="J572" s="99">
        <f t="shared" si="265"/>
        <v>138.28051948657156</v>
      </c>
      <c r="K572" s="99">
        <f t="shared" si="265"/>
        <v>-826.67827756912072</v>
      </c>
      <c r="L572" s="99">
        <f t="shared" si="265"/>
        <v>-753.22683108066576</v>
      </c>
      <c r="M572" s="99">
        <f t="shared" si="265"/>
        <v>470.38369142474619</v>
      </c>
      <c r="N572" s="99">
        <f t="shared" si="265"/>
        <v>-282.84313965591957</v>
      </c>
      <c r="O572" s="99">
        <f t="shared" si="265"/>
        <v>216.60331273685333</v>
      </c>
      <c r="P572" s="99">
        <f t="shared" si="265"/>
        <v>-66.23982691906626</v>
      </c>
      <c r="Q572" s="99">
        <f t="shared" si="265"/>
        <v>320.6480440685047</v>
      </c>
      <c r="R572" s="99">
        <f t="shared" si="265"/>
        <v>254.40821714943843</v>
      </c>
    </row>
    <row r="573" spans="1:18" ht="15" x14ac:dyDescent="0.25">
      <c r="A573" s="196">
        <v>858</v>
      </c>
      <c r="B573" s="10" t="s">
        <v>276</v>
      </c>
      <c r="C573" s="11">
        <v>40384</v>
      </c>
      <c r="D573" s="99">
        <f t="shared" ref="D573:R573" si="266">D271/$C271</f>
        <v>1724.1503526148967</v>
      </c>
      <c r="E573" s="99">
        <f t="shared" si="266"/>
        <v>205.64970862535969</v>
      </c>
      <c r="F573" s="99">
        <f t="shared" si="266"/>
        <v>1929.8000612402566</v>
      </c>
      <c r="G573" s="99">
        <f t="shared" si="266"/>
        <v>3.438713351822504E-2</v>
      </c>
      <c r="H573" s="99">
        <f t="shared" si="266"/>
        <v>1388.69</v>
      </c>
      <c r="I573" s="99">
        <f t="shared" si="266"/>
        <v>541.11006124025653</v>
      </c>
      <c r="J573" s="99">
        <f t="shared" si="266"/>
        <v>46.088344212403918</v>
      </c>
      <c r="K573" s="99">
        <f t="shared" si="266"/>
        <v>115.03048637030622</v>
      </c>
      <c r="L573" s="99">
        <f t="shared" si="266"/>
        <v>702.2288918229666</v>
      </c>
      <c r="M573" s="99">
        <f t="shared" si="266"/>
        <v>-22.294515015536447</v>
      </c>
      <c r="N573" s="99">
        <f t="shared" si="266"/>
        <v>679.93437680743023</v>
      </c>
      <c r="O573" s="99">
        <f t="shared" si="266"/>
        <v>112.0002469487396</v>
      </c>
      <c r="P573" s="99">
        <f t="shared" si="266"/>
        <v>791.9346237561698</v>
      </c>
      <c r="Q573" s="99">
        <f t="shared" si="266"/>
        <v>58.087320885746848</v>
      </c>
      <c r="R573" s="99">
        <f t="shared" si="266"/>
        <v>850.02194464191655</v>
      </c>
    </row>
    <row r="574" spans="1:18" ht="15" x14ac:dyDescent="0.25">
      <c r="A574" s="196">
        <v>859</v>
      </c>
      <c r="B574" s="10" t="s">
        <v>277</v>
      </c>
      <c r="C574" s="11">
        <v>6562</v>
      </c>
      <c r="D574" s="99">
        <f t="shared" ref="D574:R574" si="267">D272/$C272</f>
        <v>2818.0221411155135</v>
      </c>
      <c r="E574" s="99">
        <f t="shared" si="267"/>
        <v>133.26147500047864</v>
      </c>
      <c r="F574" s="99">
        <f t="shared" si="267"/>
        <v>2951.2836161159921</v>
      </c>
      <c r="G574" s="99">
        <f t="shared" si="267"/>
        <v>0.2116260286498019</v>
      </c>
      <c r="H574" s="99">
        <f t="shared" si="267"/>
        <v>1388.6900000000003</v>
      </c>
      <c r="I574" s="99">
        <f t="shared" si="267"/>
        <v>1562.5936161159921</v>
      </c>
      <c r="J574" s="99">
        <f t="shared" si="267"/>
        <v>24.610177683789427</v>
      </c>
      <c r="K574" s="99">
        <f t="shared" si="267"/>
        <v>-604.38900729182853</v>
      </c>
      <c r="L574" s="99">
        <f t="shared" si="267"/>
        <v>982.81478650795282</v>
      </c>
      <c r="M574" s="99">
        <f t="shared" si="267"/>
        <v>704.41418288551415</v>
      </c>
      <c r="N574" s="99">
        <f t="shared" si="267"/>
        <v>1687.2289693934672</v>
      </c>
      <c r="O574" s="99">
        <f t="shared" si="267"/>
        <v>143.85772237345719</v>
      </c>
      <c r="P574" s="99">
        <f t="shared" si="267"/>
        <v>1831.0866917669246</v>
      </c>
      <c r="Q574" s="99">
        <f t="shared" si="267"/>
        <v>6.6248870771106398</v>
      </c>
      <c r="R574" s="99">
        <f t="shared" si="267"/>
        <v>1837.7115788440351</v>
      </c>
    </row>
    <row r="575" spans="1:18" ht="15" x14ac:dyDescent="0.25">
      <c r="A575" s="196">
        <v>886</v>
      </c>
      <c r="B575" s="10" t="s">
        <v>278</v>
      </c>
      <c r="C575" s="11">
        <v>12599</v>
      </c>
      <c r="D575" s="99">
        <f t="shared" ref="D575:R575" si="268">D273/$C273</f>
        <v>1589.340115088499</v>
      </c>
      <c r="E575" s="99">
        <f t="shared" si="268"/>
        <v>133.53405342923756</v>
      </c>
      <c r="F575" s="99">
        <f t="shared" si="268"/>
        <v>1722.8741685177367</v>
      </c>
      <c r="G575" s="99">
        <f t="shared" si="268"/>
        <v>0.11022223986030638</v>
      </c>
      <c r="H575" s="99">
        <f t="shared" si="268"/>
        <v>1388.6900000000003</v>
      </c>
      <c r="I575" s="99">
        <f t="shared" si="268"/>
        <v>334.18416851773651</v>
      </c>
      <c r="J575" s="99">
        <f t="shared" si="268"/>
        <v>28.288955023184386</v>
      </c>
      <c r="K575" s="99">
        <f t="shared" si="268"/>
        <v>-218.20897974445262</v>
      </c>
      <c r="L575" s="99">
        <f t="shared" si="268"/>
        <v>144.26414379646829</v>
      </c>
      <c r="M575" s="99">
        <f t="shared" si="268"/>
        <v>287.17956945336044</v>
      </c>
      <c r="N575" s="99">
        <f t="shared" si="268"/>
        <v>431.4437132498287</v>
      </c>
      <c r="O575" s="99">
        <f t="shared" si="268"/>
        <v>151.38057834145377</v>
      </c>
      <c r="P575" s="99">
        <f t="shared" si="268"/>
        <v>582.82429159128242</v>
      </c>
      <c r="Q575" s="99">
        <f t="shared" si="268"/>
        <v>2.2635292166044785</v>
      </c>
      <c r="R575" s="99">
        <f t="shared" si="268"/>
        <v>585.08782080788694</v>
      </c>
    </row>
    <row r="576" spans="1:18" ht="15" x14ac:dyDescent="0.25">
      <c r="A576" s="196">
        <v>887</v>
      </c>
      <c r="B576" s="10" t="s">
        <v>279</v>
      </c>
      <c r="C576" s="11">
        <v>4569</v>
      </c>
      <c r="D576" s="99">
        <f t="shared" ref="D576:R576" si="269">D274/$C274</f>
        <v>1240.712101116218</v>
      </c>
      <c r="E576" s="99">
        <f t="shared" si="269"/>
        <v>223.75433897288056</v>
      </c>
      <c r="F576" s="99">
        <f t="shared" si="269"/>
        <v>1464.4664400890986</v>
      </c>
      <c r="G576" s="99">
        <f t="shared" si="269"/>
        <v>0.30393740424600568</v>
      </c>
      <c r="H576" s="99">
        <f t="shared" si="269"/>
        <v>1388.69</v>
      </c>
      <c r="I576" s="99">
        <f t="shared" si="269"/>
        <v>75.776440089098458</v>
      </c>
      <c r="J576" s="99">
        <f t="shared" si="269"/>
        <v>27.212941554221779</v>
      </c>
      <c r="K576" s="99">
        <f t="shared" si="269"/>
        <v>-315.70151088439439</v>
      </c>
      <c r="L576" s="99">
        <f t="shared" si="269"/>
        <v>-212.71212924107417</v>
      </c>
      <c r="M576" s="99">
        <f t="shared" si="269"/>
        <v>564.71704710578035</v>
      </c>
      <c r="N576" s="99">
        <f t="shared" si="269"/>
        <v>352.00491786470621</v>
      </c>
      <c r="O576" s="99">
        <f t="shared" si="269"/>
        <v>227.0212583330906</v>
      </c>
      <c r="P576" s="99">
        <f t="shared" si="269"/>
        <v>579.02617619779676</v>
      </c>
      <c r="Q576" s="99">
        <f t="shared" si="269"/>
        <v>49.803431932589177</v>
      </c>
      <c r="R576" s="99">
        <f t="shared" si="269"/>
        <v>628.82960813038596</v>
      </c>
    </row>
    <row r="577" spans="1:18" ht="15" x14ac:dyDescent="0.25">
      <c r="A577" s="196">
        <v>889</v>
      </c>
      <c r="B577" s="10" t="s">
        <v>280</v>
      </c>
      <c r="C577" s="11">
        <v>2523</v>
      </c>
      <c r="D577" s="99">
        <f t="shared" ref="D577:R577" si="270">D275/$C275</f>
        <v>1385.7925208085612</v>
      </c>
      <c r="E577" s="99">
        <f t="shared" si="270"/>
        <v>640.87937082817416</v>
      </c>
      <c r="F577" s="99">
        <f t="shared" si="270"/>
        <v>2026.6718916367352</v>
      </c>
      <c r="G577" s="99">
        <f t="shared" si="270"/>
        <v>0.5504122076892588</v>
      </c>
      <c r="H577" s="99">
        <f t="shared" si="270"/>
        <v>1388.69</v>
      </c>
      <c r="I577" s="99">
        <f t="shared" si="270"/>
        <v>637.98189163673521</v>
      </c>
      <c r="J577" s="99">
        <f t="shared" si="270"/>
        <v>158.01742478023658</v>
      </c>
      <c r="K577" s="99">
        <f t="shared" si="270"/>
        <v>460.81694441917512</v>
      </c>
      <c r="L577" s="99">
        <f t="shared" si="270"/>
        <v>1256.816260836147</v>
      </c>
      <c r="M577" s="99">
        <f t="shared" si="270"/>
        <v>454.02560033053049</v>
      </c>
      <c r="N577" s="99">
        <f t="shared" si="270"/>
        <v>1710.8418611666775</v>
      </c>
      <c r="O577" s="99">
        <f t="shared" si="270"/>
        <v>219.17729005445386</v>
      </c>
      <c r="P577" s="99">
        <f t="shared" si="270"/>
        <v>1930.0191512211313</v>
      </c>
      <c r="Q577" s="99">
        <f t="shared" si="270"/>
        <v>62.961628220372567</v>
      </c>
      <c r="R577" s="99">
        <f t="shared" si="270"/>
        <v>1992.980779441504</v>
      </c>
    </row>
    <row r="578" spans="1:18" ht="15" x14ac:dyDescent="0.25">
      <c r="A578" s="196">
        <v>890</v>
      </c>
      <c r="B578" s="10" t="s">
        <v>281</v>
      </c>
      <c r="C578" s="11">
        <v>1180</v>
      </c>
      <c r="D578" s="99">
        <f t="shared" ref="D578:R578" si="271">D276/$C276</f>
        <v>1277.7429406779661</v>
      </c>
      <c r="E578" s="99">
        <f t="shared" si="271"/>
        <v>1005.6802929619325</v>
      </c>
      <c r="F578" s="99">
        <f t="shared" si="271"/>
        <v>2283.4232336398986</v>
      </c>
      <c r="G578" s="99">
        <f t="shared" si="271"/>
        <v>1.1768559322033898</v>
      </c>
      <c r="H578" s="99">
        <f t="shared" si="271"/>
        <v>1388.69</v>
      </c>
      <c r="I578" s="99">
        <f t="shared" si="271"/>
        <v>894.7332336398988</v>
      </c>
      <c r="J578" s="99">
        <f t="shared" si="271"/>
        <v>773.25007689969675</v>
      </c>
      <c r="K578" s="99">
        <f t="shared" si="271"/>
        <v>243.1135835764602</v>
      </c>
      <c r="L578" s="99">
        <f t="shared" si="271"/>
        <v>1911.0968941160556</v>
      </c>
      <c r="M578" s="99">
        <f t="shared" si="271"/>
        <v>360.41257870977074</v>
      </c>
      <c r="N578" s="99">
        <f t="shared" si="271"/>
        <v>2271.5094728258264</v>
      </c>
      <c r="O578" s="99">
        <f t="shared" si="271"/>
        <v>201.46018418310987</v>
      </c>
      <c r="P578" s="99">
        <f t="shared" si="271"/>
        <v>2472.9696570089363</v>
      </c>
      <c r="Q578" s="99">
        <f t="shared" si="271"/>
        <v>26.549872881355938</v>
      </c>
      <c r="R578" s="99">
        <f t="shared" si="271"/>
        <v>2499.5195298902922</v>
      </c>
    </row>
    <row r="579" spans="1:18" ht="15" x14ac:dyDescent="0.25">
      <c r="A579" s="196">
        <v>892</v>
      </c>
      <c r="B579" s="10" t="s">
        <v>282</v>
      </c>
      <c r="C579" s="11">
        <v>3592</v>
      </c>
      <c r="D579" s="99">
        <f t="shared" ref="D579:R579" si="272">D277/$C277</f>
        <v>2313.3962332962137</v>
      </c>
      <c r="E579" s="99">
        <f t="shared" si="272"/>
        <v>182.8287227326706</v>
      </c>
      <c r="F579" s="99">
        <f t="shared" si="272"/>
        <v>2496.2249560288842</v>
      </c>
      <c r="G579" s="99">
        <f t="shared" si="272"/>
        <v>0.38660634743875277</v>
      </c>
      <c r="H579" s="99">
        <f t="shared" si="272"/>
        <v>1388.69</v>
      </c>
      <c r="I579" s="99">
        <f t="shared" si="272"/>
        <v>1107.5349560288842</v>
      </c>
      <c r="J579" s="99">
        <f t="shared" si="272"/>
        <v>28.450742417664177</v>
      </c>
      <c r="K579" s="99">
        <f t="shared" si="272"/>
        <v>79.621578981534228</v>
      </c>
      <c r="L579" s="99">
        <f t="shared" si="272"/>
        <v>1215.6072774280826</v>
      </c>
      <c r="M579" s="99">
        <f t="shared" si="272"/>
        <v>583.02144625456287</v>
      </c>
      <c r="N579" s="99">
        <f t="shared" si="272"/>
        <v>1798.6287236826454</v>
      </c>
      <c r="O579" s="99">
        <f t="shared" si="272"/>
        <v>161.28120851274778</v>
      </c>
      <c r="P579" s="99">
        <f t="shared" si="272"/>
        <v>1959.9099321953931</v>
      </c>
      <c r="Q579" s="99">
        <f t="shared" si="272"/>
        <v>-1.8772722717149251</v>
      </c>
      <c r="R579" s="99">
        <f t="shared" si="272"/>
        <v>1958.032659923678</v>
      </c>
    </row>
    <row r="580" spans="1:18" ht="15" x14ac:dyDescent="0.25">
      <c r="A580" s="196">
        <v>893</v>
      </c>
      <c r="B580" s="10" t="s">
        <v>283</v>
      </c>
      <c r="C580" s="11">
        <v>7434</v>
      </c>
      <c r="D580" s="99">
        <f t="shared" ref="D580:R580" si="273">D278/$C278</f>
        <v>1731.2907842345978</v>
      </c>
      <c r="E580" s="99">
        <f t="shared" si="273"/>
        <v>536.60026381857654</v>
      </c>
      <c r="F580" s="99">
        <f t="shared" si="273"/>
        <v>2267.8910480531745</v>
      </c>
      <c r="G580" s="99">
        <f t="shared" si="273"/>
        <v>0.18680252892117299</v>
      </c>
      <c r="H580" s="99">
        <f t="shared" si="273"/>
        <v>1388.69</v>
      </c>
      <c r="I580" s="99">
        <f t="shared" si="273"/>
        <v>879.20104805317419</v>
      </c>
      <c r="J580" s="99">
        <f t="shared" si="273"/>
        <v>30.222015506036627</v>
      </c>
      <c r="K580" s="99">
        <f t="shared" si="273"/>
        <v>-169.07355390181405</v>
      </c>
      <c r="L580" s="99">
        <f t="shared" si="273"/>
        <v>740.34950965739665</v>
      </c>
      <c r="M580" s="99">
        <f t="shared" si="273"/>
        <v>322.24533761370839</v>
      </c>
      <c r="N580" s="99">
        <f t="shared" si="273"/>
        <v>1062.5948472711052</v>
      </c>
      <c r="O580" s="99">
        <f t="shared" si="273"/>
        <v>203.99657983608142</v>
      </c>
      <c r="P580" s="99">
        <f t="shared" si="273"/>
        <v>1266.5914271071865</v>
      </c>
      <c r="Q580" s="99">
        <f t="shared" si="273"/>
        <v>1.0033965563630339E-2</v>
      </c>
      <c r="R580" s="99">
        <f t="shared" si="273"/>
        <v>1266.60146107275</v>
      </c>
    </row>
    <row r="581" spans="1:18" ht="15" x14ac:dyDescent="0.25">
      <c r="A581" s="196">
        <v>895</v>
      </c>
      <c r="B581" s="10" t="s">
        <v>284</v>
      </c>
      <c r="C581" s="11">
        <v>15092</v>
      </c>
      <c r="D581" s="99">
        <f t="shared" ref="D581:R581" si="274">D279/$C279</f>
        <v>1266.7531016432547</v>
      </c>
      <c r="E581" s="99">
        <f t="shared" si="274"/>
        <v>262.11199099718772</v>
      </c>
      <c r="F581" s="99">
        <f t="shared" si="274"/>
        <v>1528.8650926404423</v>
      </c>
      <c r="G581" s="99">
        <f t="shared" si="274"/>
        <v>9.2014974821097273E-2</v>
      </c>
      <c r="H581" s="99">
        <f t="shared" si="274"/>
        <v>1388.69</v>
      </c>
      <c r="I581" s="99">
        <f t="shared" si="274"/>
        <v>140.17509264044222</v>
      </c>
      <c r="J581" s="99">
        <f t="shared" si="274"/>
        <v>35.374645662130867</v>
      </c>
      <c r="K581" s="99">
        <f t="shared" si="274"/>
        <v>8.5858694919421161</v>
      </c>
      <c r="L581" s="99">
        <f t="shared" si="274"/>
        <v>184.13560779451524</v>
      </c>
      <c r="M581" s="99">
        <f t="shared" si="274"/>
        <v>118.91046431189362</v>
      </c>
      <c r="N581" s="99">
        <f t="shared" si="274"/>
        <v>303.04607210640887</v>
      </c>
      <c r="O581" s="99">
        <f t="shared" si="274"/>
        <v>172.50307830737725</v>
      </c>
      <c r="P581" s="99">
        <f t="shared" si="274"/>
        <v>475.54915041378609</v>
      </c>
      <c r="Q581" s="99">
        <f t="shared" si="274"/>
        <v>16.651347236946716</v>
      </c>
      <c r="R581" s="99">
        <f t="shared" si="274"/>
        <v>492.20049765073287</v>
      </c>
    </row>
    <row r="582" spans="1:18" ht="15" x14ac:dyDescent="0.25">
      <c r="A582" s="196">
        <v>905</v>
      </c>
      <c r="B582" s="10" t="s">
        <v>285</v>
      </c>
      <c r="C582" s="11">
        <v>67988</v>
      </c>
      <c r="D582" s="99">
        <f t="shared" ref="D582:R582" si="275">D280/$C280</f>
        <v>1407.3200970759547</v>
      </c>
      <c r="E582" s="99">
        <f t="shared" si="275"/>
        <v>344.95123709434733</v>
      </c>
      <c r="F582" s="99">
        <f t="shared" si="275"/>
        <v>1752.2713341703018</v>
      </c>
      <c r="G582" s="99">
        <f t="shared" si="275"/>
        <v>2.0425516267576632E-2</v>
      </c>
      <c r="H582" s="99">
        <f t="shared" si="275"/>
        <v>1388.69</v>
      </c>
      <c r="I582" s="99">
        <f t="shared" si="275"/>
        <v>363.58133417030189</v>
      </c>
      <c r="J582" s="99">
        <f t="shared" si="275"/>
        <v>41.375541853760332</v>
      </c>
      <c r="K582" s="99">
        <f t="shared" si="275"/>
        <v>-449.15602156852384</v>
      </c>
      <c r="L582" s="99">
        <f t="shared" si="275"/>
        <v>-44.199145544461658</v>
      </c>
      <c r="M582" s="99">
        <f t="shared" si="275"/>
        <v>46.76577032439063</v>
      </c>
      <c r="N582" s="99">
        <f t="shared" si="275"/>
        <v>2.5666247799289712</v>
      </c>
      <c r="O582" s="99">
        <f t="shared" si="275"/>
        <v>155.72078427873953</v>
      </c>
      <c r="P582" s="99">
        <f t="shared" si="275"/>
        <v>158.28740905866849</v>
      </c>
      <c r="Q582" s="99">
        <f t="shared" si="275"/>
        <v>-80.287940405659796</v>
      </c>
      <c r="R582" s="99">
        <f t="shared" si="275"/>
        <v>77.999468653008705</v>
      </c>
    </row>
    <row r="583" spans="1:18" ht="15" x14ac:dyDescent="0.25">
      <c r="A583" s="196">
        <v>908</v>
      </c>
      <c r="B583" s="10" t="s">
        <v>286</v>
      </c>
      <c r="C583" s="11">
        <v>20703</v>
      </c>
      <c r="D583" s="99">
        <f t="shared" ref="D583:R583" si="276">D281/$C281</f>
        <v>1485.5865782736803</v>
      </c>
      <c r="E583" s="99">
        <f t="shared" si="276"/>
        <v>165.16271416609811</v>
      </c>
      <c r="F583" s="99">
        <f t="shared" si="276"/>
        <v>1650.7492924397786</v>
      </c>
      <c r="G583" s="99">
        <f t="shared" si="276"/>
        <v>6.7076752161522493E-2</v>
      </c>
      <c r="H583" s="99">
        <f t="shared" si="276"/>
        <v>1388.69</v>
      </c>
      <c r="I583" s="99">
        <f t="shared" si="276"/>
        <v>262.05929243977857</v>
      </c>
      <c r="J583" s="99">
        <f t="shared" si="276"/>
        <v>29.764930807774707</v>
      </c>
      <c r="K583" s="99">
        <f t="shared" si="276"/>
        <v>-280.91292346452815</v>
      </c>
      <c r="L583" s="99">
        <f t="shared" si="276"/>
        <v>10.911299783025076</v>
      </c>
      <c r="M583" s="99">
        <f t="shared" si="276"/>
        <v>206.80057525746116</v>
      </c>
      <c r="N583" s="99">
        <f t="shared" si="276"/>
        <v>217.71187504048623</v>
      </c>
      <c r="O583" s="99">
        <f t="shared" si="276"/>
        <v>138.30827818365273</v>
      </c>
      <c r="P583" s="99">
        <f t="shared" si="276"/>
        <v>356.02015322413899</v>
      </c>
      <c r="Q583" s="99">
        <f t="shared" si="276"/>
        <v>-5.6891058059218471</v>
      </c>
      <c r="R583" s="99">
        <f t="shared" si="276"/>
        <v>350.33104741821711</v>
      </c>
    </row>
    <row r="584" spans="1:18" ht="15" x14ac:dyDescent="0.25">
      <c r="A584" s="196">
        <v>915</v>
      </c>
      <c r="B584" s="10" t="s">
        <v>287</v>
      </c>
      <c r="C584" s="11">
        <v>19759</v>
      </c>
      <c r="D584" s="99">
        <f t="shared" ref="D584:R584" si="277">D282/$C282</f>
        <v>1154.7403446530693</v>
      </c>
      <c r="E584" s="99">
        <f t="shared" si="277"/>
        <v>188.68045806213166</v>
      </c>
      <c r="F584" s="99">
        <f t="shared" si="277"/>
        <v>1343.420802715201</v>
      </c>
      <c r="G584" s="99">
        <f t="shared" si="277"/>
        <v>7.0281390758641635E-2</v>
      </c>
      <c r="H584" s="99">
        <f t="shared" si="277"/>
        <v>1388.69</v>
      </c>
      <c r="I584" s="99">
        <f t="shared" si="277"/>
        <v>-45.269197284799006</v>
      </c>
      <c r="J584" s="99">
        <f t="shared" si="277"/>
        <v>39.960676433639676</v>
      </c>
      <c r="K584" s="99">
        <f t="shared" si="277"/>
        <v>-160.73653144765763</v>
      </c>
      <c r="L584" s="99">
        <f t="shared" si="277"/>
        <v>-166.04505229881696</v>
      </c>
      <c r="M584" s="99">
        <f t="shared" si="277"/>
        <v>307.43948987085543</v>
      </c>
      <c r="N584" s="99">
        <f t="shared" si="277"/>
        <v>141.39443757203847</v>
      </c>
      <c r="O584" s="99">
        <f t="shared" si="277"/>
        <v>167.54255693006087</v>
      </c>
      <c r="P584" s="99">
        <f t="shared" si="277"/>
        <v>308.93699450209937</v>
      </c>
      <c r="Q584" s="99">
        <f t="shared" si="277"/>
        <v>9.0195050862897901</v>
      </c>
      <c r="R584" s="99">
        <f t="shared" si="277"/>
        <v>317.95649958838914</v>
      </c>
    </row>
    <row r="585" spans="1:18" ht="15" x14ac:dyDescent="0.25">
      <c r="A585" s="196">
        <v>918</v>
      </c>
      <c r="B585" s="10" t="s">
        <v>288</v>
      </c>
      <c r="C585" s="11">
        <v>2228</v>
      </c>
      <c r="D585" s="99">
        <f t="shared" ref="D585:R585" si="278">D283/$C283</f>
        <v>1369.5458752244165</v>
      </c>
      <c r="E585" s="99">
        <f t="shared" si="278"/>
        <v>213.40002554894849</v>
      </c>
      <c r="F585" s="99">
        <f t="shared" si="278"/>
        <v>1582.9459007733649</v>
      </c>
      <c r="G585" s="99">
        <f t="shared" si="278"/>
        <v>0.62328994614003597</v>
      </c>
      <c r="H585" s="99">
        <f t="shared" si="278"/>
        <v>1388.69</v>
      </c>
      <c r="I585" s="99">
        <f t="shared" si="278"/>
        <v>194.2559007733648</v>
      </c>
      <c r="J585" s="99">
        <f t="shared" si="278"/>
        <v>22.408736220617101</v>
      </c>
      <c r="K585" s="99">
        <f t="shared" si="278"/>
        <v>-124.85545967352323</v>
      </c>
      <c r="L585" s="99">
        <f t="shared" si="278"/>
        <v>91.809177320458701</v>
      </c>
      <c r="M585" s="99">
        <f t="shared" si="278"/>
        <v>414.91059991176428</v>
      </c>
      <c r="N585" s="99">
        <f t="shared" si="278"/>
        <v>506.71977723222295</v>
      </c>
      <c r="O585" s="99">
        <f t="shared" si="278"/>
        <v>228.96623828184056</v>
      </c>
      <c r="P585" s="99">
        <f t="shared" si="278"/>
        <v>735.68601551406357</v>
      </c>
      <c r="Q585" s="99">
        <f t="shared" si="278"/>
        <v>6.4146871633752225</v>
      </c>
      <c r="R585" s="99">
        <f t="shared" si="278"/>
        <v>742.10070267743879</v>
      </c>
    </row>
    <row r="586" spans="1:18" ht="15" x14ac:dyDescent="0.25">
      <c r="A586" s="196">
        <v>921</v>
      </c>
      <c r="B586" s="10" t="s">
        <v>289</v>
      </c>
      <c r="C586" s="11">
        <v>1894</v>
      </c>
      <c r="D586" s="99">
        <f t="shared" ref="D586:R586" si="279">D284/$C284</f>
        <v>900.31991552270324</v>
      </c>
      <c r="E586" s="99">
        <f t="shared" si="279"/>
        <v>292.56774697032802</v>
      </c>
      <c r="F586" s="99">
        <f t="shared" si="279"/>
        <v>1192.8876624930313</v>
      </c>
      <c r="G586" s="99">
        <f t="shared" si="279"/>
        <v>0.73320485744456176</v>
      </c>
      <c r="H586" s="99">
        <f t="shared" si="279"/>
        <v>1388.6900000000003</v>
      </c>
      <c r="I586" s="99">
        <f t="shared" si="279"/>
        <v>-195.80233750696891</v>
      </c>
      <c r="J586" s="99">
        <f t="shared" si="279"/>
        <v>332.6692303429561</v>
      </c>
      <c r="K586" s="99">
        <f t="shared" si="279"/>
        <v>294.78114364451716</v>
      </c>
      <c r="L586" s="99">
        <f t="shared" si="279"/>
        <v>431.64803648050435</v>
      </c>
      <c r="M586" s="99">
        <f t="shared" si="279"/>
        <v>560.02828668685765</v>
      </c>
      <c r="N586" s="99">
        <f t="shared" si="279"/>
        <v>991.67632316736194</v>
      </c>
      <c r="O586" s="99">
        <f t="shared" si="279"/>
        <v>258.62148987893073</v>
      </c>
      <c r="P586" s="99">
        <f t="shared" si="279"/>
        <v>1250.2978130462925</v>
      </c>
      <c r="Q586" s="99">
        <f t="shared" si="279"/>
        <v>106.79251478352693</v>
      </c>
      <c r="R586" s="99">
        <f t="shared" si="279"/>
        <v>1357.0903278298197</v>
      </c>
    </row>
    <row r="587" spans="1:18" ht="15" x14ac:dyDescent="0.25">
      <c r="A587" s="196">
        <v>922</v>
      </c>
      <c r="B587" s="10" t="s">
        <v>290</v>
      </c>
      <c r="C587" s="11">
        <v>4501</v>
      </c>
      <c r="D587" s="99">
        <f t="shared" ref="D587:R587" si="280">D285/$C285</f>
        <v>1857.3460319928906</v>
      </c>
      <c r="E587" s="99">
        <f t="shared" si="280"/>
        <v>133.96188733534044</v>
      </c>
      <c r="F587" s="99">
        <f t="shared" si="280"/>
        <v>1991.307919328231</v>
      </c>
      <c r="G587" s="99">
        <f t="shared" si="280"/>
        <v>0.30852921572983782</v>
      </c>
      <c r="H587" s="99">
        <f t="shared" si="280"/>
        <v>1388.69</v>
      </c>
      <c r="I587" s="99">
        <f t="shared" si="280"/>
        <v>602.61791932823098</v>
      </c>
      <c r="J587" s="99">
        <f t="shared" si="280"/>
        <v>39.221306571618186</v>
      </c>
      <c r="K587" s="99">
        <f t="shared" si="280"/>
        <v>-167.06973774001972</v>
      </c>
      <c r="L587" s="99">
        <f t="shared" si="280"/>
        <v>474.76948815982951</v>
      </c>
      <c r="M587" s="99">
        <f t="shared" si="280"/>
        <v>278.33795097454635</v>
      </c>
      <c r="N587" s="99">
        <f t="shared" si="280"/>
        <v>753.10743913437591</v>
      </c>
      <c r="O587" s="99">
        <f t="shared" si="280"/>
        <v>154.92908397189686</v>
      </c>
      <c r="P587" s="99">
        <f t="shared" si="280"/>
        <v>908.03652310627274</v>
      </c>
      <c r="Q587" s="99">
        <f t="shared" si="280"/>
        <v>-18.76330337702732</v>
      </c>
      <c r="R587" s="99">
        <f t="shared" si="280"/>
        <v>889.2732197292454</v>
      </c>
    </row>
    <row r="588" spans="1:18" ht="15" x14ac:dyDescent="0.25">
      <c r="A588" s="196">
        <v>924</v>
      </c>
      <c r="B588" s="10" t="s">
        <v>291</v>
      </c>
      <c r="C588" s="11">
        <v>2946</v>
      </c>
      <c r="D588" s="99">
        <f t="shared" ref="D588:R588" si="281">D286/$C286</f>
        <v>1436.3379192124917</v>
      </c>
      <c r="E588" s="99">
        <f t="shared" si="281"/>
        <v>234.37249712743363</v>
      </c>
      <c r="F588" s="99">
        <f t="shared" si="281"/>
        <v>1670.7104163399256</v>
      </c>
      <c r="G588" s="99">
        <f t="shared" si="281"/>
        <v>0.47138153428377461</v>
      </c>
      <c r="H588" s="99">
        <f t="shared" si="281"/>
        <v>1388.69</v>
      </c>
      <c r="I588" s="99">
        <f t="shared" si="281"/>
        <v>282.02041633992542</v>
      </c>
      <c r="J588" s="99">
        <f t="shared" si="281"/>
        <v>91.422215823058664</v>
      </c>
      <c r="K588" s="99">
        <f t="shared" si="281"/>
        <v>-85.631445608169372</v>
      </c>
      <c r="L588" s="99">
        <f t="shared" si="281"/>
        <v>287.81118655481475</v>
      </c>
      <c r="M588" s="99">
        <f t="shared" si="281"/>
        <v>556.07084387356281</v>
      </c>
      <c r="N588" s="99">
        <f t="shared" si="281"/>
        <v>843.88203042837745</v>
      </c>
      <c r="O588" s="99">
        <f t="shared" si="281"/>
        <v>244.53497826009755</v>
      </c>
      <c r="P588" s="99">
        <f t="shared" si="281"/>
        <v>1088.4170086884751</v>
      </c>
      <c r="Q588" s="99">
        <f t="shared" si="281"/>
        <v>5.5703835709436547</v>
      </c>
      <c r="R588" s="99">
        <f t="shared" si="281"/>
        <v>1093.9873922594186</v>
      </c>
    </row>
    <row r="589" spans="1:18" ht="15" x14ac:dyDescent="0.25">
      <c r="A589" s="196">
        <v>925</v>
      </c>
      <c r="B589" s="10" t="s">
        <v>292</v>
      </c>
      <c r="C589" s="11">
        <v>3427</v>
      </c>
      <c r="D589" s="99">
        <f t="shared" ref="D589:R589" si="282">D287/$C287</f>
        <v>1355.1151648672308</v>
      </c>
      <c r="E589" s="99">
        <f t="shared" si="282"/>
        <v>355.8070789320077</v>
      </c>
      <c r="F589" s="99">
        <f t="shared" si="282"/>
        <v>1710.9222437992387</v>
      </c>
      <c r="G589" s="99">
        <f t="shared" si="282"/>
        <v>0.40522030930843306</v>
      </c>
      <c r="H589" s="99">
        <f t="shared" si="282"/>
        <v>1388.69</v>
      </c>
      <c r="I589" s="99">
        <f t="shared" si="282"/>
        <v>322.23224379923869</v>
      </c>
      <c r="J589" s="99">
        <f t="shared" si="282"/>
        <v>87.034349698667853</v>
      </c>
      <c r="K589" s="99">
        <f t="shared" si="282"/>
        <v>517.71923267634941</v>
      </c>
      <c r="L589" s="99">
        <f t="shared" si="282"/>
        <v>926.98582617425598</v>
      </c>
      <c r="M589" s="99">
        <f t="shared" si="282"/>
        <v>-5.9576278379730203</v>
      </c>
      <c r="N589" s="99">
        <f t="shared" si="282"/>
        <v>921.02819833628303</v>
      </c>
      <c r="O589" s="99">
        <f t="shared" si="282"/>
        <v>239.43109043630139</v>
      </c>
      <c r="P589" s="99">
        <f t="shared" si="282"/>
        <v>1160.4592887725844</v>
      </c>
      <c r="Q589" s="99">
        <f t="shared" si="282"/>
        <v>16.977575138605197</v>
      </c>
      <c r="R589" s="99">
        <f t="shared" si="282"/>
        <v>1177.4368639111897</v>
      </c>
    </row>
    <row r="590" spans="1:18" ht="15" x14ac:dyDescent="0.25">
      <c r="A590" s="196">
        <v>927</v>
      </c>
      <c r="B590" s="10" t="s">
        <v>293</v>
      </c>
      <c r="C590" s="11">
        <v>28913</v>
      </c>
      <c r="D590" s="99">
        <f t="shared" ref="D590:R590" si="283">D288/$C288</f>
        <v>1701.1240836302013</v>
      </c>
      <c r="E590" s="99">
        <f t="shared" si="283"/>
        <v>206.75752357043893</v>
      </c>
      <c r="F590" s="99">
        <f t="shared" si="283"/>
        <v>1907.8816072006402</v>
      </c>
      <c r="G590" s="99">
        <f t="shared" si="283"/>
        <v>4.8029951924739737E-2</v>
      </c>
      <c r="H590" s="99">
        <f t="shared" si="283"/>
        <v>1388.69</v>
      </c>
      <c r="I590" s="99">
        <f t="shared" si="283"/>
        <v>519.19160720064031</v>
      </c>
      <c r="J590" s="99">
        <f t="shared" si="283"/>
        <v>27.407603404100939</v>
      </c>
      <c r="K590" s="99">
        <f t="shared" si="283"/>
        <v>-44.365119653951005</v>
      </c>
      <c r="L590" s="99">
        <f t="shared" si="283"/>
        <v>502.23409095079023</v>
      </c>
      <c r="M590" s="99">
        <f t="shared" si="283"/>
        <v>90.697613283760703</v>
      </c>
      <c r="N590" s="99">
        <f t="shared" si="283"/>
        <v>592.93170423455092</v>
      </c>
      <c r="O590" s="99">
        <f t="shared" si="283"/>
        <v>139.32080180989195</v>
      </c>
      <c r="P590" s="99">
        <f t="shared" si="283"/>
        <v>732.25250604444284</v>
      </c>
      <c r="Q590" s="99">
        <f t="shared" si="283"/>
        <v>-6.2705376456957005</v>
      </c>
      <c r="R590" s="99">
        <f t="shared" si="283"/>
        <v>725.98196839874709</v>
      </c>
    </row>
    <row r="591" spans="1:18" ht="15" x14ac:dyDescent="0.25">
      <c r="A591" s="196">
        <v>931</v>
      </c>
      <c r="B591" s="10" t="s">
        <v>294</v>
      </c>
      <c r="C591" s="11">
        <v>5951</v>
      </c>
      <c r="D591" s="99">
        <f t="shared" ref="D591:R591" si="284">D289/$C289</f>
        <v>1107.9635657872625</v>
      </c>
      <c r="E591" s="99">
        <f t="shared" si="284"/>
        <v>293.07244860185659</v>
      </c>
      <c r="F591" s="99">
        <f t="shared" si="284"/>
        <v>1401.0360143891191</v>
      </c>
      <c r="G591" s="99">
        <f t="shared" si="284"/>
        <v>0.23335405814148882</v>
      </c>
      <c r="H591" s="99">
        <f t="shared" si="284"/>
        <v>1388.69</v>
      </c>
      <c r="I591" s="99">
        <f t="shared" si="284"/>
        <v>12.346014389119087</v>
      </c>
      <c r="J591" s="99">
        <f t="shared" si="284"/>
        <v>166.59951322589166</v>
      </c>
      <c r="K591" s="99">
        <f t="shared" si="284"/>
        <v>550.17756998569939</v>
      </c>
      <c r="L591" s="99">
        <f t="shared" si="284"/>
        <v>729.12309760071014</v>
      </c>
      <c r="M591" s="99">
        <f t="shared" si="284"/>
        <v>398.63750747683582</v>
      </c>
      <c r="N591" s="99">
        <f t="shared" si="284"/>
        <v>1127.7606050775462</v>
      </c>
      <c r="O591" s="99">
        <f t="shared" si="284"/>
        <v>220.08306042331367</v>
      </c>
      <c r="P591" s="99">
        <f t="shared" si="284"/>
        <v>1347.8436655008597</v>
      </c>
      <c r="Q591" s="99">
        <f t="shared" si="284"/>
        <v>-15.642991093933793</v>
      </c>
      <c r="R591" s="99">
        <f t="shared" si="284"/>
        <v>1332.2006744069258</v>
      </c>
    </row>
    <row r="592" spans="1:18" ht="15" x14ac:dyDescent="0.25">
      <c r="A592" s="196">
        <v>934</v>
      </c>
      <c r="B592" s="10" t="s">
        <v>295</v>
      </c>
      <c r="C592" s="11">
        <v>2671</v>
      </c>
      <c r="D592" s="99">
        <f t="shared" ref="D592:R592" si="285">D290/$C290</f>
        <v>1244.0990041183079</v>
      </c>
      <c r="E592" s="99">
        <f t="shared" si="285"/>
        <v>175.28866151352651</v>
      </c>
      <c r="F592" s="99">
        <f t="shared" si="285"/>
        <v>1419.3876656318344</v>
      </c>
      <c r="G592" s="99">
        <f t="shared" si="285"/>
        <v>0.51991388992886567</v>
      </c>
      <c r="H592" s="99">
        <f t="shared" si="285"/>
        <v>1388.69</v>
      </c>
      <c r="I592" s="99">
        <f t="shared" si="285"/>
        <v>30.697665631834372</v>
      </c>
      <c r="J592" s="99">
        <f t="shared" si="285"/>
        <v>66.864120024493332</v>
      </c>
      <c r="K592" s="99">
        <f t="shared" si="285"/>
        <v>57.385888458975209</v>
      </c>
      <c r="L592" s="99">
        <f t="shared" si="285"/>
        <v>154.94767411530293</v>
      </c>
      <c r="M592" s="99">
        <f t="shared" si="285"/>
        <v>458.56375464014036</v>
      </c>
      <c r="N592" s="99">
        <f t="shared" si="285"/>
        <v>613.51142875544326</v>
      </c>
      <c r="O592" s="99">
        <f t="shared" si="285"/>
        <v>210.37030712304923</v>
      </c>
      <c r="P592" s="99">
        <f t="shared" si="285"/>
        <v>823.88173587849235</v>
      </c>
      <c r="Q592" s="99">
        <f t="shared" si="285"/>
        <v>-901.03048296518159</v>
      </c>
      <c r="R592" s="99">
        <f t="shared" si="285"/>
        <v>-77.148747086689198</v>
      </c>
    </row>
    <row r="593" spans="1:18" ht="15" x14ac:dyDescent="0.25">
      <c r="A593" s="196">
        <v>935</v>
      </c>
      <c r="B593" s="10" t="s">
        <v>296</v>
      </c>
      <c r="C593" s="11">
        <v>2985</v>
      </c>
      <c r="D593" s="99">
        <f t="shared" ref="D593:R593" si="286">D291/$C291</f>
        <v>1110.3175879396983</v>
      </c>
      <c r="E593" s="99">
        <f t="shared" si="286"/>
        <v>312.58365644673216</v>
      </c>
      <c r="F593" s="99">
        <f t="shared" si="286"/>
        <v>1422.9012443864306</v>
      </c>
      <c r="G593" s="99">
        <f t="shared" si="286"/>
        <v>0.46522278056951427</v>
      </c>
      <c r="H593" s="99">
        <f t="shared" si="286"/>
        <v>1388.69</v>
      </c>
      <c r="I593" s="99">
        <f t="shared" si="286"/>
        <v>34.211244386430501</v>
      </c>
      <c r="J593" s="99">
        <f t="shared" si="286"/>
        <v>66.254635250052317</v>
      </c>
      <c r="K593" s="99">
        <f t="shared" si="286"/>
        <v>-57.872926120640898</v>
      </c>
      <c r="L593" s="99">
        <f t="shared" si="286"/>
        <v>42.592953515841906</v>
      </c>
      <c r="M593" s="99">
        <f t="shared" si="286"/>
        <v>363.50108801784199</v>
      </c>
      <c r="N593" s="99">
        <f t="shared" si="286"/>
        <v>406.09404153368394</v>
      </c>
      <c r="O593" s="99">
        <f t="shared" si="286"/>
        <v>208.53846738420859</v>
      </c>
      <c r="P593" s="99">
        <f t="shared" si="286"/>
        <v>614.63250891789244</v>
      </c>
      <c r="Q593" s="99">
        <f t="shared" si="286"/>
        <v>422.80578324958134</v>
      </c>
      <c r="R593" s="99">
        <f t="shared" si="286"/>
        <v>1037.4382921674737</v>
      </c>
    </row>
    <row r="594" spans="1:18" ht="15" x14ac:dyDescent="0.25">
      <c r="A594" s="196">
        <v>936</v>
      </c>
      <c r="B594" s="10" t="s">
        <v>297</v>
      </c>
      <c r="C594" s="11">
        <v>6395</v>
      </c>
      <c r="D594" s="99">
        <f t="shared" ref="D594:R594" si="287">D292/$C292</f>
        <v>1173.5131008600467</v>
      </c>
      <c r="E594" s="99">
        <f t="shared" si="287"/>
        <v>272.62886343642793</v>
      </c>
      <c r="F594" s="99">
        <f t="shared" si="287"/>
        <v>1446.1419642964747</v>
      </c>
      <c r="G594" s="99">
        <f t="shared" si="287"/>
        <v>0.21715246286161063</v>
      </c>
      <c r="H594" s="99">
        <f t="shared" si="287"/>
        <v>1388.69</v>
      </c>
      <c r="I594" s="99">
        <f t="shared" si="287"/>
        <v>57.451964296474529</v>
      </c>
      <c r="J594" s="99">
        <f t="shared" si="287"/>
        <v>131.11903609876202</v>
      </c>
      <c r="K594" s="99">
        <f t="shared" si="287"/>
        <v>336.60750455367435</v>
      </c>
      <c r="L594" s="99">
        <f t="shared" si="287"/>
        <v>525.17850494891093</v>
      </c>
      <c r="M594" s="99">
        <f t="shared" si="287"/>
        <v>313.96371132582794</v>
      </c>
      <c r="N594" s="99">
        <f t="shared" si="287"/>
        <v>839.14221627473876</v>
      </c>
      <c r="O594" s="99">
        <f t="shared" si="287"/>
        <v>221.51354418751001</v>
      </c>
      <c r="P594" s="99">
        <f t="shared" si="287"/>
        <v>1060.6557604622487</v>
      </c>
      <c r="Q594" s="99">
        <f t="shared" si="287"/>
        <v>13.65410172009382</v>
      </c>
      <c r="R594" s="99">
        <f t="shared" si="287"/>
        <v>1074.3098621823426</v>
      </c>
    </row>
    <row r="595" spans="1:18" ht="15" x14ac:dyDescent="0.25">
      <c r="A595" s="196">
        <v>946</v>
      </c>
      <c r="B595" s="10" t="s">
        <v>298</v>
      </c>
      <c r="C595" s="11">
        <v>6287</v>
      </c>
      <c r="D595" s="99">
        <f t="shared" ref="D595:R595" si="288">D293/$C293</f>
        <v>1662.0758978845236</v>
      </c>
      <c r="E595" s="99">
        <f t="shared" si="288"/>
        <v>518.7027225231493</v>
      </c>
      <c r="F595" s="99">
        <f t="shared" si="288"/>
        <v>2180.7786204076729</v>
      </c>
      <c r="G595" s="99">
        <f t="shared" si="288"/>
        <v>0.22088277397804995</v>
      </c>
      <c r="H595" s="99">
        <f t="shared" si="288"/>
        <v>1388.6900000000003</v>
      </c>
      <c r="I595" s="99">
        <f t="shared" si="288"/>
        <v>792.08862040767269</v>
      </c>
      <c r="J595" s="99">
        <f t="shared" si="288"/>
        <v>53.227720881661384</v>
      </c>
      <c r="K595" s="99">
        <f t="shared" si="288"/>
        <v>-109.22234607642035</v>
      </c>
      <c r="L595" s="99">
        <f t="shared" si="288"/>
        <v>736.09399521291368</v>
      </c>
      <c r="M595" s="99">
        <f t="shared" si="288"/>
        <v>345.27497863933309</v>
      </c>
      <c r="N595" s="99">
        <f t="shared" si="288"/>
        <v>1081.3689738522469</v>
      </c>
      <c r="O595" s="99">
        <f t="shared" si="288"/>
        <v>216.96121268841119</v>
      </c>
      <c r="P595" s="99">
        <f t="shared" si="288"/>
        <v>1298.3301865406579</v>
      </c>
      <c r="Q595" s="99">
        <f t="shared" si="288"/>
        <v>-25.098294019405124</v>
      </c>
      <c r="R595" s="99">
        <f t="shared" si="288"/>
        <v>1273.2318925212528</v>
      </c>
    </row>
    <row r="596" spans="1:18" ht="15" x14ac:dyDescent="0.25">
      <c r="A596" s="196">
        <v>976</v>
      </c>
      <c r="B596" s="10" t="s">
        <v>299</v>
      </c>
      <c r="C596" s="11">
        <v>3788</v>
      </c>
      <c r="D596" s="99">
        <f t="shared" ref="D596:R596" si="289">D294/$C294</f>
        <v>993.63865100316798</v>
      </c>
      <c r="E596" s="99">
        <f t="shared" si="289"/>
        <v>580.81197222685569</v>
      </c>
      <c r="F596" s="99">
        <f t="shared" si="289"/>
        <v>1574.4506232300237</v>
      </c>
      <c r="G596" s="99">
        <f t="shared" si="289"/>
        <v>0.36660242872228088</v>
      </c>
      <c r="H596" s="99">
        <f t="shared" si="289"/>
        <v>1388.6900000000003</v>
      </c>
      <c r="I596" s="99">
        <f t="shared" si="289"/>
        <v>185.76062323002355</v>
      </c>
      <c r="J596" s="99">
        <f t="shared" si="289"/>
        <v>354.43522317925169</v>
      </c>
      <c r="K596" s="99">
        <f t="shared" si="289"/>
        <v>-176.14382523892104</v>
      </c>
      <c r="L596" s="99">
        <f t="shared" si="289"/>
        <v>364.05202117035418</v>
      </c>
      <c r="M596" s="99">
        <f t="shared" si="289"/>
        <v>498.0649859132638</v>
      </c>
      <c r="N596" s="99">
        <f t="shared" si="289"/>
        <v>862.11700708361798</v>
      </c>
      <c r="O596" s="99">
        <f t="shared" si="289"/>
        <v>217.2046154073694</v>
      </c>
      <c r="P596" s="99">
        <f t="shared" si="289"/>
        <v>1079.3216224909875</v>
      </c>
      <c r="Q596" s="99">
        <f t="shared" si="289"/>
        <v>-12.224663146779308</v>
      </c>
      <c r="R596" s="99">
        <f t="shared" si="289"/>
        <v>1067.096959344208</v>
      </c>
    </row>
    <row r="597" spans="1:18" ht="15" x14ac:dyDescent="0.25">
      <c r="A597" s="196">
        <v>977</v>
      </c>
      <c r="B597" s="10" t="s">
        <v>300</v>
      </c>
      <c r="C597" s="11">
        <v>15293</v>
      </c>
      <c r="D597" s="99">
        <f t="shared" ref="D597:R597" si="290">D295/$C295</f>
        <v>1934.4960060158244</v>
      </c>
      <c r="E597" s="99">
        <f t="shared" si="290"/>
        <v>129.82235107582954</v>
      </c>
      <c r="F597" s="99">
        <f t="shared" si="290"/>
        <v>2064.318357091654</v>
      </c>
      <c r="G597" s="99">
        <f t="shared" si="290"/>
        <v>9.0805597332112728E-2</v>
      </c>
      <c r="H597" s="99">
        <f t="shared" si="290"/>
        <v>1388.69</v>
      </c>
      <c r="I597" s="99">
        <f t="shared" si="290"/>
        <v>675.6283570916537</v>
      </c>
      <c r="J597" s="99">
        <f t="shared" si="290"/>
        <v>33.243471442196757</v>
      </c>
      <c r="K597" s="99">
        <f t="shared" si="290"/>
        <v>-191.5072611038018</v>
      </c>
      <c r="L597" s="99">
        <f t="shared" si="290"/>
        <v>517.36456743004862</v>
      </c>
      <c r="M597" s="99">
        <f t="shared" si="290"/>
        <v>426.79225627424455</v>
      </c>
      <c r="N597" s="99">
        <f t="shared" si="290"/>
        <v>944.15682370429329</v>
      </c>
      <c r="O597" s="99">
        <f t="shared" si="290"/>
        <v>159.11941955079774</v>
      </c>
      <c r="P597" s="99">
        <f t="shared" si="290"/>
        <v>1103.276243255091</v>
      </c>
      <c r="Q597" s="99">
        <f t="shared" si="290"/>
        <v>13.218183155692145</v>
      </c>
      <c r="R597" s="99">
        <f t="shared" si="290"/>
        <v>1116.494426410783</v>
      </c>
    </row>
    <row r="598" spans="1:18" ht="15" x14ac:dyDescent="0.25">
      <c r="A598" s="196">
        <v>980</v>
      </c>
      <c r="B598" s="10" t="s">
        <v>301</v>
      </c>
      <c r="C598" s="11">
        <v>33607</v>
      </c>
      <c r="D598" s="99">
        <f t="shared" ref="D598:R598" si="291">D296/$C296</f>
        <v>1935.7464861487192</v>
      </c>
      <c r="E598" s="99">
        <f t="shared" si="291"/>
        <v>133.41336200227389</v>
      </c>
      <c r="F598" s="99">
        <f t="shared" si="291"/>
        <v>2069.1598481509927</v>
      </c>
      <c r="G598" s="99">
        <f t="shared" si="291"/>
        <v>4.1321450888207815E-2</v>
      </c>
      <c r="H598" s="99">
        <f t="shared" si="291"/>
        <v>1388.69</v>
      </c>
      <c r="I598" s="99">
        <f t="shared" si="291"/>
        <v>680.4698481509929</v>
      </c>
      <c r="J598" s="99">
        <f t="shared" si="291"/>
        <v>32.64718288855434</v>
      </c>
      <c r="K598" s="99">
        <f t="shared" si="291"/>
        <v>-115.78336048437613</v>
      </c>
      <c r="L598" s="99">
        <f t="shared" si="291"/>
        <v>597.33367055517101</v>
      </c>
      <c r="M598" s="99">
        <f t="shared" si="291"/>
        <v>163.16406184444591</v>
      </c>
      <c r="N598" s="99">
        <f t="shared" si="291"/>
        <v>760.49773239961701</v>
      </c>
      <c r="O598" s="99">
        <f t="shared" si="291"/>
        <v>125.59792048308245</v>
      </c>
      <c r="P598" s="99">
        <f t="shared" si="291"/>
        <v>886.09565288269948</v>
      </c>
      <c r="Q598" s="99">
        <f t="shared" si="291"/>
        <v>-24.196850816794132</v>
      </c>
      <c r="R598" s="99">
        <f t="shared" si="291"/>
        <v>861.89880206590533</v>
      </c>
    </row>
    <row r="599" spans="1:18" ht="15" x14ac:dyDescent="0.25">
      <c r="A599" s="196">
        <v>981</v>
      </c>
      <c r="B599" s="10" t="s">
        <v>302</v>
      </c>
      <c r="C599" s="11">
        <v>2237</v>
      </c>
      <c r="D599" s="99">
        <f t="shared" ref="D599:R599" si="292">D297/$C297</f>
        <v>1160.011470719714</v>
      </c>
      <c r="E599" s="99">
        <f t="shared" si="292"/>
        <v>181.9320691228518</v>
      </c>
      <c r="F599" s="99">
        <f t="shared" si="292"/>
        <v>1341.9435398425658</v>
      </c>
      <c r="G599" s="99">
        <f t="shared" si="292"/>
        <v>0.62078229772016091</v>
      </c>
      <c r="H599" s="99">
        <f t="shared" si="292"/>
        <v>1388.69</v>
      </c>
      <c r="I599" s="99">
        <f t="shared" si="292"/>
        <v>-46.746460157434285</v>
      </c>
      <c r="J599" s="99">
        <f t="shared" si="292"/>
        <v>21.429132035030687</v>
      </c>
      <c r="K599" s="99">
        <f t="shared" si="292"/>
        <v>333.07689809931441</v>
      </c>
      <c r="L599" s="99">
        <f t="shared" si="292"/>
        <v>307.75956997691083</v>
      </c>
      <c r="M599" s="99">
        <f t="shared" si="292"/>
        <v>502.33040543010912</v>
      </c>
      <c r="N599" s="99">
        <f t="shared" si="292"/>
        <v>810.08997540701989</v>
      </c>
      <c r="O599" s="99">
        <f t="shared" si="292"/>
        <v>226.46176794260478</v>
      </c>
      <c r="P599" s="99">
        <f t="shared" si="292"/>
        <v>1036.5517433496245</v>
      </c>
      <c r="Q599" s="99">
        <f t="shared" si="292"/>
        <v>-23.341417076441662</v>
      </c>
      <c r="R599" s="99">
        <f t="shared" si="292"/>
        <v>1013.2103262731829</v>
      </c>
    </row>
    <row r="600" spans="1:18" ht="15" x14ac:dyDescent="0.25">
      <c r="A600" s="196">
        <v>989</v>
      </c>
      <c r="B600" s="10" t="s">
        <v>303</v>
      </c>
      <c r="C600" s="11">
        <v>5406</v>
      </c>
      <c r="D600" s="99">
        <f t="shared" ref="D600:R600" si="293">D298/$C298</f>
        <v>1354.4352589715131</v>
      </c>
      <c r="E600" s="99">
        <f t="shared" si="293"/>
        <v>211.94787056248137</v>
      </c>
      <c r="F600" s="99">
        <f t="shared" si="293"/>
        <v>1566.3831295339946</v>
      </c>
      <c r="G600" s="99">
        <f t="shared" si="293"/>
        <v>0.25687939326674064</v>
      </c>
      <c r="H600" s="99">
        <f t="shared" si="293"/>
        <v>1388.69</v>
      </c>
      <c r="I600" s="99">
        <f t="shared" si="293"/>
        <v>177.69312953399449</v>
      </c>
      <c r="J600" s="99">
        <f t="shared" si="293"/>
        <v>89.206892020275262</v>
      </c>
      <c r="K600" s="99">
        <f t="shared" si="293"/>
        <v>-386.46556743849231</v>
      </c>
      <c r="L600" s="99">
        <f t="shared" si="293"/>
        <v>-119.56554588422253</v>
      </c>
      <c r="M600" s="99">
        <f t="shared" si="293"/>
        <v>378.2714150482285</v>
      </c>
      <c r="N600" s="99">
        <f t="shared" si="293"/>
        <v>258.70586916400595</v>
      </c>
      <c r="O600" s="99">
        <f t="shared" si="293"/>
        <v>212.77786453686269</v>
      </c>
      <c r="P600" s="99">
        <f t="shared" si="293"/>
        <v>471.48373370086864</v>
      </c>
      <c r="Q600" s="99">
        <f t="shared" si="293"/>
        <v>19.855458287088425</v>
      </c>
      <c r="R600" s="99">
        <f t="shared" si="293"/>
        <v>491.33919198795707</v>
      </c>
    </row>
    <row r="601" spans="1:18" ht="15" x14ac:dyDescent="0.25">
      <c r="A601" s="196">
        <v>992</v>
      </c>
      <c r="B601" s="10" t="s">
        <v>304</v>
      </c>
      <c r="C601" s="11">
        <v>18120</v>
      </c>
      <c r="D601" s="99">
        <f t="shared" ref="D601:R601" si="294">D299/$C299</f>
        <v>1448.8171252759382</v>
      </c>
      <c r="E601" s="99">
        <f t="shared" si="294"/>
        <v>178.42307774620014</v>
      </c>
      <c r="F601" s="99">
        <f t="shared" si="294"/>
        <v>1627.2402030221383</v>
      </c>
      <c r="G601" s="99">
        <f t="shared" si="294"/>
        <v>7.6638520971302429E-2</v>
      </c>
      <c r="H601" s="99">
        <f t="shared" si="294"/>
        <v>1388.69</v>
      </c>
      <c r="I601" s="99">
        <f t="shared" si="294"/>
        <v>238.55020302213836</v>
      </c>
      <c r="J601" s="99">
        <f t="shared" si="294"/>
        <v>29.607571805130654</v>
      </c>
      <c r="K601" s="99">
        <f t="shared" si="294"/>
        <v>-113.77826949110583</v>
      </c>
      <c r="L601" s="99">
        <f t="shared" si="294"/>
        <v>154.37950533616319</v>
      </c>
      <c r="M601" s="99">
        <f t="shared" si="294"/>
        <v>284.79544392252666</v>
      </c>
      <c r="N601" s="99">
        <f t="shared" si="294"/>
        <v>439.17494925868982</v>
      </c>
      <c r="O601" s="99">
        <f t="shared" si="294"/>
        <v>161.9371531312764</v>
      </c>
      <c r="P601" s="99">
        <f t="shared" si="294"/>
        <v>601.11210238996614</v>
      </c>
      <c r="Q601" s="99">
        <f t="shared" si="294"/>
        <v>-9.5817606512141271</v>
      </c>
      <c r="R601" s="99">
        <f t="shared" si="294"/>
        <v>591.53034173875199</v>
      </c>
    </row>
  </sheetData>
  <autoFilter ref="A6:R6" xr:uid="{00000000-0001-0000-0100-000000000000}">
    <sortState xmlns:xlrd2="http://schemas.microsoft.com/office/spreadsheetml/2017/richdata2" ref="A7:R299">
      <sortCondition ref="A6"/>
    </sortState>
  </autoFilter>
  <pageMargins left="0.51181102362204722" right="0.51181102362204722" top="0.55118110236220474" bottom="0.55118110236220474"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F4E85-1B27-412D-B6AF-A48B516E7E6C}">
  <dimension ref="A1:S299"/>
  <sheetViews>
    <sheetView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2" max="2" width="11.5" customWidth="1"/>
    <col min="3" max="6" width="12.125" customWidth="1"/>
    <col min="7" max="7" width="19.125" customWidth="1"/>
    <col min="8" max="8" width="18.75" customWidth="1"/>
    <col min="9" max="10" width="12.125" customWidth="1"/>
    <col min="11" max="11" width="15" customWidth="1"/>
    <col min="12" max="12" width="13.5" customWidth="1"/>
    <col min="13" max="13" width="15.375" customWidth="1"/>
    <col min="14" max="14" width="16.5" customWidth="1"/>
    <col min="15" max="15" width="16" style="22" customWidth="1"/>
    <col min="16" max="16" width="15.375" bestFit="1" customWidth="1"/>
    <col min="17" max="17" width="13.625" customWidth="1"/>
  </cols>
  <sheetData>
    <row r="1" spans="1:19" ht="23.25" x14ac:dyDescent="0.35">
      <c r="A1" s="129" t="s">
        <v>754</v>
      </c>
      <c r="B1" s="1"/>
      <c r="C1" s="2"/>
      <c r="D1" s="2"/>
      <c r="E1" s="3"/>
      <c r="F1" s="3"/>
      <c r="G1" s="4"/>
      <c r="H1" s="5"/>
      <c r="I1" s="2"/>
      <c r="J1" s="2"/>
      <c r="K1" s="6"/>
      <c r="L1" s="2"/>
      <c r="M1" s="28"/>
      <c r="N1" s="28"/>
      <c r="O1" s="29"/>
      <c r="P1" s="28"/>
      <c r="Q1" s="29"/>
      <c r="R1" s="7"/>
      <c r="S1" s="7"/>
    </row>
    <row r="2" spans="1:19" x14ac:dyDescent="0.25">
      <c r="A2" s="18" t="s">
        <v>1207</v>
      </c>
      <c r="B2" s="139" t="s">
        <v>1183</v>
      </c>
      <c r="C2" s="11"/>
      <c r="D2" s="11"/>
      <c r="E2" s="11"/>
      <c r="F2" s="11"/>
      <c r="G2" s="13"/>
      <c r="H2" s="13"/>
      <c r="I2" s="11"/>
      <c r="J2" s="11"/>
      <c r="K2" s="14"/>
      <c r="L2" s="11"/>
      <c r="M2" s="33"/>
      <c r="N2" s="33"/>
      <c r="O2" s="20"/>
      <c r="P2" s="33"/>
      <c r="Q2" s="35"/>
      <c r="R2" s="15"/>
      <c r="S2" s="8"/>
    </row>
    <row r="3" spans="1:19" x14ac:dyDescent="0.25">
      <c r="A3" s="17" t="s">
        <v>0</v>
      </c>
      <c r="B3" s="127">
        <v>0.21920000000000001</v>
      </c>
      <c r="C3" s="11"/>
      <c r="D3" s="2"/>
      <c r="E3" s="11"/>
      <c r="F3" s="11"/>
      <c r="G3" s="13"/>
      <c r="H3" s="13"/>
      <c r="I3" s="18"/>
      <c r="J3" s="11"/>
      <c r="K3" s="14"/>
      <c r="L3" s="19"/>
      <c r="M3" s="34"/>
      <c r="N3" s="34"/>
      <c r="O3" s="20"/>
      <c r="P3" s="155"/>
      <c r="Q3" s="23"/>
      <c r="R3" s="11"/>
      <c r="S3" s="8"/>
    </row>
    <row r="4" spans="1:19" x14ac:dyDescent="0.25">
      <c r="A4" s="9" t="s">
        <v>703</v>
      </c>
      <c r="B4" s="128">
        <v>293</v>
      </c>
      <c r="C4" s="11"/>
      <c r="D4" s="139"/>
      <c r="E4" s="139"/>
      <c r="F4" s="139"/>
      <c r="G4" s="139"/>
      <c r="H4" s="139"/>
      <c r="I4" s="139"/>
      <c r="J4" s="139"/>
      <c r="K4" s="139"/>
      <c r="L4" s="139"/>
      <c r="M4" s="139"/>
      <c r="N4" s="139"/>
      <c r="O4" s="139"/>
      <c r="P4" s="139"/>
      <c r="Q4" s="139"/>
      <c r="R4" s="139"/>
      <c r="S4" s="8"/>
    </row>
    <row r="5" spans="1:19" s="93" customFormat="1" ht="85.5" x14ac:dyDescent="0.2">
      <c r="A5" s="356" t="s">
        <v>2</v>
      </c>
      <c r="B5" s="357" t="s">
        <v>3</v>
      </c>
      <c r="C5" s="358" t="s">
        <v>759</v>
      </c>
      <c r="D5" s="358" t="s">
        <v>4</v>
      </c>
      <c r="E5" s="358" t="s">
        <v>718</v>
      </c>
      <c r="F5" s="358" t="s">
        <v>5</v>
      </c>
      <c r="G5" s="359" t="s">
        <v>7</v>
      </c>
      <c r="H5" s="359" t="s">
        <v>8</v>
      </c>
      <c r="I5" s="358" t="s">
        <v>9</v>
      </c>
      <c r="J5" s="358" t="s">
        <v>10</v>
      </c>
      <c r="K5" s="358" t="s">
        <v>1092</v>
      </c>
      <c r="L5" s="358" t="s">
        <v>1093</v>
      </c>
      <c r="M5" s="358" t="s">
        <v>713</v>
      </c>
      <c r="N5" s="358" t="s">
        <v>717</v>
      </c>
      <c r="O5" s="90" t="s">
        <v>751</v>
      </c>
      <c r="P5" s="357" t="s">
        <v>1088</v>
      </c>
      <c r="Q5" s="360" t="s">
        <v>748</v>
      </c>
      <c r="R5" s="94"/>
    </row>
    <row r="6" spans="1:19" s="417" customFormat="1" ht="31.5" customHeight="1" x14ac:dyDescent="0.2">
      <c r="A6" s="459"/>
      <c r="B6" s="453" t="s">
        <v>11</v>
      </c>
      <c r="C6" s="454">
        <v>5533611</v>
      </c>
      <c r="D6" s="454">
        <v>1467.150540706602</v>
      </c>
      <c r="E6" s="454">
        <v>311.39619534952431</v>
      </c>
      <c r="F6" s="454">
        <v>1778.5467360561254</v>
      </c>
      <c r="G6" s="454">
        <v>1388.6899999999982</v>
      </c>
      <c r="H6" s="454">
        <v>389.85673605612624</v>
      </c>
      <c r="I6" s="454">
        <v>50.175883473341734</v>
      </c>
      <c r="J6" s="454">
        <v>-141.91165933740081</v>
      </c>
      <c r="K6" s="454">
        <v>298.12096019206717</v>
      </c>
      <c r="L6" s="454">
        <v>146.10444297699294</v>
      </c>
      <c r="M6" s="454">
        <v>444.22540316906014</v>
      </c>
      <c r="N6" s="454">
        <v>153.24532208715087</v>
      </c>
      <c r="O6" s="454">
        <v>597.47072525621013</v>
      </c>
      <c r="P6" s="454">
        <v>3.5931880222423422</v>
      </c>
      <c r="Q6" s="454">
        <v>601.0639132784537</v>
      </c>
      <c r="R6" s="460"/>
    </row>
    <row r="7" spans="1:19" x14ac:dyDescent="0.25">
      <c r="A7" s="196">
        <v>5</v>
      </c>
      <c r="B7" s="10" t="s">
        <v>12</v>
      </c>
      <c r="C7" s="11">
        <v>9183</v>
      </c>
      <c r="D7" s="33">
        <v>1637.0981890449746</v>
      </c>
      <c r="E7" s="33">
        <v>213.61896414098371</v>
      </c>
      <c r="F7" s="33">
        <v>1850.7171531859585</v>
      </c>
      <c r="G7" s="33">
        <v>1388.69</v>
      </c>
      <c r="H7" s="33">
        <v>462.0271531859583</v>
      </c>
      <c r="I7" s="33">
        <v>65.767856459276345</v>
      </c>
      <c r="J7" s="33">
        <v>6.4349081846634117</v>
      </c>
      <c r="K7" s="33">
        <v>534.22991782989811</v>
      </c>
      <c r="L7" s="33">
        <v>580.23644106275151</v>
      </c>
      <c r="M7" s="33">
        <v>1114.4663588926496</v>
      </c>
      <c r="N7" s="33">
        <v>217.66707866207165</v>
      </c>
      <c r="O7" s="99">
        <v>1332.1334375547212</v>
      </c>
      <c r="P7" s="33">
        <v>220.89062485026673</v>
      </c>
      <c r="Q7" s="33">
        <v>1553.0240624049879</v>
      </c>
      <c r="R7" s="7"/>
    </row>
    <row r="8" spans="1:19" x14ac:dyDescent="0.25">
      <c r="A8" s="196">
        <v>9</v>
      </c>
      <c r="B8" s="10" t="s">
        <v>13</v>
      </c>
      <c r="C8" s="11">
        <v>2447</v>
      </c>
      <c r="D8" s="33">
        <v>1836.3543767879037</v>
      </c>
      <c r="E8" s="33">
        <v>170.58141829223661</v>
      </c>
      <c r="F8" s="33">
        <v>2006.9357950801402</v>
      </c>
      <c r="G8" s="33">
        <v>1388.69</v>
      </c>
      <c r="H8" s="33">
        <v>618.24579508014006</v>
      </c>
      <c r="I8" s="33">
        <v>28.398510532212732</v>
      </c>
      <c r="J8" s="33">
        <v>126.70288052002992</v>
      </c>
      <c r="K8" s="33">
        <v>773.34718613238272</v>
      </c>
      <c r="L8" s="33">
        <v>695.51430887505592</v>
      </c>
      <c r="M8" s="33">
        <v>1468.8614950074386</v>
      </c>
      <c r="N8" s="33">
        <v>214.43349966231162</v>
      </c>
      <c r="O8" s="99">
        <v>1683.2949946697502</v>
      </c>
      <c r="P8" s="33">
        <v>34.141234164282785</v>
      </c>
      <c r="Q8" s="33">
        <v>1717.4362288340328</v>
      </c>
      <c r="R8" s="7"/>
    </row>
    <row r="9" spans="1:19" x14ac:dyDescent="0.25">
      <c r="A9" s="196">
        <v>10</v>
      </c>
      <c r="B9" s="10" t="s">
        <v>14</v>
      </c>
      <c r="C9" s="11">
        <v>11102</v>
      </c>
      <c r="D9" s="33">
        <v>1569.0202792289679</v>
      </c>
      <c r="E9" s="33">
        <v>182.10730572337212</v>
      </c>
      <c r="F9" s="33">
        <v>1751.1275849523399</v>
      </c>
      <c r="G9" s="33">
        <v>1388.69</v>
      </c>
      <c r="H9" s="33">
        <v>362.43758495233988</v>
      </c>
      <c r="I9" s="33">
        <v>63.750764362464224</v>
      </c>
      <c r="J9" s="33">
        <v>-236.63886500551149</v>
      </c>
      <c r="K9" s="33">
        <v>189.54948430929258</v>
      </c>
      <c r="L9" s="33">
        <v>579.40900984005395</v>
      </c>
      <c r="M9" s="33">
        <v>768.95849414934639</v>
      </c>
      <c r="N9" s="33">
        <v>220.35409064103951</v>
      </c>
      <c r="O9" s="99">
        <v>989.31258479038593</v>
      </c>
      <c r="P9" s="33">
        <v>-4.1723961898756983</v>
      </c>
      <c r="Q9" s="33">
        <v>985.1401886005101</v>
      </c>
      <c r="R9" s="7"/>
    </row>
    <row r="10" spans="1:19" x14ac:dyDescent="0.25">
      <c r="A10" s="196">
        <v>16</v>
      </c>
      <c r="B10" s="10" t="s">
        <v>15</v>
      </c>
      <c r="C10" s="11">
        <v>8014</v>
      </c>
      <c r="D10" s="33">
        <v>1309.898963064637</v>
      </c>
      <c r="E10" s="33">
        <v>206.56241787673019</v>
      </c>
      <c r="F10" s="33">
        <v>1516.4613809413672</v>
      </c>
      <c r="G10" s="33">
        <v>1388.69</v>
      </c>
      <c r="H10" s="33">
        <v>127.77138094136727</v>
      </c>
      <c r="I10" s="33">
        <v>29.284563208117433</v>
      </c>
      <c r="J10" s="33">
        <v>409.41261159682875</v>
      </c>
      <c r="K10" s="33">
        <v>566.46855574631343</v>
      </c>
      <c r="L10" s="33">
        <v>295.56387534305264</v>
      </c>
      <c r="M10" s="33">
        <v>862.03243108936613</v>
      </c>
      <c r="N10" s="33">
        <v>172.24628136559525</v>
      </c>
      <c r="O10" s="99">
        <v>1034.2787124549614</v>
      </c>
      <c r="P10" s="33">
        <v>68.421445907162465</v>
      </c>
      <c r="Q10" s="33">
        <v>1102.7001583621236</v>
      </c>
      <c r="R10" s="7"/>
    </row>
    <row r="11" spans="1:19" x14ac:dyDescent="0.25">
      <c r="A11" s="196">
        <v>18</v>
      </c>
      <c r="B11" s="10" t="s">
        <v>16</v>
      </c>
      <c r="C11" s="11">
        <v>4763</v>
      </c>
      <c r="D11" s="33">
        <v>1728.7826432920431</v>
      </c>
      <c r="E11" s="33">
        <v>170.4007517594581</v>
      </c>
      <c r="F11" s="33">
        <v>1899.1833950515013</v>
      </c>
      <c r="G11" s="33">
        <v>1388.69</v>
      </c>
      <c r="H11" s="33">
        <v>510.49339505150107</v>
      </c>
      <c r="I11" s="33">
        <v>22.656687099867309</v>
      </c>
      <c r="J11" s="33">
        <v>-253.66119375485053</v>
      </c>
      <c r="K11" s="33">
        <v>279.48888839651784</v>
      </c>
      <c r="L11" s="33">
        <v>252.39922653958163</v>
      </c>
      <c r="M11" s="33">
        <v>531.88811493609944</v>
      </c>
      <c r="N11" s="33">
        <v>170.17529901977144</v>
      </c>
      <c r="O11" s="99">
        <v>702.06341395587094</v>
      </c>
      <c r="P11" s="33">
        <v>82.545065924837289</v>
      </c>
      <c r="Q11" s="33">
        <v>784.60847988070827</v>
      </c>
      <c r="R11" s="7"/>
    </row>
    <row r="12" spans="1:19" x14ac:dyDescent="0.25">
      <c r="A12" s="196">
        <v>19</v>
      </c>
      <c r="B12" s="10" t="s">
        <v>17</v>
      </c>
      <c r="C12" s="11">
        <v>3965</v>
      </c>
      <c r="D12" s="33">
        <v>1770.1542950819673</v>
      </c>
      <c r="E12" s="33">
        <v>129.31836168443004</v>
      </c>
      <c r="F12" s="33">
        <v>1899.4726567663974</v>
      </c>
      <c r="G12" s="33">
        <v>1388.69</v>
      </c>
      <c r="H12" s="33">
        <v>510.78265676639722</v>
      </c>
      <c r="I12" s="33">
        <v>23.058416694105805</v>
      </c>
      <c r="J12" s="33">
        <v>-328.64027288238918</v>
      </c>
      <c r="K12" s="33">
        <v>205.20080057811379</v>
      </c>
      <c r="L12" s="33">
        <v>397.99763370557298</v>
      </c>
      <c r="M12" s="33">
        <v>603.19843428368677</v>
      </c>
      <c r="N12" s="33">
        <v>160.23959954880789</v>
      </c>
      <c r="O12" s="99">
        <v>763.43803383249463</v>
      </c>
      <c r="P12" s="33">
        <v>10.158877679697348</v>
      </c>
      <c r="Q12" s="33">
        <v>773.59691151219204</v>
      </c>
      <c r="R12" s="7"/>
    </row>
    <row r="13" spans="1:19" x14ac:dyDescent="0.25">
      <c r="A13" s="196">
        <v>20</v>
      </c>
      <c r="B13" s="10" t="s">
        <v>18</v>
      </c>
      <c r="C13" s="11">
        <v>16473</v>
      </c>
      <c r="D13" s="33">
        <v>1560.5624270017604</v>
      </c>
      <c r="E13" s="33">
        <v>144.56895178533878</v>
      </c>
      <c r="F13" s="33">
        <v>1705.131378787099</v>
      </c>
      <c r="G13" s="33">
        <v>1388.69</v>
      </c>
      <c r="H13" s="33">
        <v>316.4413787870991</v>
      </c>
      <c r="I13" s="33">
        <v>24.832446620920976</v>
      </c>
      <c r="J13" s="33">
        <v>-442.84231780508867</v>
      </c>
      <c r="K13" s="33">
        <v>-101.56849239706861</v>
      </c>
      <c r="L13" s="33">
        <v>430.4497365881852</v>
      </c>
      <c r="M13" s="33">
        <v>328.88124419111659</v>
      </c>
      <c r="N13" s="33">
        <v>163.16382815927625</v>
      </c>
      <c r="O13" s="99">
        <v>492.04507235039284</v>
      </c>
      <c r="P13" s="33">
        <v>-35.55335840466217</v>
      </c>
      <c r="Q13" s="33">
        <v>456.49171394573062</v>
      </c>
      <c r="R13" s="7"/>
    </row>
    <row r="14" spans="1:19" x14ac:dyDescent="0.25">
      <c r="A14" s="196">
        <v>46</v>
      </c>
      <c r="B14" s="10" t="s">
        <v>19</v>
      </c>
      <c r="C14" s="11">
        <v>1341</v>
      </c>
      <c r="D14" s="33">
        <v>1184.8597315436241</v>
      </c>
      <c r="E14" s="33">
        <v>737.35103458054346</v>
      </c>
      <c r="F14" s="33">
        <v>1922.2107661241675</v>
      </c>
      <c r="G14" s="33">
        <v>1388.69</v>
      </c>
      <c r="H14" s="33">
        <v>533.52076612416749</v>
      </c>
      <c r="I14" s="33">
        <v>147.30876029471753</v>
      </c>
      <c r="J14" s="33">
        <v>384.08615664780621</v>
      </c>
      <c r="K14" s="33">
        <v>1064.9156830666911</v>
      </c>
      <c r="L14" s="33">
        <v>415.91357338484744</v>
      </c>
      <c r="M14" s="33">
        <v>1480.8292564515386</v>
      </c>
      <c r="N14" s="33">
        <v>222.37043855890485</v>
      </c>
      <c r="O14" s="99">
        <v>1703.1996950104435</v>
      </c>
      <c r="P14" s="33">
        <v>218.15942207307981</v>
      </c>
      <c r="Q14" s="33">
        <v>1921.3591170835234</v>
      </c>
      <c r="R14" s="7"/>
    </row>
    <row r="15" spans="1:19" x14ac:dyDescent="0.25">
      <c r="A15" s="196">
        <v>47</v>
      </c>
      <c r="B15" s="10" t="s">
        <v>20</v>
      </c>
      <c r="C15" s="11">
        <v>1811</v>
      </c>
      <c r="D15" s="33">
        <v>1184.1516786305908</v>
      </c>
      <c r="E15" s="33">
        <v>1009.3802067344466</v>
      </c>
      <c r="F15" s="33">
        <v>2193.5318853650374</v>
      </c>
      <c r="G15" s="33">
        <v>1388.6900000000003</v>
      </c>
      <c r="H15" s="33">
        <v>804.84188536503711</v>
      </c>
      <c r="I15" s="33">
        <v>481.28190793567933</v>
      </c>
      <c r="J15" s="33">
        <v>141.73046917445581</v>
      </c>
      <c r="K15" s="33">
        <v>1427.8542624751722</v>
      </c>
      <c r="L15" s="33">
        <v>271.9767094443236</v>
      </c>
      <c r="M15" s="33">
        <v>1699.8309719194958</v>
      </c>
      <c r="N15" s="33">
        <v>214.70375735950182</v>
      </c>
      <c r="O15" s="99">
        <v>1914.5347292789977</v>
      </c>
      <c r="P15" s="33">
        <v>-28.008227498619547</v>
      </c>
      <c r="Q15" s="33">
        <v>1886.5265017803781</v>
      </c>
      <c r="R15" s="7"/>
    </row>
    <row r="16" spans="1:19" x14ac:dyDescent="0.25">
      <c r="A16" s="196">
        <v>49</v>
      </c>
      <c r="B16" s="10" t="s">
        <v>21</v>
      </c>
      <c r="C16" s="11">
        <v>305274</v>
      </c>
      <c r="D16" s="33">
        <v>1729.3649832609394</v>
      </c>
      <c r="E16" s="33">
        <v>514.92955185464643</v>
      </c>
      <c r="F16" s="33">
        <v>2244.2945351155859</v>
      </c>
      <c r="G16" s="33">
        <v>1388.69</v>
      </c>
      <c r="H16" s="33">
        <v>855.60453511558603</v>
      </c>
      <c r="I16" s="33">
        <v>50.720624053326809</v>
      </c>
      <c r="J16" s="33">
        <v>376.26432445863873</v>
      </c>
      <c r="K16" s="33">
        <v>1282.5894836275515</v>
      </c>
      <c r="L16" s="33">
        <v>-80.397088068634261</v>
      </c>
      <c r="M16" s="33">
        <v>1202.1923955589173</v>
      </c>
      <c r="N16" s="33">
        <v>101.05643216513148</v>
      </c>
      <c r="O16" s="99">
        <v>1303.2488277240489</v>
      </c>
      <c r="P16" s="33">
        <v>-48.509686666240832</v>
      </c>
      <c r="Q16" s="33">
        <v>1254.739141057808</v>
      </c>
      <c r="R16" s="7"/>
    </row>
    <row r="17" spans="1:18" x14ac:dyDescent="0.25">
      <c r="A17" s="196">
        <v>50</v>
      </c>
      <c r="B17" s="10" t="s">
        <v>22</v>
      </c>
      <c r="C17" s="11">
        <v>11276</v>
      </c>
      <c r="D17" s="33">
        <v>1429.3518455125932</v>
      </c>
      <c r="E17" s="33">
        <v>186.75472490128917</v>
      </c>
      <c r="F17" s="33">
        <v>1616.1065704138823</v>
      </c>
      <c r="G17" s="33">
        <v>1388.69</v>
      </c>
      <c r="H17" s="33">
        <v>227.41657041388214</v>
      </c>
      <c r="I17" s="33">
        <v>23.290372685007689</v>
      </c>
      <c r="J17" s="33">
        <v>-225.47647225034825</v>
      </c>
      <c r="K17" s="33">
        <v>25.230470848541575</v>
      </c>
      <c r="L17" s="33">
        <v>319.84226977289376</v>
      </c>
      <c r="M17" s="33">
        <v>345.07274062143534</v>
      </c>
      <c r="N17" s="33">
        <v>181.69875270264771</v>
      </c>
      <c r="O17" s="99">
        <v>526.77149332408305</v>
      </c>
      <c r="P17" s="33">
        <v>17.596315182688894</v>
      </c>
      <c r="Q17" s="33">
        <v>544.36780850677201</v>
      </c>
      <c r="R17" s="7"/>
    </row>
    <row r="18" spans="1:18" x14ac:dyDescent="0.25">
      <c r="A18" s="196">
        <v>51</v>
      </c>
      <c r="B18" s="10" t="s">
        <v>23</v>
      </c>
      <c r="C18" s="11">
        <v>9211</v>
      </c>
      <c r="D18" s="33">
        <v>1608.5523732493757</v>
      </c>
      <c r="E18" s="33">
        <v>171.1605465586205</v>
      </c>
      <c r="F18" s="33">
        <v>1779.7129198079963</v>
      </c>
      <c r="G18" s="33">
        <v>1388.69</v>
      </c>
      <c r="H18" s="33">
        <v>391.02291980799623</v>
      </c>
      <c r="I18" s="33">
        <v>30.670764706811752</v>
      </c>
      <c r="J18" s="33">
        <v>-1028.3816970952771</v>
      </c>
      <c r="K18" s="33">
        <v>-606.68801258046926</v>
      </c>
      <c r="L18" s="33">
        <v>-18.776336256322583</v>
      </c>
      <c r="M18" s="33">
        <v>-625.46434883679183</v>
      </c>
      <c r="N18" s="33">
        <v>193.61329758873302</v>
      </c>
      <c r="O18" s="99">
        <v>-431.85105124805881</v>
      </c>
      <c r="P18" s="33">
        <v>-15.211654760612308</v>
      </c>
      <c r="Q18" s="33">
        <v>-447.06270600867117</v>
      </c>
      <c r="R18" s="7"/>
    </row>
    <row r="19" spans="1:18" x14ac:dyDescent="0.25">
      <c r="A19" s="196">
        <v>52</v>
      </c>
      <c r="B19" s="10" t="s">
        <v>24</v>
      </c>
      <c r="C19" s="11">
        <v>2346</v>
      </c>
      <c r="D19" s="33">
        <v>1566.592549019608</v>
      </c>
      <c r="E19" s="33">
        <v>242.17272696319071</v>
      </c>
      <c r="F19" s="33">
        <v>1808.7652759827984</v>
      </c>
      <c r="G19" s="33">
        <v>1388.69</v>
      </c>
      <c r="H19" s="33">
        <v>420.07527598279836</v>
      </c>
      <c r="I19" s="33">
        <v>74.877698776567925</v>
      </c>
      <c r="J19" s="33">
        <v>152.2111942827502</v>
      </c>
      <c r="K19" s="33">
        <v>647.16416904211655</v>
      </c>
      <c r="L19" s="33">
        <v>520.28857218439953</v>
      </c>
      <c r="M19" s="33">
        <v>1167.4527412265161</v>
      </c>
      <c r="N19" s="33">
        <v>232.77020214515554</v>
      </c>
      <c r="O19" s="99">
        <v>1400.2229433716716</v>
      </c>
      <c r="P19" s="33">
        <v>8.2668584825234461</v>
      </c>
      <c r="Q19" s="33">
        <v>1408.4898018541949</v>
      </c>
      <c r="R19" s="7"/>
    </row>
    <row r="20" spans="1:18" x14ac:dyDescent="0.25">
      <c r="A20" s="196">
        <v>61</v>
      </c>
      <c r="B20" s="10" t="s">
        <v>25</v>
      </c>
      <c r="C20" s="11">
        <v>16459</v>
      </c>
      <c r="D20" s="33">
        <v>1159.106160155538</v>
      </c>
      <c r="E20" s="33">
        <v>232.88266265393096</v>
      </c>
      <c r="F20" s="33">
        <v>1391.988822809469</v>
      </c>
      <c r="G20" s="33">
        <v>1388.69</v>
      </c>
      <c r="H20" s="33">
        <v>3.2988228094688514</v>
      </c>
      <c r="I20" s="33">
        <v>33.184607502075075</v>
      </c>
      <c r="J20" s="33">
        <v>-35.387627499170016</v>
      </c>
      <c r="K20" s="33">
        <v>1.0958028123739068</v>
      </c>
      <c r="L20" s="33">
        <v>335.5198902476651</v>
      </c>
      <c r="M20" s="33">
        <v>336.61569306003906</v>
      </c>
      <c r="N20" s="33">
        <v>183.94973076451484</v>
      </c>
      <c r="O20" s="99">
        <v>520.56542382455382</v>
      </c>
      <c r="P20" s="33">
        <v>12.713219575915922</v>
      </c>
      <c r="Q20" s="33">
        <v>533.27864340046983</v>
      </c>
      <c r="R20" s="7"/>
    </row>
    <row r="21" spans="1:18" x14ac:dyDescent="0.25">
      <c r="A21" s="196">
        <v>69</v>
      </c>
      <c r="B21" s="10" t="s">
        <v>26</v>
      </c>
      <c r="C21" s="11">
        <v>6687</v>
      </c>
      <c r="D21" s="33">
        <v>1694.2531822940034</v>
      </c>
      <c r="E21" s="33">
        <v>201.02527401525899</v>
      </c>
      <c r="F21" s="33">
        <v>1895.2784563092623</v>
      </c>
      <c r="G21" s="33">
        <v>1388.6900000000003</v>
      </c>
      <c r="H21" s="33">
        <v>506.5884563092622</v>
      </c>
      <c r="I21" s="33">
        <v>79.443192191917944</v>
      </c>
      <c r="J21" s="33">
        <v>-660.15973094875517</v>
      </c>
      <c r="K21" s="33">
        <v>-74.128082447574997</v>
      </c>
      <c r="L21" s="33">
        <v>557.50969036398635</v>
      </c>
      <c r="M21" s="33">
        <v>483.38160791641133</v>
      </c>
      <c r="N21" s="33">
        <v>203.48587674054929</v>
      </c>
      <c r="O21" s="99">
        <v>686.86748465696064</v>
      </c>
      <c r="P21" s="33">
        <v>10.135299162554212</v>
      </c>
      <c r="Q21" s="33">
        <v>697.00278381951489</v>
      </c>
      <c r="R21" s="7"/>
    </row>
    <row r="22" spans="1:18" x14ac:dyDescent="0.25">
      <c r="A22" s="196">
        <v>71</v>
      </c>
      <c r="B22" s="10" t="s">
        <v>27</v>
      </c>
      <c r="C22" s="11">
        <v>6591</v>
      </c>
      <c r="D22" s="33">
        <v>1855.2997344864209</v>
      </c>
      <c r="E22" s="33">
        <v>248.70586289618828</v>
      </c>
      <c r="F22" s="33">
        <v>2104.0055973826093</v>
      </c>
      <c r="G22" s="33">
        <v>1388.69</v>
      </c>
      <c r="H22" s="33">
        <v>715.3155973826091</v>
      </c>
      <c r="I22" s="33">
        <v>69.018439028247272</v>
      </c>
      <c r="J22" s="33">
        <v>-273.73982741361488</v>
      </c>
      <c r="K22" s="33">
        <v>510.59420899724142</v>
      </c>
      <c r="L22" s="33">
        <v>591.43146771885608</v>
      </c>
      <c r="M22" s="33">
        <v>1102.0256767160977</v>
      </c>
      <c r="N22" s="33">
        <v>209.81239546349076</v>
      </c>
      <c r="O22" s="99">
        <v>1311.8380721795882</v>
      </c>
      <c r="P22" s="33">
        <v>-10.88726824457593</v>
      </c>
      <c r="Q22" s="33">
        <v>1300.9508039350123</v>
      </c>
      <c r="R22" s="7"/>
    </row>
    <row r="23" spans="1:18" x14ac:dyDescent="0.25">
      <c r="A23" s="196">
        <v>72</v>
      </c>
      <c r="B23" s="10" t="s">
        <v>28</v>
      </c>
      <c r="C23" s="11">
        <v>960</v>
      </c>
      <c r="D23" s="33">
        <v>1208.8981145833334</v>
      </c>
      <c r="E23" s="33">
        <v>1483.7050429558974</v>
      </c>
      <c r="F23" s="33">
        <v>2692.6031575392308</v>
      </c>
      <c r="G23" s="33">
        <v>1388.69</v>
      </c>
      <c r="H23" s="33">
        <v>1303.9131575392305</v>
      </c>
      <c r="I23" s="33">
        <v>89.41664007146089</v>
      </c>
      <c r="J23" s="33">
        <v>-354.05082750477072</v>
      </c>
      <c r="K23" s="33">
        <v>1039.2789701059207</v>
      </c>
      <c r="L23" s="33">
        <v>309.36640829710905</v>
      </c>
      <c r="M23" s="33">
        <v>1348.6453784030298</v>
      </c>
      <c r="N23" s="33">
        <v>177.74772588338959</v>
      </c>
      <c r="O23" s="99">
        <v>1526.3931042864194</v>
      </c>
      <c r="P23" s="33">
        <v>4.662031250000001</v>
      </c>
      <c r="Q23" s="33">
        <v>1531.0551355364194</v>
      </c>
      <c r="R23" s="7"/>
    </row>
    <row r="24" spans="1:18" x14ac:dyDescent="0.25">
      <c r="A24" s="196">
        <v>74</v>
      </c>
      <c r="B24" s="10" t="s">
        <v>29</v>
      </c>
      <c r="C24" s="11">
        <v>1052</v>
      </c>
      <c r="D24" s="33">
        <v>1311.6567490494297</v>
      </c>
      <c r="E24" s="33">
        <v>459.56462611583521</v>
      </c>
      <c r="F24" s="33">
        <v>1771.2213751652648</v>
      </c>
      <c r="G24" s="33">
        <v>1388.69</v>
      </c>
      <c r="H24" s="33">
        <v>382.53137516526476</v>
      </c>
      <c r="I24" s="33">
        <v>158.23015800913734</v>
      </c>
      <c r="J24" s="33">
        <v>144.91123465231314</v>
      </c>
      <c r="K24" s="33">
        <v>685.67276782671524</v>
      </c>
      <c r="L24" s="33">
        <v>491.80616929926157</v>
      </c>
      <c r="M24" s="33">
        <v>1177.4789371259769</v>
      </c>
      <c r="N24" s="33">
        <v>273.59337415088521</v>
      </c>
      <c r="O24" s="99">
        <v>1451.0723112768621</v>
      </c>
      <c r="P24" s="33">
        <v>46.79757604562738</v>
      </c>
      <c r="Q24" s="33">
        <v>1497.8698873224896</v>
      </c>
      <c r="R24" s="7"/>
    </row>
    <row r="25" spans="1:18" x14ac:dyDescent="0.25">
      <c r="A25" s="196">
        <v>75</v>
      </c>
      <c r="B25" s="10" t="s">
        <v>30</v>
      </c>
      <c r="C25" s="11">
        <v>19549</v>
      </c>
      <c r="D25" s="33">
        <v>1260.710669087933</v>
      </c>
      <c r="E25" s="33">
        <v>249.97510641624822</v>
      </c>
      <c r="F25" s="33">
        <v>1510.6857755041813</v>
      </c>
      <c r="G25" s="33">
        <v>1388.69</v>
      </c>
      <c r="H25" s="33">
        <v>121.99577550418114</v>
      </c>
      <c r="I25" s="33">
        <v>29.869356359450475</v>
      </c>
      <c r="J25" s="33">
        <v>-367.52193761201534</v>
      </c>
      <c r="K25" s="33">
        <v>-215.65680574838373</v>
      </c>
      <c r="L25" s="33">
        <v>-24.3402911689119</v>
      </c>
      <c r="M25" s="33">
        <v>-239.99709691729561</v>
      </c>
      <c r="N25" s="33">
        <v>162.40606627821825</v>
      </c>
      <c r="O25" s="99">
        <v>-77.591030639077388</v>
      </c>
      <c r="P25" s="33">
        <v>-1.0437379124251909</v>
      </c>
      <c r="Q25" s="33">
        <v>-78.634768551502574</v>
      </c>
      <c r="R25" s="7"/>
    </row>
    <row r="26" spans="1:18" x14ac:dyDescent="0.25">
      <c r="A26" s="196">
        <v>77</v>
      </c>
      <c r="B26" s="10" t="s">
        <v>31</v>
      </c>
      <c r="C26" s="11">
        <v>4601</v>
      </c>
      <c r="D26" s="33">
        <v>1352.5568332971093</v>
      </c>
      <c r="E26" s="33">
        <v>223.80032543279341</v>
      </c>
      <c r="F26" s="33">
        <v>1576.3571587299025</v>
      </c>
      <c r="G26" s="33">
        <v>1388.69</v>
      </c>
      <c r="H26" s="33">
        <v>187.66715872990241</v>
      </c>
      <c r="I26" s="33">
        <v>68.401809992040583</v>
      </c>
      <c r="J26" s="33">
        <v>-255.90712306332722</v>
      </c>
      <c r="K26" s="33">
        <v>0.16184565861573999</v>
      </c>
      <c r="L26" s="33">
        <v>579.15636115154655</v>
      </c>
      <c r="M26" s="33">
        <v>579.31820681016234</v>
      </c>
      <c r="N26" s="33">
        <v>227.58220738989627</v>
      </c>
      <c r="O26" s="99">
        <v>806.90041420005855</v>
      </c>
      <c r="P26" s="33">
        <v>10.216951423603563</v>
      </c>
      <c r="Q26" s="33">
        <v>817.11736562366218</v>
      </c>
      <c r="R26" s="7"/>
    </row>
    <row r="27" spans="1:18" x14ac:dyDescent="0.25">
      <c r="A27" s="196">
        <v>78</v>
      </c>
      <c r="B27" s="10" t="s">
        <v>32</v>
      </c>
      <c r="C27" s="11">
        <v>7832</v>
      </c>
      <c r="D27" s="33">
        <v>1172.4082545965273</v>
      </c>
      <c r="E27" s="33">
        <v>342.35002050109523</v>
      </c>
      <c r="F27" s="33">
        <v>1514.7582750976226</v>
      </c>
      <c r="G27" s="33">
        <v>1388.69</v>
      </c>
      <c r="H27" s="33">
        <v>126.06827509762249</v>
      </c>
      <c r="I27" s="33">
        <v>93.732417878777937</v>
      </c>
      <c r="J27" s="33">
        <v>-512.22550066324379</v>
      </c>
      <c r="K27" s="33">
        <v>-292.42480768684334</v>
      </c>
      <c r="L27" s="33">
        <v>-13.687317965928571</v>
      </c>
      <c r="M27" s="33">
        <v>-306.11212565277191</v>
      </c>
      <c r="N27" s="33">
        <v>158.68428160666969</v>
      </c>
      <c r="O27" s="99">
        <v>-147.42784404610219</v>
      </c>
      <c r="P27" s="33">
        <v>1.0190752681307482</v>
      </c>
      <c r="Q27" s="33">
        <v>-146.40876877797146</v>
      </c>
      <c r="R27" s="7"/>
    </row>
    <row r="28" spans="1:18" x14ac:dyDescent="0.25">
      <c r="A28" s="196">
        <v>79</v>
      </c>
      <c r="B28" s="10" t="s">
        <v>33</v>
      </c>
      <c r="C28" s="11">
        <v>6753</v>
      </c>
      <c r="D28" s="33">
        <v>1293.8544513549537</v>
      </c>
      <c r="E28" s="33">
        <v>187.59160186357789</v>
      </c>
      <c r="F28" s="33">
        <v>1481.4460532185315</v>
      </c>
      <c r="G28" s="33">
        <v>1388.69</v>
      </c>
      <c r="H28" s="33">
        <v>92.75605321853142</v>
      </c>
      <c r="I28" s="33">
        <v>35.697982967556484</v>
      </c>
      <c r="J28" s="33">
        <v>-416.2055359826993</v>
      </c>
      <c r="K28" s="33">
        <v>-287.75149979661143</v>
      </c>
      <c r="L28" s="33">
        <v>-64.527337683183191</v>
      </c>
      <c r="M28" s="33">
        <v>-352.27883747979462</v>
      </c>
      <c r="N28" s="33">
        <v>157.59371444161516</v>
      </c>
      <c r="O28" s="99">
        <v>-194.68512303817946</v>
      </c>
      <c r="P28" s="33">
        <v>-7.9750903302236091</v>
      </c>
      <c r="Q28" s="33">
        <v>-202.66021336840302</v>
      </c>
      <c r="R28" s="7"/>
    </row>
    <row r="29" spans="1:18" x14ac:dyDescent="0.25">
      <c r="A29" s="196">
        <v>81</v>
      </c>
      <c r="B29" s="10" t="s">
        <v>34</v>
      </c>
      <c r="C29" s="11">
        <v>2574</v>
      </c>
      <c r="D29" s="33">
        <v>867.57341491841487</v>
      </c>
      <c r="E29" s="33">
        <v>342.98216157340624</v>
      </c>
      <c r="F29" s="33">
        <v>1210.5555764918211</v>
      </c>
      <c r="G29" s="33">
        <v>1388.69</v>
      </c>
      <c r="H29" s="33">
        <v>-178.13442350817894</v>
      </c>
      <c r="I29" s="33">
        <v>126.02282963501543</v>
      </c>
      <c r="J29" s="33">
        <v>-144.85298177381304</v>
      </c>
      <c r="K29" s="33">
        <v>-196.96457564697656</v>
      </c>
      <c r="L29" s="33">
        <v>224.93585000945956</v>
      </c>
      <c r="M29" s="33">
        <v>27.971274362483012</v>
      </c>
      <c r="N29" s="33">
        <v>240.9105033484401</v>
      </c>
      <c r="O29" s="99">
        <v>268.88177771092307</v>
      </c>
      <c r="P29" s="33">
        <v>-62.015520590520609</v>
      </c>
      <c r="Q29" s="33">
        <v>206.86625712040248</v>
      </c>
      <c r="R29" s="7"/>
    </row>
    <row r="30" spans="1:18" x14ac:dyDescent="0.25">
      <c r="A30" s="196">
        <v>82</v>
      </c>
      <c r="B30" s="10" t="s">
        <v>35</v>
      </c>
      <c r="C30" s="11">
        <v>9359</v>
      </c>
      <c r="D30" s="33">
        <v>1603.8049139865373</v>
      </c>
      <c r="E30" s="33">
        <v>126.41402809852518</v>
      </c>
      <c r="F30" s="33">
        <v>1730.2189420850623</v>
      </c>
      <c r="G30" s="33">
        <v>1388.69</v>
      </c>
      <c r="H30" s="33">
        <v>341.52894208506217</v>
      </c>
      <c r="I30" s="33">
        <v>27.360709888422313</v>
      </c>
      <c r="J30" s="33">
        <v>-11.992686988150087</v>
      </c>
      <c r="K30" s="33">
        <v>356.89696498533442</v>
      </c>
      <c r="L30" s="33">
        <v>207.48755337772505</v>
      </c>
      <c r="M30" s="33">
        <v>564.38451836305944</v>
      </c>
      <c r="N30" s="33">
        <v>148.45104603604929</v>
      </c>
      <c r="O30" s="99">
        <v>712.83556439910888</v>
      </c>
      <c r="P30" s="33">
        <v>13.37866978309648</v>
      </c>
      <c r="Q30" s="33">
        <v>726.21423418220525</v>
      </c>
      <c r="R30" s="7"/>
    </row>
    <row r="31" spans="1:18" x14ac:dyDescent="0.25">
      <c r="A31" s="196">
        <v>86</v>
      </c>
      <c r="B31" s="10" t="s">
        <v>36</v>
      </c>
      <c r="C31" s="11">
        <v>8031</v>
      </c>
      <c r="D31" s="33">
        <v>1579.7759668783467</v>
      </c>
      <c r="E31" s="33">
        <v>167.74614063259389</v>
      </c>
      <c r="F31" s="33">
        <v>1747.5221075109405</v>
      </c>
      <c r="G31" s="33">
        <v>1388.69</v>
      </c>
      <c r="H31" s="33">
        <v>358.83210751094049</v>
      </c>
      <c r="I31" s="33">
        <v>22.731858243477237</v>
      </c>
      <c r="J31" s="33">
        <v>-207.97634691435113</v>
      </c>
      <c r="K31" s="33">
        <v>173.5876188400666</v>
      </c>
      <c r="L31" s="33">
        <v>337.32829825989103</v>
      </c>
      <c r="M31" s="33">
        <v>510.9159170999576</v>
      </c>
      <c r="N31" s="33">
        <v>173.29073966606822</v>
      </c>
      <c r="O31" s="99">
        <v>684.20665676602584</v>
      </c>
      <c r="P31" s="33">
        <v>-93.380410471921323</v>
      </c>
      <c r="Q31" s="33">
        <v>590.82624629410452</v>
      </c>
      <c r="R31" s="7"/>
    </row>
    <row r="32" spans="1:18" x14ac:dyDescent="0.25">
      <c r="A32" s="196">
        <v>90</v>
      </c>
      <c r="B32" s="10" t="s">
        <v>37</v>
      </c>
      <c r="C32" s="11">
        <v>3061</v>
      </c>
      <c r="D32" s="33">
        <v>980.98510617445288</v>
      </c>
      <c r="E32" s="33">
        <v>442.99411895870151</v>
      </c>
      <c r="F32" s="33">
        <v>1423.9792251331544</v>
      </c>
      <c r="G32" s="33">
        <v>1388.69</v>
      </c>
      <c r="H32" s="33">
        <v>35.289225133154474</v>
      </c>
      <c r="I32" s="33">
        <v>346.14741300056659</v>
      </c>
      <c r="J32" s="33">
        <v>-614.51950315787769</v>
      </c>
      <c r="K32" s="33">
        <v>-233.08286502415658</v>
      </c>
      <c r="L32" s="33">
        <v>175.88259381740446</v>
      </c>
      <c r="M32" s="33">
        <v>-57.200271206752113</v>
      </c>
      <c r="N32" s="33">
        <v>229.99973757024111</v>
      </c>
      <c r="O32" s="99">
        <v>172.79946636348899</v>
      </c>
      <c r="P32" s="33">
        <v>-2.4368670369160403</v>
      </c>
      <c r="Q32" s="33">
        <v>170.36259932657296</v>
      </c>
      <c r="R32" s="7"/>
    </row>
    <row r="33" spans="1:18" x14ac:dyDescent="0.25">
      <c r="A33" s="196">
        <v>91</v>
      </c>
      <c r="B33" s="10" t="s">
        <v>38</v>
      </c>
      <c r="C33" s="11">
        <v>664028</v>
      </c>
      <c r="D33" s="33">
        <v>1357.457096372442</v>
      </c>
      <c r="E33" s="33">
        <v>461.92322624880137</v>
      </c>
      <c r="F33" s="33">
        <v>1819.3803226212435</v>
      </c>
      <c r="G33" s="33">
        <v>1388.69</v>
      </c>
      <c r="H33" s="33">
        <v>430.69032262124335</v>
      </c>
      <c r="I33" s="33">
        <v>42.201211603670274</v>
      </c>
      <c r="J33" s="33">
        <v>-131.46242382551696</v>
      </c>
      <c r="K33" s="33">
        <v>341.42911039939656</v>
      </c>
      <c r="L33" s="33">
        <v>-87.609077489293469</v>
      </c>
      <c r="M33" s="33">
        <v>253.82003291010312</v>
      </c>
      <c r="N33" s="33">
        <v>134.24752102065841</v>
      </c>
      <c r="O33" s="99">
        <v>388.06755393076151</v>
      </c>
      <c r="P33" s="33">
        <v>-138.08418537185167</v>
      </c>
      <c r="Q33" s="33">
        <v>249.98336855890983</v>
      </c>
      <c r="R33" s="7"/>
    </row>
    <row r="34" spans="1:18" x14ac:dyDescent="0.25">
      <c r="A34" s="196">
        <v>92</v>
      </c>
      <c r="B34" s="10" t="s">
        <v>39</v>
      </c>
      <c r="C34" s="11">
        <v>242819</v>
      </c>
      <c r="D34" s="33">
        <v>1594.9064372227874</v>
      </c>
      <c r="E34" s="33">
        <v>584.19289390981396</v>
      </c>
      <c r="F34" s="33">
        <v>2179.0993311326015</v>
      </c>
      <c r="G34" s="33">
        <v>1388.69</v>
      </c>
      <c r="H34" s="33">
        <v>790.40933113260121</v>
      </c>
      <c r="I34" s="33">
        <v>47.118064305902763</v>
      </c>
      <c r="J34" s="33">
        <v>-298.72523847946866</v>
      </c>
      <c r="K34" s="33">
        <v>538.8021569590353</v>
      </c>
      <c r="L34" s="33">
        <v>-17.847818755232034</v>
      </c>
      <c r="M34" s="33">
        <v>520.95433820380333</v>
      </c>
      <c r="N34" s="33">
        <v>124.7772105876971</v>
      </c>
      <c r="O34" s="99">
        <v>645.73154879150047</v>
      </c>
      <c r="P34" s="33">
        <v>-24.081041517138321</v>
      </c>
      <c r="Q34" s="33">
        <v>621.6505072743621</v>
      </c>
      <c r="R34" s="7"/>
    </row>
    <row r="35" spans="1:18" x14ac:dyDescent="0.25">
      <c r="A35" s="196">
        <v>97</v>
      </c>
      <c r="B35" s="10" t="s">
        <v>40</v>
      </c>
      <c r="C35" s="11">
        <v>2091</v>
      </c>
      <c r="D35" s="33">
        <v>965.3092778574844</v>
      </c>
      <c r="E35" s="33">
        <v>544.05464364818442</v>
      </c>
      <c r="F35" s="33">
        <v>1509.3639215056689</v>
      </c>
      <c r="G35" s="33">
        <v>1388.69</v>
      </c>
      <c r="H35" s="33">
        <v>120.67392150566894</v>
      </c>
      <c r="I35" s="33">
        <v>74.909685708836605</v>
      </c>
      <c r="J35" s="33">
        <v>-237.47992811128125</v>
      </c>
      <c r="K35" s="33">
        <v>-41.896320896775698</v>
      </c>
      <c r="L35" s="33">
        <v>141.11820156710343</v>
      </c>
      <c r="M35" s="33">
        <v>99.221880670327735</v>
      </c>
      <c r="N35" s="33">
        <v>214.57817084859673</v>
      </c>
      <c r="O35" s="99">
        <v>313.80005151892448</v>
      </c>
      <c r="P35" s="33">
        <v>-11.072937350549978</v>
      </c>
      <c r="Q35" s="33">
        <v>302.7271141683745</v>
      </c>
      <c r="R35" s="7"/>
    </row>
    <row r="36" spans="1:18" x14ac:dyDescent="0.25">
      <c r="A36" s="196">
        <v>98</v>
      </c>
      <c r="B36" s="10" t="s">
        <v>41</v>
      </c>
      <c r="C36" s="11">
        <v>22943</v>
      </c>
      <c r="D36" s="33">
        <v>1599.3114039140478</v>
      </c>
      <c r="E36" s="33">
        <v>150.35998405665887</v>
      </c>
      <c r="F36" s="33">
        <v>1749.6713879707067</v>
      </c>
      <c r="G36" s="33">
        <v>1388.69</v>
      </c>
      <c r="H36" s="33">
        <v>360.98138797070663</v>
      </c>
      <c r="I36" s="33">
        <v>27.820839830940141</v>
      </c>
      <c r="J36" s="33">
        <v>197.85946280411639</v>
      </c>
      <c r="K36" s="33">
        <v>586.66169060576317</v>
      </c>
      <c r="L36" s="33">
        <v>255.15150126498514</v>
      </c>
      <c r="M36" s="33">
        <v>841.81319187074826</v>
      </c>
      <c r="N36" s="33">
        <v>148.94998075563538</v>
      </c>
      <c r="O36" s="99">
        <v>990.76317262638361</v>
      </c>
      <c r="P36" s="33">
        <v>-82.47434221331126</v>
      </c>
      <c r="Q36" s="33">
        <v>908.28883041307245</v>
      </c>
      <c r="R36" s="7"/>
    </row>
    <row r="37" spans="1:18" x14ac:dyDescent="0.25">
      <c r="A37" s="196">
        <v>102</v>
      </c>
      <c r="B37" s="10" t="s">
        <v>42</v>
      </c>
      <c r="C37" s="11">
        <v>9745</v>
      </c>
      <c r="D37" s="33">
        <v>1342.3897845048741</v>
      </c>
      <c r="E37" s="33">
        <v>190.80849809253647</v>
      </c>
      <c r="F37" s="33">
        <v>1533.1982825974108</v>
      </c>
      <c r="G37" s="33">
        <v>1388.69</v>
      </c>
      <c r="H37" s="33">
        <v>144.50828259741058</v>
      </c>
      <c r="I37" s="33">
        <v>31.761494431532725</v>
      </c>
      <c r="J37" s="33">
        <v>-79.611230646266677</v>
      </c>
      <c r="K37" s="33">
        <v>96.658546382676633</v>
      </c>
      <c r="L37" s="33">
        <v>400.41323715439967</v>
      </c>
      <c r="M37" s="33">
        <v>497.07178353707627</v>
      </c>
      <c r="N37" s="33">
        <v>219.65689204010076</v>
      </c>
      <c r="O37" s="99">
        <v>716.728675577177</v>
      </c>
      <c r="P37" s="33">
        <v>20.705255259107233</v>
      </c>
      <c r="Q37" s="33">
        <v>737.43393083628428</v>
      </c>
      <c r="R37" s="7"/>
    </row>
    <row r="38" spans="1:18" x14ac:dyDescent="0.25">
      <c r="A38" s="196">
        <v>103</v>
      </c>
      <c r="B38" s="10" t="s">
        <v>43</v>
      </c>
      <c r="C38" s="11">
        <v>2161</v>
      </c>
      <c r="D38" s="33">
        <v>1322.631837112448</v>
      </c>
      <c r="E38" s="33">
        <v>188.84332735822849</v>
      </c>
      <c r="F38" s="33">
        <v>1511.4751644706766</v>
      </c>
      <c r="G38" s="33">
        <v>1388.69</v>
      </c>
      <c r="H38" s="33">
        <v>122.78516447067641</v>
      </c>
      <c r="I38" s="33">
        <v>16.937247727342886</v>
      </c>
      <c r="J38" s="33">
        <v>-29.300149637198835</v>
      </c>
      <c r="K38" s="33">
        <v>110.42226256082046</v>
      </c>
      <c r="L38" s="33">
        <v>520.62995190284403</v>
      </c>
      <c r="M38" s="33">
        <v>631.05221446366454</v>
      </c>
      <c r="N38" s="33">
        <v>226.23153824769562</v>
      </c>
      <c r="O38" s="99">
        <v>857.28375271136008</v>
      </c>
      <c r="P38" s="33">
        <v>-13.116682091624245</v>
      </c>
      <c r="Q38" s="33">
        <v>844.16707061973591</v>
      </c>
      <c r="R38" s="7"/>
    </row>
    <row r="39" spans="1:18" x14ac:dyDescent="0.25">
      <c r="A39" s="196">
        <v>105</v>
      </c>
      <c r="B39" s="10" t="s">
        <v>44</v>
      </c>
      <c r="C39" s="11">
        <v>2094</v>
      </c>
      <c r="D39" s="33">
        <v>945.19396370582626</v>
      </c>
      <c r="E39" s="33">
        <v>657.12373254766248</v>
      </c>
      <c r="F39" s="33">
        <v>1602.3176962534887</v>
      </c>
      <c r="G39" s="33">
        <v>1388.69</v>
      </c>
      <c r="H39" s="33">
        <v>213.62769625348852</v>
      </c>
      <c r="I39" s="33">
        <v>352.68386600366563</v>
      </c>
      <c r="J39" s="33">
        <v>267.03759797023957</v>
      </c>
      <c r="K39" s="33">
        <v>833.34916022739378</v>
      </c>
      <c r="L39" s="33">
        <v>437.49379035364342</v>
      </c>
      <c r="M39" s="33">
        <v>1270.8429505810373</v>
      </c>
      <c r="N39" s="33">
        <v>238.97982716703274</v>
      </c>
      <c r="O39" s="99">
        <v>1509.8227777480699</v>
      </c>
      <c r="P39" s="33">
        <v>6.4119627507163335</v>
      </c>
      <c r="Q39" s="33">
        <v>1516.2347404987861</v>
      </c>
      <c r="R39" s="7"/>
    </row>
    <row r="40" spans="1:18" x14ac:dyDescent="0.25">
      <c r="A40" s="196">
        <v>106</v>
      </c>
      <c r="B40" s="10" t="s">
        <v>45</v>
      </c>
      <c r="C40" s="11">
        <v>46797</v>
      </c>
      <c r="D40" s="33">
        <v>1443.172039446973</v>
      </c>
      <c r="E40" s="33">
        <v>229.91610869271855</v>
      </c>
      <c r="F40" s="33">
        <v>1673.0881481396914</v>
      </c>
      <c r="G40" s="33">
        <v>1388.69</v>
      </c>
      <c r="H40" s="33">
        <v>284.3981481396915</v>
      </c>
      <c r="I40" s="33">
        <v>33.308114310445497</v>
      </c>
      <c r="J40" s="33">
        <v>-164.833763849234</v>
      </c>
      <c r="K40" s="33">
        <v>152.87249860090299</v>
      </c>
      <c r="L40" s="33">
        <v>-6.9112730810333352</v>
      </c>
      <c r="M40" s="33">
        <v>145.96122551986966</v>
      </c>
      <c r="N40" s="33">
        <v>141.27177720487023</v>
      </c>
      <c r="O40" s="99">
        <v>287.23300272473989</v>
      </c>
      <c r="P40" s="33">
        <v>-2.8697638096459186</v>
      </c>
      <c r="Q40" s="33">
        <v>284.36323891509397</v>
      </c>
      <c r="R40" s="7"/>
    </row>
    <row r="41" spans="1:18" x14ac:dyDescent="0.25">
      <c r="A41" s="196">
        <v>108</v>
      </c>
      <c r="B41" s="10" t="s">
        <v>46</v>
      </c>
      <c r="C41" s="11">
        <v>10257</v>
      </c>
      <c r="D41" s="33">
        <v>1594.2170381203082</v>
      </c>
      <c r="E41" s="33">
        <v>141.81046363197126</v>
      </c>
      <c r="F41" s="33">
        <v>1736.0275017522792</v>
      </c>
      <c r="G41" s="33">
        <v>1388.69</v>
      </c>
      <c r="H41" s="33">
        <v>347.33750175227919</v>
      </c>
      <c r="I41" s="33">
        <v>28.418438816192793</v>
      </c>
      <c r="J41" s="33">
        <v>-25.452110355447289</v>
      </c>
      <c r="K41" s="33">
        <v>350.3038302130247</v>
      </c>
      <c r="L41" s="33">
        <v>390.92396641095712</v>
      </c>
      <c r="M41" s="33">
        <v>741.22779662398182</v>
      </c>
      <c r="N41" s="33">
        <v>167.06204503589714</v>
      </c>
      <c r="O41" s="99">
        <v>908.28984165987879</v>
      </c>
      <c r="P41" s="33">
        <v>-9.6824075753144108</v>
      </c>
      <c r="Q41" s="33">
        <v>898.60743408456449</v>
      </c>
      <c r="R41" s="7"/>
    </row>
    <row r="42" spans="1:18" x14ac:dyDescent="0.25">
      <c r="A42" s="196">
        <v>109</v>
      </c>
      <c r="B42" s="10" t="s">
        <v>47</v>
      </c>
      <c r="C42" s="11">
        <v>68043</v>
      </c>
      <c r="D42" s="33">
        <v>1374.6849051335184</v>
      </c>
      <c r="E42" s="33">
        <v>221.15834590982283</v>
      </c>
      <c r="F42" s="33">
        <v>1595.8432510433413</v>
      </c>
      <c r="G42" s="33">
        <v>1388.69</v>
      </c>
      <c r="H42" s="33">
        <v>207.15325104334133</v>
      </c>
      <c r="I42" s="33">
        <v>35.71475008462248</v>
      </c>
      <c r="J42" s="33">
        <v>-106.03308485386032</v>
      </c>
      <c r="K42" s="33">
        <v>136.83491627410348</v>
      </c>
      <c r="L42" s="33">
        <v>117.60192643007815</v>
      </c>
      <c r="M42" s="33">
        <v>254.43684270418166</v>
      </c>
      <c r="N42" s="33">
        <v>152.88893496056767</v>
      </c>
      <c r="O42" s="99">
        <v>407.3257776647493</v>
      </c>
      <c r="P42" s="33">
        <v>-3.6145730053054748</v>
      </c>
      <c r="Q42" s="33">
        <v>403.71120465944387</v>
      </c>
      <c r="R42" s="7"/>
    </row>
    <row r="43" spans="1:18" x14ac:dyDescent="0.25">
      <c r="A43" s="196">
        <v>111</v>
      </c>
      <c r="B43" s="10" t="s">
        <v>48</v>
      </c>
      <c r="C43" s="11">
        <v>18131</v>
      </c>
      <c r="D43" s="33">
        <v>1054.1367905796703</v>
      </c>
      <c r="E43" s="33">
        <v>237.90458434127743</v>
      </c>
      <c r="F43" s="33">
        <v>1292.0413749209476</v>
      </c>
      <c r="G43" s="33">
        <v>1388.69</v>
      </c>
      <c r="H43" s="33">
        <v>-96.648625079052366</v>
      </c>
      <c r="I43" s="33">
        <v>32.964912167615594</v>
      </c>
      <c r="J43" s="33">
        <v>239.26642270609838</v>
      </c>
      <c r="K43" s="33">
        <v>175.58270979466161</v>
      </c>
      <c r="L43" s="33">
        <v>311.10706679962772</v>
      </c>
      <c r="M43" s="33">
        <v>486.68977659428936</v>
      </c>
      <c r="N43" s="33">
        <v>169.48302645335775</v>
      </c>
      <c r="O43" s="99">
        <v>656.17280304764711</v>
      </c>
      <c r="P43" s="33">
        <v>5.9325125475704583</v>
      </c>
      <c r="Q43" s="33">
        <v>662.10531559521758</v>
      </c>
      <c r="R43" s="7"/>
    </row>
    <row r="44" spans="1:18" x14ac:dyDescent="0.25">
      <c r="A44" s="196">
        <v>139</v>
      </c>
      <c r="B44" s="10" t="s">
        <v>49</v>
      </c>
      <c r="C44" s="11">
        <v>9853</v>
      </c>
      <c r="D44" s="33">
        <v>2066.0945143611084</v>
      </c>
      <c r="E44" s="33">
        <v>234.07472931845263</v>
      </c>
      <c r="F44" s="33">
        <v>2300.1692436795611</v>
      </c>
      <c r="G44" s="33">
        <v>1388.69</v>
      </c>
      <c r="H44" s="33">
        <v>911.47924367956102</v>
      </c>
      <c r="I44" s="33">
        <v>25.246914698499001</v>
      </c>
      <c r="J44" s="33">
        <v>-310.7184470697029</v>
      </c>
      <c r="K44" s="33">
        <v>626.0077113083571</v>
      </c>
      <c r="L44" s="33">
        <v>549.20096204746346</v>
      </c>
      <c r="M44" s="33">
        <v>1175.2086733558206</v>
      </c>
      <c r="N44" s="33">
        <v>147.08178768722453</v>
      </c>
      <c r="O44" s="99">
        <v>1322.2904610430451</v>
      </c>
      <c r="P44" s="33">
        <v>26.463568760783513</v>
      </c>
      <c r="Q44" s="33">
        <v>1348.7540298038286</v>
      </c>
      <c r="R44" s="7"/>
    </row>
    <row r="45" spans="1:18" x14ac:dyDescent="0.25">
      <c r="A45" s="196">
        <v>140</v>
      </c>
      <c r="B45" s="10" t="s">
        <v>50</v>
      </c>
      <c r="C45" s="11">
        <v>20801</v>
      </c>
      <c r="D45" s="33">
        <v>1429.5039401951831</v>
      </c>
      <c r="E45" s="33">
        <v>194.04404450130173</v>
      </c>
      <c r="F45" s="33">
        <v>1623.5479846964849</v>
      </c>
      <c r="G45" s="33">
        <v>1388.69</v>
      </c>
      <c r="H45" s="33">
        <v>234.85798469648478</v>
      </c>
      <c r="I45" s="33">
        <v>49.482622916002569</v>
      </c>
      <c r="J45" s="33">
        <v>279.76808221708495</v>
      </c>
      <c r="K45" s="33">
        <v>564.10868982957231</v>
      </c>
      <c r="L45" s="33">
        <v>355.12682595155849</v>
      </c>
      <c r="M45" s="33">
        <v>919.23551578113074</v>
      </c>
      <c r="N45" s="33">
        <v>176.88652771810928</v>
      </c>
      <c r="O45" s="99">
        <v>1096.1220434992399</v>
      </c>
      <c r="P45" s="33">
        <v>-7.0242675352146557</v>
      </c>
      <c r="Q45" s="33">
        <v>1089.0977759640252</v>
      </c>
      <c r="R45" s="7"/>
    </row>
    <row r="46" spans="1:18" x14ac:dyDescent="0.25">
      <c r="A46" s="196">
        <v>142</v>
      </c>
      <c r="B46" s="10" t="s">
        <v>51</v>
      </c>
      <c r="C46" s="11">
        <v>6504</v>
      </c>
      <c r="D46" s="33">
        <v>1342.9783963714638</v>
      </c>
      <c r="E46" s="33">
        <v>199.18064727571252</v>
      </c>
      <c r="F46" s="33">
        <v>1542.1590436471763</v>
      </c>
      <c r="G46" s="33">
        <v>1388.69</v>
      </c>
      <c r="H46" s="33">
        <v>153.46904364717622</v>
      </c>
      <c r="I46" s="33">
        <v>25.853743681229027</v>
      </c>
      <c r="J46" s="33">
        <v>-23.279963731993771</v>
      </c>
      <c r="K46" s="33">
        <v>156.04282359641147</v>
      </c>
      <c r="L46" s="33">
        <v>387.41285237257432</v>
      </c>
      <c r="M46" s="33">
        <v>543.45567596898582</v>
      </c>
      <c r="N46" s="33">
        <v>179.73005840108161</v>
      </c>
      <c r="O46" s="99">
        <v>723.18573437006739</v>
      </c>
      <c r="P46" s="33">
        <v>79.62726437576876</v>
      </c>
      <c r="Q46" s="33">
        <v>802.81299874583613</v>
      </c>
      <c r="R46" s="7"/>
    </row>
    <row r="47" spans="1:18" x14ac:dyDescent="0.25">
      <c r="A47" s="196">
        <v>143</v>
      </c>
      <c r="B47" s="10" t="s">
        <v>52</v>
      </c>
      <c r="C47" s="11">
        <v>6804</v>
      </c>
      <c r="D47" s="33">
        <v>1296.0584024103471</v>
      </c>
      <c r="E47" s="33">
        <v>220.96954918170081</v>
      </c>
      <c r="F47" s="33">
        <v>1517.0279515920479</v>
      </c>
      <c r="G47" s="33">
        <v>1388.69</v>
      </c>
      <c r="H47" s="33">
        <v>128.33795159204789</v>
      </c>
      <c r="I47" s="33">
        <v>35.970523313903307</v>
      </c>
      <c r="J47" s="33">
        <v>-213.00706216144965</v>
      </c>
      <c r="K47" s="33">
        <v>-48.698587255498481</v>
      </c>
      <c r="L47" s="33">
        <v>417.67509342822706</v>
      </c>
      <c r="M47" s="33">
        <v>368.97650617272859</v>
      </c>
      <c r="N47" s="33">
        <v>199.00355881750713</v>
      </c>
      <c r="O47" s="99">
        <v>567.98006499023575</v>
      </c>
      <c r="P47" s="33">
        <v>29.150713918283358</v>
      </c>
      <c r="Q47" s="33">
        <v>597.13077890851912</v>
      </c>
      <c r="R47" s="7"/>
    </row>
    <row r="48" spans="1:18" x14ac:dyDescent="0.25">
      <c r="A48" s="196">
        <v>145</v>
      </c>
      <c r="B48" s="10" t="s">
        <v>53</v>
      </c>
      <c r="C48" s="11">
        <v>12369</v>
      </c>
      <c r="D48" s="33">
        <v>1836.7254596167843</v>
      </c>
      <c r="E48" s="33">
        <v>117.03868316780783</v>
      </c>
      <c r="F48" s="33">
        <v>1953.7641427845922</v>
      </c>
      <c r="G48" s="33">
        <v>1388.69</v>
      </c>
      <c r="H48" s="33">
        <v>565.07414278459225</v>
      </c>
      <c r="I48" s="33">
        <v>27.831372173679139</v>
      </c>
      <c r="J48" s="33">
        <v>-58.540697362714241</v>
      </c>
      <c r="K48" s="33">
        <v>534.36481759555716</v>
      </c>
      <c r="L48" s="33">
        <v>447.06775337144757</v>
      </c>
      <c r="M48" s="33">
        <v>981.43257096700461</v>
      </c>
      <c r="N48" s="33">
        <v>176.15594746330413</v>
      </c>
      <c r="O48" s="99">
        <v>1157.5885184303088</v>
      </c>
      <c r="P48" s="33">
        <v>5.4432201875656903</v>
      </c>
      <c r="Q48" s="33">
        <v>1163.0317386178745</v>
      </c>
      <c r="R48" s="7"/>
    </row>
    <row r="49" spans="1:18" x14ac:dyDescent="0.25">
      <c r="A49" s="196">
        <v>146</v>
      </c>
      <c r="B49" s="10" t="s">
        <v>54</v>
      </c>
      <c r="C49" s="11">
        <v>4492</v>
      </c>
      <c r="D49" s="33">
        <v>870.25641362422084</v>
      </c>
      <c r="E49" s="33">
        <v>664.0828487994014</v>
      </c>
      <c r="F49" s="33">
        <v>1534.3392624236221</v>
      </c>
      <c r="G49" s="33">
        <v>1388.69</v>
      </c>
      <c r="H49" s="33">
        <v>145.6492624236221</v>
      </c>
      <c r="I49" s="33">
        <v>322.87902933689355</v>
      </c>
      <c r="J49" s="33">
        <v>-45.558433473280715</v>
      </c>
      <c r="K49" s="33">
        <v>422.96985828723496</v>
      </c>
      <c r="L49" s="33">
        <v>254.28887969963537</v>
      </c>
      <c r="M49" s="33">
        <v>677.2587379868703</v>
      </c>
      <c r="N49" s="33">
        <v>228.61949726077012</v>
      </c>
      <c r="O49" s="99">
        <v>905.87823524764053</v>
      </c>
      <c r="P49" s="33">
        <v>5.978027604630455</v>
      </c>
      <c r="Q49" s="33">
        <v>911.8562628522709</v>
      </c>
      <c r="R49" s="7"/>
    </row>
    <row r="50" spans="1:18" x14ac:dyDescent="0.25">
      <c r="A50" s="196">
        <v>148</v>
      </c>
      <c r="B50" s="10" t="s">
        <v>55</v>
      </c>
      <c r="C50" s="11">
        <v>7047</v>
      </c>
      <c r="D50" s="33">
        <v>1184.5324038597985</v>
      </c>
      <c r="E50" s="33">
        <v>1012.6794958258008</v>
      </c>
      <c r="F50" s="33">
        <v>2197.2118996855993</v>
      </c>
      <c r="G50" s="33">
        <v>1388.69</v>
      </c>
      <c r="H50" s="33">
        <v>808.52189968559935</v>
      </c>
      <c r="I50" s="33">
        <v>404.7370354975734</v>
      </c>
      <c r="J50" s="33">
        <v>354.93431267121338</v>
      </c>
      <c r="K50" s="33">
        <v>1568.1932478543861</v>
      </c>
      <c r="L50" s="33">
        <v>-2.5586138313023894</v>
      </c>
      <c r="M50" s="33">
        <v>1565.6346340230837</v>
      </c>
      <c r="N50" s="33">
        <v>165.01973865835237</v>
      </c>
      <c r="O50" s="99">
        <v>1730.6543726814361</v>
      </c>
      <c r="P50" s="33">
        <v>-0.33236902227898496</v>
      </c>
      <c r="Q50" s="33">
        <v>1730.322003659157</v>
      </c>
      <c r="R50" s="7"/>
    </row>
    <row r="51" spans="1:18" x14ac:dyDescent="0.25">
      <c r="A51" s="196">
        <v>149</v>
      </c>
      <c r="B51" s="10" t="s">
        <v>56</v>
      </c>
      <c r="C51" s="11">
        <v>5384</v>
      </c>
      <c r="D51" s="33">
        <v>1431.4341140416047</v>
      </c>
      <c r="E51" s="33">
        <v>381.19244214570841</v>
      </c>
      <c r="F51" s="33">
        <v>1812.6265561873131</v>
      </c>
      <c r="G51" s="33">
        <v>1388.69</v>
      </c>
      <c r="H51" s="33">
        <v>423.93655618731322</v>
      </c>
      <c r="I51" s="33">
        <v>28.333578807342001</v>
      </c>
      <c r="J51" s="33">
        <v>98.48404376735985</v>
      </c>
      <c r="K51" s="33">
        <v>550.75417876201504</v>
      </c>
      <c r="L51" s="33">
        <v>-12.405986905507534</v>
      </c>
      <c r="M51" s="33">
        <v>538.34819185650747</v>
      </c>
      <c r="N51" s="33">
        <v>160.18403179861605</v>
      </c>
      <c r="O51" s="99">
        <v>698.53222365512352</v>
      </c>
      <c r="P51" s="33">
        <v>-446.41339115898955</v>
      </c>
      <c r="Q51" s="33">
        <v>252.11883249613393</v>
      </c>
      <c r="R51" s="7"/>
    </row>
    <row r="52" spans="1:18" x14ac:dyDescent="0.25">
      <c r="A52" s="196">
        <v>151</v>
      </c>
      <c r="B52" s="10" t="s">
        <v>57</v>
      </c>
      <c r="C52" s="11">
        <v>1852</v>
      </c>
      <c r="D52" s="33">
        <v>1062.3310151187907</v>
      </c>
      <c r="E52" s="33">
        <v>404.4724736289578</v>
      </c>
      <c r="F52" s="33">
        <v>1466.8034887477484</v>
      </c>
      <c r="G52" s="33">
        <v>1388.6899999999998</v>
      </c>
      <c r="H52" s="33">
        <v>78.113488747748363</v>
      </c>
      <c r="I52" s="33">
        <v>125.59370337876055</v>
      </c>
      <c r="J52" s="33">
        <v>-367.53136113705278</v>
      </c>
      <c r="K52" s="33">
        <v>-163.82416901054384</v>
      </c>
      <c r="L52" s="33">
        <v>408.66216290317692</v>
      </c>
      <c r="M52" s="33">
        <v>244.83799389263305</v>
      </c>
      <c r="N52" s="33">
        <v>269.67439982859838</v>
      </c>
      <c r="O52" s="99">
        <v>514.51239372123143</v>
      </c>
      <c r="P52" s="33">
        <v>0</v>
      </c>
      <c r="Q52" s="33">
        <v>514.51239372123143</v>
      </c>
      <c r="R52" s="7"/>
    </row>
    <row r="53" spans="1:18" x14ac:dyDescent="0.25">
      <c r="A53" s="196">
        <v>152</v>
      </c>
      <c r="B53" s="10" t="s">
        <v>58</v>
      </c>
      <c r="C53" s="11">
        <v>4406</v>
      </c>
      <c r="D53" s="33">
        <v>1530.2771493418068</v>
      </c>
      <c r="E53" s="33">
        <v>146.24598151350958</v>
      </c>
      <c r="F53" s="33">
        <v>1676.5231308553164</v>
      </c>
      <c r="G53" s="33">
        <v>1388.69</v>
      </c>
      <c r="H53" s="33">
        <v>287.8331308553162</v>
      </c>
      <c r="I53" s="33">
        <v>25.547871654132649</v>
      </c>
      <c r="J53" s="33">
        <v>-100.14142823670667</v>
      </c>
      <c r="K53" s="33">
        <v>213.23957427274217</v>
      </c>
      <c r="L53" s="33">
        <v>483.27763896321738</v>
      </c>
      <c r="M53" s="33">
        <v>696.5172132359595</v>
      </c>
      <c r="N53" s="33">
        <v>210.53937828205619</v>
      </c>
      <c r="O53" s="99">
        <v>907.05659151801569</v>
      </c>
      <c r="P53" s="33">
        <v>60.405365410803455</v>
      </c>
      <c r="Q53" s="33">
        <v>967.46195692881918</v>
      </c>
      <c r="R53" s="7"/>
    </row>
    <row r="54" spans="1:18" x14ac:dyDescent="0.25">
      <c r="A54" s="196">
        <v>153</v>
      </c>
      <c r="B54" s="10" t="s">
        <v>59</v>
      </c>
      <c r="C54" s="11">
        <v>25208</v>
      </c>
      <c r="D54" s="33">
        <v>1150.2096120279275</v>
      </c>
      <c r="E54" s="33">
        <v>255.94019559218634</v>
      </c>
      <c r="F54" s="33">
        <v>1406.1498076201137</v>
      </c>
      <c r="G54" s="33">
        <v>1388.69</v>
      </c>
      <c r="H54" s="33">
        <v>17.459807620113654</v>
      </c>
      <c r="I54" s="33">
        <v>30.606196803292466</v>
      </c>
      <c r="J54" s="33">
        <v>240.14211652985736</v>
      </c>
      <c r="K54" s="33">
        <v>288.20812095326352</v>
      </c>
      <c r="L54" s="33">
        <v>306.4647995788697</v>
      </c>
      <c r="M54" s="33">
        <v>594.67292053213316</v>
      </c>
      <c r="N54" s="33">
        <v>153.36231530787953</v>
      </c>
      <c r="O54" s="99">
        <v>748.03523584001266</v>
      </c>
      <c r="P54" s="33">
        <v>-38.405254171294843</v>
      </c>
      <c r="Q54" s="33">
        <v>709.62998166871785</v>
      </c>
      <c r="R54" s="7"/>
    </row>
    <row r="55" spans="1:18" x14ac:dyDescent="0.25">
      <c r="A55" s="196">
        <v>165</v>
      </c>
      <c r="B55" s="10" t="s">
        <v>60</v>
      </c>
      <c r="C55" s="11">
        <v>16280</v>
      </c>
      <c r="D55" s="33">
        <v>1566.0065055282555</v>
      </c>
      <c r="E55" s="33">
        <v>165.82483883362715</v>
      </c>
      <c r="F55" s="33">
        <v>1731.8313443618827</v>
      </c>
      <c r="G55" s="33">
        <v>1388.69</v>
      </c>
      <c r="H55" s="33">
        <v>343.14134436188272</v>
      </c>
      <c r="I55" s="33">
        <v>27.840250202581096</v>
      </c>
      <c r="J55" s="33">
        <v>-88.8837947049891</v>
      </c>
      <c r="K55" s="33">
        <v>282.09779985947472</v>
      </c>
      <c r="L55" s="33">
        <v>285.48667035531054</v>
      </c>
      <c r="M55" s="33">
        <v>567.58447021478526</v>
      </c>
      <c r="N55" s="33">
        <v>154.3457808743519</v>
      </c>
      <c r="O55" s="99">
        <v>721.93025108913719</v>
      </c>
      <c r="P55" s="33">
        <v>17.650198310810833</v>
      </c>
      <c r="Q55" s="33">
        <v>739.58044939994807</v>
      </c>
      <c r="R55" s="7"/>
    </row>
    <row r="56" spans="1:18" x14ac:dyDescent="0.25">
      <c r="A56" s="196">
        <v>167</v>
      </c>
      <c r="B56" s="10" t="s">
        <v>61</v>
      </c>
      <c r="C56" s="11">
        <v>77513</v>
      </c>
      <c r="D56" s="33">
        <v>1262.4468139537885</v>
      </c>
      <c r="E56" s="33">
        <v>249.78448348263578</v>
      </c>
      <c r="F56" s="33">
        <v>1512.231297436424</v>
      </c>
      <c r="G56" s="33">
        <v>1388.69</v>
      </c>
      <c r="H56" s="33">
        <v>123.54129743642412</v>
      </c>
      <c r="I56" s="33">
        <v>36.76389993239664</v>
      </c>
      <c r="J56" s="33">
        <v>-115.09870040632919</v>
      </c>
      <c r="K56" s="33">
        <v>45.206496962491578</v>
      </c>
      <c r="L56" s="33">
        <v>302.1145990042578</v>
      </c>
      <c r="M56" s="33">
        <v>347.32109596674934</v>
      </c>
      <c r="N56" s="33">
        <v>163.49360071681411</v>
      </c>
      <c r="O56" s="99">
        <v>510.81469668356351</v>
      </c>
      <c r="P56" s="33">
        <v>-133.53628972559443</v>
      </c>
      <c r="Q56" s="33">
        <v>377.27840695796908</v>
      </c>
      <c r="R56" s="7"/>
    </row>
    <row r="57" spans="1:18" x14ac:dyDescent="0.25">
      <c r="A57" s="196">
        <v>169</v>
      </c>
      <c r="B57" s="10" t="s">
        <v>62</v>
      </c>
      <c r="C57" s="11">
        <v>4990</v>
      </c>
      <c r="D57" s="33">
        <v>1406.2333206412825</v>
      </c>
      <c r="E57" s="33">
        <v>163.19148813922615</v>
      </c>
      <c r="F57" s="33">
        <v>1569.4248087805086</v>
      </c>
      <c r="G57" s="33">
        <v>1388.69</v>
      </c>
      <c r="H57" s="33">
        <v>180.73480878050844</v>
      </c>
      <c r="I57" s="33">
        <v>25.569152926072316</v>
      </c>
      <c r="J57" s="33">
        <v>-3.0029207446771524</v>
      </c>
      <c r="K57" s="33">
        <v>203.3010409619036</v>
      </c>
      <c r="L57" s="33">
        <v>381.20637655961832</v>
      </c>
      <c r="M57" s="33">
        <v>584.50741752152192</v>
      </c>
      <c r="N57" s="33">
        <v>181.06879469821834</v>
      </c>
      <c r="O57" s="99">
        <v>765.57621221974023</v>
      </c>
      <c r="P57" s="33">
        <v>15.247364729458914</v>
      </c>
      <c r="Q57" s="33">
        <v>780.82357694919915</v>
      </c>
      <c r="R57" s="7"/>
    </row>
    <row r="58" spans="1:18" x14ac:dyDescent="0.25">
      <c r="A58" s="196">
        <v>171</v>
      </c>
      <c r="B58" s="10" t="s">
        <v>63</v>
      </c>
      <c r="C58" s="11">
        <v>4540</v>
      </c>
      <c r="D58" s="33">
        <v>1273.0705837004405</v>
      </c>
      <c r="E58" s="33">
        <v>249.33179475975584</v>
      </c>
      <c r="F58" s="33">
        <v>1522.4023784601964</v>
      </c>
      <c r="G58" s="33">
        <v>1388.69</v>
      </c>
      <c r="H58" s="33">
        <v>133.71237846019633</v>
      </c>
      <c r="I58" s="33">
        <v>34.228662811461987</v>
      </c>
      <c r="J58" s="33">
        <v>-140.29062609238218</v>
      </c>
      <c r="K58" s="33">
        <v>27.650415179276138</v>
      </c>
      <c r="L58" s="33">
        <v>324.45719274793629</v>
      </c>
      <c r="M58" s="33">
        <v>352.10760792721243</v>
      </c>
      <c r="N58" s="33">
        <v>206.88799573921449</v>
      </c>
      <c r="O58" s="99">
        <v>558.99560366642686</v>
      </c>
      <c r="P58" s="33">
        <v>1.675866740088106</v>
      </c>
      <c r="Q58" s="33">
        <v>560.67147040651503</v>
      </c>
      <c r="R58" s="7"/>
    </row>
    <row r="59" spans="1:18" x14ac:dyDescent="0.25">
      <c r="A59" s="196">
        <v>172</v>
      </c>
      <c r="B59" s="10" t="s">
        <v>64</v>
      </c>
      <c r="C59" s="11">
        <v>4171</v>
      </c>
      <c r="D59" s="33">
        <v>1048.4366650683289</v>
      </c>
      <c r="E59" s="33">
        <v>329.72193764308258</v>
      </c>
      <c r="F59" s="33">
        <v>1378.1586027114115</v>
      </c>
      <c r="G59" s="33">
        <v>1388.69</v>
      </c>
      <c r="H59" s="33">
        <v>-10.531397288588588</v>
      </c>
      <c r="I59" s="33">
        <v>161.88879204251796</v>
      </c>
      <c r="J59" s="33">
        <v>-121.71534284130895</v>
      </c>
      <c r="K59" s="33">
        <v>29.64205191262042</v>
      </c>
      <c r="L59" s="33">
        <v>392.22861015763459</v>
      </c>
      <c r="M59" s="33">
        <v>421.87066207025504</v>
      </c>
      <c r="N59" s="33">
        <v>222.96379838083885</v>
      </c>
      <c r="O59" s="99">
        <v>644.83446045109395</v>
      </c>
      <c r="P59" s="33">
        <v>-13.24101822105011</v>
      </c>
      <c r="Q59" s="33">
        <v>631.59344223004382</v>
      </c>
      <c r="R59" s="7"/>
    </row>
    <row r="60" spans="1:18" x14ac:dyDescent="0.25">
      <c r="A60" s="196">
        <v>176</v>
      </c>
      <c r="B60" s="10" t="s">
        <v>65</v>
      </c>
      <c r="C60" s="11">
        <v>4352</v>
      </c>
      <c r="D60" s="33">
        <v>986.4454227941178</v>
      </c>
      <c r="E60" s="33">
        <v>457.90635758563951</v>
      </c>
      <c r="F60" s="33">
        <v>1444.3517803797572</v>
      </c>
      <c r="G60" s="33">
        <v>1388.69</v>
      </c>
      <c r="H60" s="33">
        <v>55.66178037975731</v>
      </c>
      <c r="I60" s="33">
        <v>313.35684598803857</v>
      </c>
      <c r="J60" s="33">
        <v>-600.17529903365187</v>
      </c>
      <c r="K60" s="33">
        <v>-231.15667266585595</v>
      </c>
      <c r="L60" s="33">
        <v>491.1176278219607</v>
      </c>
      <c r="M60" s="33">
        <v>259.96095515610477</v>
      </c>
      <c r="N60" s="33">
        <v>229.02336142208793</v>
      </c>
      <c r="O60" s="99">
        <v>488.98431657819265</v>
      </c>
      <c r="P60" s="33">
        <v>-60.023652343750001</v>
      </c>
      <c r="Q60" s="33">
        <v>428.96066423444267</v>
      </c>
      <c r="R60" s="7"/>
    </row>
    <row r="61" spans="1:18" x14ac:dyDescent="0.25">
      <c r="A61" s="196">
        <v>177</v>
      </c>
      <c r="B61" s="10" t="s">
        <v>66</v>
      </c>
      <c r="C61" s="11">
        <v>1768</v>
      </c>
      <c r="D61" s="33">
        <v>1358.7605373303168</v>
      </c>
      <c r="E61" s="33">
        <v>212.92211409247753</v>
      </c>
      <c r="F61" s="33">
        <v>1571.6826514227944</v>
      </c>
      <c r="G61" s="33">
        <v>1388.69</v>
      </c>
      <c r="H61" s="33">
        <v>182.99265142279435</v>
      </c>
      <c r="I61" s="33">
        <v>73.302732955698374</v>
      </c>
      <c r="J61" s="33">
        <v>274.91000615328647</v>
      </c>
      <c r="K61" s="33">
        <v>531.20539053177924</v>
      </c>
      <c r="L61" s="33">
        <v>181.96342053836355</v>
      </c>
      <c r="M61" s="33">
        <v>713.16881107014274</v>
      </c>
      <c r="N61" s="33">
        <v>210.79611473959912</v>
      </c>
      <c r="O61" s="99">
        <v>923.96492580974189</v>
      </c>
      <c r="P61" s="33">
        <v>54.374894796380076</v>
      </c>
      <c r="Q61" s="33">
        <v>978.33982060612198</v>
      </c>
      <c r="R61" s="7"/>
    </row>
    <row r="62" spans="1:18" x14ac:dyDescent="0.25">
      <c r="A62" s="196">
        <v>178</v>
      </c>
      <c r="B62" s="10" t="s">
        <v>67</v>
      </c>
      <c r="C62" s="11">
        <v>5769</v>
      </c>
      <c r="D62" s="33">
        <v>1126.894798058589</v>
      </c>
      <c r="E62" s="33">
        <v>281.9158344454442</v>
      </c>
      <c r="F62" s="33">
        <v>1408.8106325040333</v>
      </c>
      <c r="G62" s="33">
        <v>1388.69</v>
      </c>
      <c r="H62" s="33">
        <v>20.120632504033107</v>
      </c>
      <c r="I62" s="33">
        <v>79.486365775176509</v>
      </c>
      <c r="J62" s="33">
        <v>6.409515721520977</v>
      </c>
      <c r="K62" s="33">
        <v>106.0165140007306</v>
      </c>
      <c r="L62" s="33">
        <v>394.55254201046102</v>
      </c>
      <c r="M62" s="33">
        <v>500.56905601119161</v>
      </c>
      <c r="N62" s="33">
        <v>232.97188598805602</v>
      </c>
      <c r="O62" s="99">
        <v>733.54094199924771</v>
      </c>
      <c r="P62" s="33">
        <v>3.0074909863061201</v>
      </c>
      <c r="Q62" s="33">
        <v>736.54843298555375</v>
      </c>
      <c r="R62" s="7"/>
    </row>
    <row r="63" spans="1:18" x14ac:dyDescent="0.25">
      <c r="A63" s="196">
        <v>179</v>
      </c>
      <c r="B63" s="10" t="s">
        <v>68</v>
      </c>
      <c r="C63" s="11">
        <v>145887</v>
      </c>
      <c r="D63" s="33">
        <v>1411.9090587235326</v>
      </c>
      <c r="E63" s="33">
        <v>218.95783756394417</v>
      </c>
      <c r="F63" s="33">
        <v>1630.8668962874767</v>
      </c>
      <c r="G63" s="33">
        <v>1388.69</v>
      </c>
      <c r="H63" s="33">
        <v>242.17689628747672</v>
      </c>
      <c r="I63" s="33">
        <v>42.97375068709168</v>
      </c>
      <c r="J63" s="33">
        <v>-314.34884953607315</v>
      </c>
      <c r="K63" s="33">
        <v>-29.198202561504743</v>
      </c>
      <c r="L63" s="33">
        <v>245.66426489826333</v>
      </c>
      <c r="M63" s="33">
        <v>216.4660623367586</v>
      </c>
      <c r="N63" s="33">
        <v>145.46525104591129</v>
      </c>
      <c r="O63" s="99">
        <v>361.93131338266983</v>
      </c>
      <c r="P63" s="33">
        <v>-73.861101125871414</v>
      </c>
      <c r="Q63" s="33">
        <v>288.07021225679847</v>
      </c>
      <c r="R63" s="7"/>
    </row>
    <row r="64" spans="1:18" x14ac:dyDescent="0.25">
      <c r="A64" s="196">
        <v>181</v>
      </c>
      <c r="B64" s="10" t="s">
        <v>69</v>
      </c>
      <c r="C64" s="11">
        <v>1683</v>
      </c>
      <c r="D64" s="33">
        <v>1349.7923232323235</v>
      </c>
      <c r="E64" s="33">
        <v>212.74903173564667</v>
      </c>
      <c r="F64" s="33">
        <v>1562.5413549679702</v>
      </c>
      <c r="G64" s="33">
        <v>1388.69</v>
      </c>
      <c r="H64" s="33">
        <v>173.85135496797017</v>
      </c>
      <c r="I64" s="33">
        <v>52.358117277037401</v>
      </c>
      <c r="J64" s="33">
        <v>280.25855884427671</v>
      </c>
      <c r="K64" s="33">
        <v>506.46803108928418</v>
      </c>
      <c r="L64" s="33">
        <v>549.78441330815599</v>
      </c>
      <c r="M64" s="33">
        <v>1056.2524443974401</v>
      </c>
      <c r="N64" s="33">
        <v>253.33410907991532</v>
      </c>
      <c r="O64" s="99">
        <v>1309.5865534773554</v>
      </c>
      <c r="P64" s="33">
        <v>39.002614379084974</v>
      </c>
      <c r="Q64" s="33">
        <v>1348.5891678564403</v>
      </c>
      <c r="R64" s="7"/>
    </row>
    <row r="65" spans="1:18" x14ac:dyDescent="0.25">
      <c r="A65" s="196">
        <v>182</v>
      </c>
      <c r="B65" s="10" t="s">
        <v>70</v>
      </c>
      <c r="C65" s="11">
        <v>19347</v>
      </c>
      <c r="D65" s="33">
        <v>1203.1812694474597</v>
      </c>
      <c r="E65" s="33">
        <v>220.54554152451382</v>
      </c>
      <c r="F65" s="33">
        <v>1423.7268109719737</v>
      </c>
      <c r="G65" s="33">
        <v>1388.69</v>
      </c>
      <c r="H65" s="33">
        <v>35.036810971973658</v>
      </c>
      <c r="I65" s="33">
        <v>46.542659901483056</v>
      </c>
      <c r="J65" s="33">
        <v>-220.86992462950417</v>
      </c>
      <c r="K65" s="33">
        <v>-139.29045375604744</v>
      </c>
      <c r="L65" s="33">
        <v>130.88420451188551</v>
      </c>
      <c r="M65" s="33">
        <v>-8.4062492441619074</v>
      </c>
      <c r="N65" s="33">
        <v>169.29702733414609</v>
      </c>
      <c r="O65" s="99">
        <v>160.8907780899842</v>
      </c>
      <c r="P65" s="33">
        <v>-12.91440729828914</v>
      </c>
      <c r="Q65" s="33">
        <v>147.97637079169505</v>
      </c>
      <c r="R65" s="7"/>
    </row>
    <row r="66" spans="1:18" x14ac:dyDescent="0.25">
      <c r="A66" s="196">
        <v>186</v>
      </c>
      <c r="B66" s="10" t="s">
        <v>71</v>
      </c>
      <c r="C66" s="11">
        <v>45630</v>
      </c>
      <c r="D66" s="33">
        <v>1583.6167874205564</v>
      </c>
      <c r="E66" s="33">
        <v>218.7691525021348</v>
      </c>
      <c r="F66" s="33">
        <v>1802.385939922691</v>
      </c>
      <c r="G66" s="33">
        <v>1388.69</v>
      </c>
      <c r="H66" s="33">
        <v>413.69593992269103</v>
      </c>
      <c r="I66" s="33">
        <v>43.037859694902899</v>
      </c>
      <c r="J66" s="33">
        <v>-334.06491359272178</v>
      </c>
      <c r="K66" s="33">
        <v>122.66888602487212</v>
      </c>
      <c r="L66" s="33">
        <v>22.276531523256178</v>
      </c>
      <c r="M66" s="33">
        <v>144.94541754812829</v>
      </c>
      <c r="N66" s="33">
        <v>118.31831705426232</v>
      </c>
      <c r="O66" s="99">
        <v>263.26373460239063</v>
      </c>
      <c r="P66" s="33">
        <v>-56.213679590181904</v>
      </c>
      <c r="Q66" s="33">
        <v>207.05005501220873</v>
      </c>
      <c r="R66" s="7"/>
    </row>
    <row r="67" spans="1:18" x14ac:dyDescent="0.25">
      <c r="A67" s="196">
        <v>202</v>
      </c>
      <c r="B67" s="10" t="s">
        <v>72</v>
      </c>
      <c r="C67" s="11">
        <v>35848</v>
      </c>
      <c r="D67" s="33">
        <v>1754.5980687904485</v>
      </c>
      <c r="E67" s="33">
        <v>162.59574555355147</v>
      </c>
      <c r="F67" s="33">
        <v>1917.193814344</v>
      </c>
      <c r="G67" s="33">
        <v>1388.69</v>
      </c>
      <c r="H67" s="33">
        <v>528.50381434399981</v>
      </c>
      <c r="I67" s="33">
        <v>45.742704769285652</v>
      </c>
      <c r="J67" s="33">
        <v>110.8782275816496</v>
      </c>
      <c r="K67" s="33">
        <v>685.1247466949352</v>
      </c>
      <c r="L67" s="33">
        <v>18.364776892149084</v>
      </c>
      <c r="M67" s="33">
        <v>703.48952358708425</v>
      </c>
      <c r="N67" s="33">
        <v>104.29909364819304</v>
      </c>
      <c r="O67" s="99">
        <v>807.78861723527734</v>
      </c>
      <c r="P67" s="33">
        <v>-66.761452747712539</v>
      </c>
      <c r="Q67" s="33">
        <v>741.02716448756473</v>
      </c>
      <c r="R67" s="7"/>
    </row>
    <row r="68" spans="1:18" x14ac:dyDescent="0.25">
      <c r="A68" s="196">
        <v>204</v>
      </c>
      <c r="B68" s="10" t="s">
        <v>73</v>
      </c>
      <c r="C68" s="11">
        <v>2689</v>
      </c>
      <c r="D68" s="33">
        <v>1043.6770769802902</v>
      </c>
      <c r="E68" s="33">
        <v>335.52077729927834</v>
      </c>
      <c r="F68" s="33">
        <v>1379.1978542795684</v>
      </c>
      <c r="G68" s="33">
        <v>1388.69</v>
      </c>
      <c r="H68" s="33">
        <v>-9.4921457204315214</v>
      </c>
      <c r="I68" s="33">
        <v>138.55754525875255</v>
      </c>
      <c r="J68" s="33">
        <v>-755.59300409607863</v>
      </c>
      <c r="K68" s="33">
        <v>-626.52760455775763</v>
      </c>
      <c r="L68" s="33">
        <v>420.22723134042042</v>
      </c>
      <c r="M68" s="33">
        <v>-206.30037321733721</v>
      </c>
      <c r="N68" s="33">
        <v>229.93619131969342</v>
      </c>
      <c r="O68" s="99">
        <v>23.6358181023562</v>
      </c>
      <c r="P68" s="33">
        <v>-308.9982523056899</v>
      </c>
      <c r="Q68" s="33">
        <v>-285.36243420333369</v>
      </c>
      <c r="R68" s="7"/>
    </row>
    <row r="69" spans="1:18" x14ac:dyDescent="0.25">
      <c r="A69" s="196">
        <v>205</v>
      </c>
      <c r="B69" s="10" t="s">
        <v>74</v>
      </c>
      <c r="C69" s="11">
        <v>36297</v>
      </c>
      <c r="D69" s="33">
        <v>1470.5419150343005</v>
      </c>
      <c r="E69" s="33">
        <v>213.11180163179441</v>
      </c>
      <c r="F69" s="33">
        <v>1683.6537166660949</v>
      </c>
      <c r="G69" s="33">
        <v>1388.69</v>
      </c>
      <c r="H69" s="33">
        <v>294.96371666609485</v>
      </c>
      <c r="I69" s="33">
        <v>43.548231487840226</v>
      </c>
      <c r="J69" s="33">
        <v>-371.08502126525917</v>
      </c>
      <c r="K69" s="33">
        <v>-32.573073111324106</v>
      </c>
      <c r="L69" s="33">
        <v>350.14481888685071</v>
      </c>
      <c r="M69" s="33">
        <v>317.57174577552661</v>
      </c>
      <c r="N69" s="33">
        <v>157.53701140444483</v>
      </c>
      <c r="O69" s="99">
        <v>475.10875717997135</v>
      </c>
      <c r="P69" s="33">
        <v>-7.8827977932060485</v>
      </c>
      <c r="Q69" s="33">
        <v>467.22595938676534</v>
      </c>
      <c r="R69" s="7"/>
    </row>
    <row r="70" spans="1:18" x14ac:dyDescent="0.25">
      <c r="A70" s="196">
        <v>208</v>
      </c>
      <c r="B70" s="10" t="s">
        <v>75</v>
      </c>
      <c r="C70" s="11">
        <v>12335</v>
      </c>
      <c r="D70" s="33">
        <v>1724.9411495743816</v>
      </c>
      <c r="E70" s="33">
        <v>184.13443194619782</v>
      </c>
      <c r="F70" s="33">
        <v>1909.0755815205796</v>
      </c>
      <c r="G70" s="33">
        <v>1388.6900000000003</v>
      </c>
      <c r="H70" s="33">
        <v>520.38558152057942</v>
      </c>
      <c r="I70" s="33">
        <v>60.924194855352816</v>
      </c>
      <c r="J70" s="33">
        <v>-4.3299587370524844</v>
      </c>
      <c r="K70" s="33">
        <v>576.97981763887969</v>
      </c>
      <c r="L70" s="33">
        <v>468.32622033643992</v>
      </c>
      <c r="M70" s="33">
        <v>1045.3060379753197</v>
      </c>
      <c r="N70" s="33">
        <v>196.44450088324766</v>
      </c>
      <c r="O70" s="99">
        <v>1241.7505388585673</v>
      </c>
      <c r="P70" s="33">
        <v>-1.6738714227807052</v>
      </c>
      <c r="Q70" s="33">
        <v>1240.0766674357867</v>
      </c>
      <c r="R70" s="7"/>
    </row>
    <row r="71" spans="1:18" x14ac:dyDescent="0.25">
      <c r="A71" s="196">
        <v>211</v>
      </c>
      <c r="B71" s="10" t="s">
        <v>76</v>
      </c>
      <c r="C71" s="11">
        <v>32959</v>
      </c>
      <c r="D71" s="33">
        <v>1767.8408537880396</v>
      </c>
      <c r="E71" s="33">
        <v>132.24757794660593</v>
      </c>
      <c r="F71" s="33">
        <v>1900.0884317346454</v>
      </c>
      <c r="G71" s="33">
        <v>1388.69</v>
      </c>
      <c r="H71" s="33">
        <v>511.39843173464538</v>
      </c>
      <c r="I71" s="33">
        <v>38.916054913388606</v>
      </c>
      <c r="J71" s="33">
        <v>-108.69496785352881</v>
      </c>
      <c r="K71" s="33">
        <v>441.61951879450521</v>
      </c>
      <c r="L71" s="33">
        <v>161.32514500254379</v>
      </c>
      <c r="M71" s="33">
        <v>602.94466379704909</v>
      </c>
      <c r="N71" s="33">
        <v>128.10250554082526</v>
      </c>
      <c r="O71" s="99">
        <v>731.04716933787427</v>
      </c>
      <c r="P71" s="33">
        <v>-34.96425837404049</v>
      </c>
      <c r="Q71" s="33">
        <v>696.0829109638338</v>
      </c>
      <c r="R71" s="7"/>
    </row>
    <row r="72" spans="1:18" x14ac:dyDescent="0.25">
      <c r="A72" s="196">
        <v>213</v>
      </c>
      <c r="B72" s="10" t="s">
        <v>77</v>
      </c>
      <c r="C72" s="11">
        <v>5154</v>
      </c>
      <c r="D72" s="33">
        <v>1126.4961738455568</v>
      </c>
      <c r="E72" s="33">
        <v>283.85093490816467</v>
      </c>
      <c r="F72" s="33">
        <v>1410.3471087537216</v>
      </c>
      <c r="G72" s="33">
        <v>1388.69</v>
      </c>
      <c r="H72" s="33">
        <v>21.657108753721374</v>
      </c>
      <c r="I72" s="33">
        <v>122.4274588352699</v>
      </c>
      <c r="J72" s="33">
        <v>-231.34913225637271</v>
      </c>
      <c r="K72" s="33">
        <v>-87.26456466738145</v>
      </c>
      <c r="L72" s="33">
        <v>233.56840281731309</v>
      </c>
      <c r="M72" s="33">
        <v>146.30383814993164</v>
      </c>
      <c r="N72" s="33">
        <v>215.42408557202663</v>
      </c>
      <c r="O72" s="99">
        <v>361.72792372195823</v>
      </c>
      <c r="P72" s="33">
        <v>-22.293808110205667</v>
      </c>
      <c r="Q72" s="33">
        <v>339.43411561175253</v>
      </c>
      <c r="R72" s="7"/>
    </row>
    <row r="73" spans="1:18" x14ac:dyDescent="0.25">
      <c r="A73" s="196">
        <v>214</v>
      </c>
      <c r="B73" s="10" t="s">
        <v>78</v>
      </c>
      <c r="C73" s="11">
        <v>12528</v>
      </c>
      <c r="D73" s="33">
        <v>1351.4450558748406</v>
      </c>
      <c r="E73" s="33">
        <v>233.79267285202477</v>
      </c>
      <c r="F73" s="33">
        <v>1585.2377287268655</v>
      </c>
      <c r="G73" s="33">
        <v>1388.69</v>
      </c>
      <c r="H73" s="33">
        <v>196.54772872686544</v>
      </c>
      <c r="I73" s="33">
        <v>52.371348384426611</v>
      </c>
      <c r="J73" s="33">
        <v>-120.53206458809862</v>
      </c>
      <c r="K73" s="33">
        <v>128.38701252319345</v>
      </c>
      <c r="L73" s="33">
        <v>414.3390325536252</v>
      </c>
      <c r="M73" s="33">
        <v>542.72604507681865</v>
      </c>
      <c r="N73" s="33">
        <v>211.28210357775887</v>
      </c>
      <c r="O73" s="99">
        <v>754.00814865457755</v>
      </c>
      <c r="P73" s="33">
        <v>15.605598858556826</v>
      </c>
      <c r="Q73" s="33">
        <v>769.6137475131344</v>
      </c>
      <c r="R73" s="7"/>
    </row>
    <row r="74" spans="1:18" x14ac:dyDescent="0.25">
      <c r="A74" s="196">
        <v>216</v>
      </c>
      <c r="B74" s="10" t="s">
        <v>79</v>
      </c>
      <c r="C74" s="11">
        <v>1269</v>
      </c>
      <c r="D74" s="33">
        <v>1147.2966351457842</v>
      </c>
      <c r="E74" s="33">
        <v>418.77183173481433</v>
      </c>
      <c r="F74" s="33">
        <v>1566.0684668805986</v>
      </c>
      <c r="G74" s="33">
        <v>1388.69</v>
      </c>
      <c r="H74" s="33">
        <v>177.37846688059847</v>
      </c>
      <c r="I74" s="33">
        <v>315.87002628161338</v>
      </c>
      <c r="J74" s="33">
        <v>-51.001583056583968</v>
      </c>
      <c r="K74" s="33">
        <v>442.24691010562793</v>
      </c>
      <c r="L74" s="33">
        <v>400.44033258252955</v>
      </c>
      <c r="M74" s="33">
        <v>842.68724268815743</v>
      </c>
      <c r="N74" s="33">
        <v>237.03049313947119</v>
      </c>
      <c r="O74" s="99">
        <v>1079.7177358276285</v>
      </c>
      <c r="P74" s="33">
        <v>51.726871552403466</v>
      </c>
      <c r="Q74" s="33">
        <v>1131.444607380032</v>
      </c>
      <c r="R74" s="7"/>
    </row>
    <row r="75" spans="1:18" x14ac:dyDescent="0.25">
      <c r="A75" s="196">
        <v>217</v>
      </c>
      <c r="B75" s="10" t="s">
        <v>80</v>
      </c>
      <c r="C75" s="11">
        <v>5352</v>
      </c>
      <c r="D75" s="33">
        <v>1681.0289349775783</v>
      </c>
      <c r="E75" s="33">
        <v>185.79919083099495</v>
      </c>
      <c r="F75" s="33">
        <v>1866.8281258085731</v>
      </c>
      <c r="G75" s="33">
        <v>1388.69</v>
      </c>
      <c r="H75" s="33">
        <v>478.13812580857319</v>
      </c>
      <c r="I75" s="33">
        <v>44.493951258670606</v>
      </c>
      <c r="J75" s="33">
        <v>-394.04417464474949</v>
      </c>
      <c r="K75" s="33">
        <v>128.58790242249427</v>
      </c>
      <c r="L75" s="33">
        <v>508.79241155449506</v>
      </c>
      <c r="M75" s="33">
        <v>637.38031397698933</v>
      </c>
      <c r="N75" s="33">
        <v>196.46937077256374</v>
      </c>
      <c r="O75" s="99">
        <v>833.84968474955315</v>
      </c>
      <c r="P75" s="33">
        <v>-3.9163849962630795</v>
      </c>
      <c r="Q75" s="33">
        <v>829.93329975329016</v>
      </c>
      <c r="R75" s="7"/>
    </row>
    <row r="76" spans="1:18" x14ac:dyDescent="0.25">
      <c r="A76" s="196">
        <v>218</v>
      </c>
      <c r="B76" s="10" t="s">
        <v>81</v>
      </c>
      <c r="C76" s="11">
        <v>1200</v>
      </c>
      <c r="D76" s="33">
        <v>1042.1807250000002</v>
      </c>
      <c r="E76" s="33">
        <v>223.46885894564204</v>
      </c>
      <c r="F76" s="33">
        <v>1265.6495839456422</v>
      </c>
      <c r="G76" s="33">
        <v>1388.69</v>
      </c>
      <c r="H76" s="33">
        <v>-123.04041605435778</v>
      </c>
      <c r="I76" s="33">
        <v>60.467862164495855</v>
      </c>
      <c r="J76" s="33">
        <v>305.77820456179694</v>
      </c>
      <c r="K76" s="33">
        <v>243.20565067193499</v>
      </c>
      <c r="L76" s="33">
        <v>521.50541273322085</v>
      </c>
      <c r="M76" s="33">
        <v>764.71106340515587</v>
      </c>
      <c r="N76" s="33">
        <v>280.64284538311233</v>
      </c>
      <c r="O76" s="99">
        <v>1045.353908788268</v>
      </c>
      <c r="P76" s="33">
        <v>-270.95725624999994</v>
      </c>
      <c r="Q76" s="33">
        <v>774.39665253826809</v>
      </c>
      <c r="R76" s="7"/>
    </row>
    <row r="77" spans="1:18" x14ac:dyDescent="0.25">
      <c r="A77" s="196">
        <v>224</v>
      </c>
      <c r="B77" s="10" t="s">
        <v>82</v>
      </c>
      <c r="C77" s="11">
        <v>8603</v>
      </c>
      <c r="D77" s="33">
        <v>1435.5924317098688</v>
      </c>
      <c r="E77" s="33">
        <v>265.33805440061872</v>
      </c>
      <c r="F77" s="33">
        <v>1700.9304861104877</v>
      </c>
      <c r="G77" s="33">
        <v>1388.69</v>
      </c>
      <c r="H77" s="33">
        <v>312.2404861104875</v>
      </c>
      <c r="I77" s="33">
        <v>25.253749851516712</v>
      </c>
      <c r="J77" s="33">
        <v>-185.20786090282752</v>
      </c>
      <c r="K77" s="33">
        <v>152.28637505917672</v>
      </c>
      <c r="L77" s="33">
        <v>434.44997246723375</v>
      </c>
      <c r="M77" s="33">
        <v>586.73634752641044</v>
      </c>
      <c r="N77" s="33">
        <v>166.76469993582913</v>
      </c>
      <c r="O77" s="99">
        <v>753.50104746223974</v>
      </c>
      <c r="P77" s="33">
        <v>37.385556375682896</v>
      </c>
      <c r="Q77" s="33">
        <v>790.88660383792251</v>
      </c>
      <c r="R77" s="7"/>
    </row>
    <row r="78" spans="1:18" x14ac:dyDescent="0.25">
      <c r="A78" s="196">
        <v>226</v>
      </c>
      <c r="B78" s="10" t="s">
        <v>83</v>
      </c>
      <c r="C78" s="11">
        <v>3665</v>
      </c>
      <c r="D78" s="33">
        <v>1195.6600654843112</v>
      </c>
      <c r="E78" s="33">
        <v>312.20484071052351</v>
      </c>
      <c r="F78" s="33">
        <v>1507.8649061948347</v>
      </c>
      <c r="G78" s="33">
        <v>1388.69</v>
      </c>
      <c r="H78" s="33">
        <v>119.17490619483466</v>
      </c>
      <c r="I78" s="33">
        <v>156.05092216758359</v>
      </c>
      <c r="J78" s="33">
        <v>55.520462293995806</v>
      </c>
      <c r="K78" s="33">
        <v>330.74629065641403</v>
      </c>
      <c r="L78" s="33">
        <v>448.53222815637218</v>
      </c>
      <c r="M78" s="33">
        <v>779.27851881278627</v>
      </c>
      <c r="N78" s="33">
        <v>219.18366534459051</v>
      </c>
      <c r="O78" s="99">
        <v>998.46218415737678</v>
      </c>
      <c r="P78" s="33">
        <v>8.5481173260572998</v>
      </c>
      <c r="Q78" s="33">
        <v>1007.0103014834341</v>
      </c>
      <c r="R78" s="7"/>
    </row>
    <row r="79" spans="1:18" x14ac:dyDescent="0.25">
      <c r="A79" s="196">
        <v>230</v>
      </c>
      <c r="B79" s="10" t="s">
        <v>84</v>
      </c>
      <c r="C79" s="11">
        <v>2240</v>
      </c>
      <c r="D79" s="33">
        <v>1214.7129910714286</v>
      </c>
      <c r="E79" s="33">
        <v>338.55787172406741</v>
      </c>
      <c r="F79" s="33">
        <v>1553.2708627954962</v>
      </c>
      <c r="G79" s="33">
        <v>1388.69</v>
      </c>
      <c r="H79" s="33">
        <v>164.58086279549607</v>
      </c>
      <c r="I79" s="33">
        <v>132.23375136006223</v>
      </c>
      <c r="J79" s="33">
        <v>-82.657365076823325</v>
      </c>
      <c r="K79" s="33">
        <v>214.15724907873499</v>
      </c>
      <c r="L79" s="33">
        <v>594.55275744087214</v>
      </c>
      <c r="M79" s="33">
        <v>808.71000651960708</v>
      </c>
      <c r="N79" s="33">
        <v>265.41306112301083</v>
      </c>
      <c r="O79" s="99">
        <v>1074.123067642618</v>
      </c>
      <c r="P79" s="33">
        <v>31.701812500000006</v>
      </c>
      <c r="Q79" s="33">
        <v>1105.824880142618</v>
      </c>
      <c r="R79" s="7"/>
    </row>
    <row r="80" spans="1:18" x14ac:dyDescent="0.25">
      <c r="A80" s="196">
        <v>231</v>
      </c>
      <c r="B80" s="10" t="s">
        <v>85</v>
      </c>
      <c r="C80" s="11">
        <v>1256</v>
      </c>
      <c r="D80" s="33">
        <v>1156.1047213375796</v>
      </c>
      <c r="E80" s="33">
        <v>458.26983972043337</v>
      </c>
      <c r="F80" s="33">
        <v>1614.3745610580129</v>
      </c>
      <c r="G80" s="33">
        <v>1388.69</v>
      </c>
      <c r="H80" s="33">
        <v>225.68456105801283</v>
      </c>
      <c r="I80" s="33">
        <v>81.060709525200437</v>
      </c>
      <c r="J80" s="33">
        <v>-1201.0398260197865</v>
      </c>
      <c r="K80" s="33">
        <v>-894.29455543657321</v>
      </c>
      <c r="L80" s="33">
        <v>-12.218179968569894</v>
      </c>
      <c r="M80" s="33">
        <v>-906.51273540514308</v>
      </c>
      <c r="N80" s="33">
        <v>177.56738194615812</v>
      </c>
      <c r="O80" s="99">
        <v>-728.94535345898498</v>
      </c>
      <c r="P80" s="33">
        <v>-159.10295183121019</v>
      </c>
      <c r="Q80" s="33">
        <v>-888.048305290195</v>
      </c>
      <c r="R80" s="7"/>
    </row>
    <row r="81" spans="1:18" x14ac:dyDescent="0.25">
      <c r="A81" s="196">
        <v>232</v>
      </c>
      <c r="B81" s="10" t="s">
        <v>86</v>
      </c>
      <c r="C81" s="11">
        <v>12750</v>
      </c>
      <c r="D81" s="33">
        <v>1441.2589858823526</v>
      </c>
      <c r="E81" s="33">
        <v>219.16809521294664</v>
      </c>
      <c r="F81" s="33">
        <v>1660.4270810952994</v>
      </c>
      <c r="G81" s="33">
        <v>1388.69</v>
      </c>
      <c r="H81" s="33">
        <v>271.73708109529929</v>
      </c>
      <c r="I81" s="33">
        <v>35.369722731882838</v>
      </c>
      <c r="J81" s="33">
        <v>-137.32187478042704</v>
      </c>
      <c r="K81" s="33">
        <v>169.78492904675511</v>
      </c>
      <c r="L81" s="33">
        <v>418.12428030920751</v>
      </c>
      <c r="M81" s="33">
        <v>587.90920935596262</v>
      </c>
      <c r="N81" s="33">
        <v>222.26231722750967</v>
      </c>
      <c r="O81" s="99">
        <v>810.17152658347231</v>
      </c>
      <c r="P81" s="33">
        <v>-4.4579988235294108</v>
      </c>
      <c r="Q81" s="33">
        <v>805.71352775994296</v>
      </c>
      <c r="R81" s="7"/>
    </row>
    <row r="82" spans="1:18" x14ac:dyDescent="0.25">
      <c r="A82" s="196">
        <v>233</v>
      </c>
      <c r="B82" s="10" t="s">
        <v>87</v>
      </c>
      <c r="C82" s="11">
        <v>15116</v>
      </c>
      <c r="D82" s="33">
        <v>1435.4459268324956</v>
      </c>
      <c r="E82" s="33">
        <v>192.31113102099704</v>
      </c>
      <c r="F82" s="33">
        <v>1627.7570578534926</v>
      </c>
      <c r="G82" s="33">
        <v>1388.69</v>
      </c>
      <c r="H82" s="33">
        <v>239.06705785349266</v>
      </c>
      <c r="I82" s="33">
        <v>28.454196740169401</v>
      </c>
      <c r="J82" s="33">
        <v>45.70474612938137</v>
      </c>
      <c r="K82" s="33">
        <v>313.22600072304346</v>
      </c>
      <c r="L82" s="33">
        <v>462.48067334448507</v>
      </c>
      <c r="M82" s="33">
        <v>775.70667406752852</v>
      </c>
      <c r="N82" s="33">
        <v>224.39844213184637</v>
      </c>
      <c r="O82" s="99">
        <v>1000.1051161993748</v>
      </c>
      <c r="P82" s="33">
        <v>-4.4757473868748319</v>
      </c>
      <c r="Q82" s="33">
        <v>995.62936881250005</v>
      </c>
      <c r="R82" s="7"/>
    </row>
    <row r="83" spans="1:18" x14ac:dyDescent="0.25">
      <c r="A83" s="196">
        <v>235</v>
      </c>
      <c r="B83" s="10" t="s">
        <v>88</v>
      </c>
      <c r="C83" s="11">
        <v>10284</v>
      </c>
      <c r="D83" s="33">
        <v>1770.5407351225201</v>
      </c>
      <c r="E83" s="33">
        <v>336.27987271858819</v>
      </c>
      <c r="F83" s="33">
        <v>2106.8206078411085</v>
      </c>
      <c r="G83" s="33">
        <v>1388.69</v>
      </c>
      <c r="H83" s="33">
        <v>718.13060784110826</v>
      </c>
      <c r="I83" s="33">
        <v>43.255842154502325</v>
      </c>
      <c r="J83" s="33">
        <v>1144.1297790930635</v>
      </c>
      <c r="K83" s="33">
        <v>1905.5162290886742</v>
      </c>
      <c r="L83" s="33">
        <v>-162.88735143351096</v>
      </c>
      <c r="M83" s="33">
        <v>1742.6288776551633</v>
      </c>
      <c r="N83" s="33">
        <v>63.737457094704425</v>
      </c>
      <c r="O83" s="99">
        <v>1806.3663347498675</v>
      </c>
      <c r="P83" s="33">
        <v>220.42156282574871</v>
      </c>
      <c r="Q83" s="33">
        <v>2026.7878975756162</v>
      </c>
      <c r="R83" s="7"/>
    </row>
    <row r="84" spans="1:18" x14ac:dyDescent="0.25">
      <c r="A84" s="196">
        <v>236</v>
      </c>
      <c r="B84" s="10" t="s">
        <v>89</v>
      </c>
      <c r="C84" s="11">
        <v>4198</v>
      </c>
      <c r="D84" s="33">
        <v>1705.0151191043353</v>
      </c>
      <c r="E84" s="33">
        <v>165.79861337671107</v>
      </c>
      <c r="F84" s="33">
        <v>1870.8137324810464</v>
      </c>
      <c r="G84" s="33">
        <v>1388.69</v>
      </c>
      <c r="H84" s="33">
        <v>482.12373248104643</v>
      </c>
      <c r="I84" s="33">
        <v>45.709364027474841</v>
      </c>
      <c r="J84" s="33">
        <v>-143.56890560145078</v>
      </c>
      <c r="K84" s="33">
        <v>384.26419090707054</v>
      </c>
      <c r="L84" s="33">
        <v>537.63088334912391</v>
      </c>
      <c r="M84" s="33">
        <v>921.89507425619445</v>
      </c>
      <c r="N84" s="33">
        <v>211.49427310850086</v>
      </c>
      <c r="O84" s="99">
        <v>1133.3893473646951</v>
      </c>
      <c r="P84" s="33">
        <v>71.65357682229633</v>
      </c>
      <c r="Q84" s="33">
        <v>1205.0429241869915</v>
      </c>
      <c r="R84" s="7"/>
    </row>
    <row r="85" spans="1:18" x14ac:dyDescent="0.25">
      <c r="A85" s="196">
        <v>239</v>
      </c>
      <c r="B85" s="10" t="s">
        <v>90</v>
      </c>
      <c r="C85" s="11">
        <v>2029</v>
      </c>
      <c r="D85" s="33">
        <v>1039.3229078363725</v>
      </c>
      <c r="E85" s="33">
        <v>306.58170695095117</v>
      </c>
      <c r="F85" s="33">
        <v>1345.9046147873237</v>
      </c>
      <c r="G85" s="33">
        <v>1388.69</v>
      </c>
      <c r="H85" s="33">
        <v>-42.785385212676481</v>
      </c>
      <c r="I85" s="33">
        <v>327.63183925693119</v>
      </c>
      <c r="J85" s="33">
        <v>-80.861884033536654</v>
      </c>
      <c r="K85" s="33">
        <v>203.98457001071807</v>
      </c>
      <c r="L85" s="33">
        <v>389.76997537347285</v>
      </c>
      <c r="M85" s="33">
        <v>593.75454538419092</v>
      </c>
      <c r="N85" s="33">
        <v>227.84629986727481</v>
      </c>
      <c r="O85" s="99">
        <v>821.60084525146567</v>
      </c>
      <c r="P85" s="33">
        <v>1.823453918186299</v>
      </c>
      <c r="Q85" s="33">
        <v>823.42429916965193</v>
      </c>
      <c r="R85" s="7"/>
    </row>
    <row r="86" spans="1:18" x14ac:dyDescent="0.25">
      <c r="A86" s="196">
        <v>240</v>
      </c>
      <c r="B86" s="10" t="s">
        <v>91</v>
      </c>
      <c r="C86" s="11">
        <v>19499</v>
      </c>
      <c r="D86" s="33">
        <v>1353.1736991640598</v>
      </c>
      <c r="E86" s="33">
        <v>218.62688006075442</v>
      </c>
      <c r="F86" s="33">
        <v>1571.8005792248141</v>
      </c>
      <c r="G86" s="33">
        <v>1388.69</v>
      </c>
      <c r="H86" s="33">
        <v>183.11057922481396</v>
      </c>
      <c r="I86" s="33">
        <v>37.940284763576805</v>
      </c>
      <c r="J86" s="33">
        <v>-802.27621888235944</v>
      </c>
      <c r="K86" s="33">
        <v>-581.22535489396864</v>
      </c>
      <c r="L86" s="33">
        <v>282.77868564307499</v>
      </c>
      <c r="M86" s="33">
        <v>-298.44666925089359</v>
      </c>
      <c r="N86" s="33">
        <v>164.87091258685052</v>
      </c>
      <c r="O86" s="99">
        <v>-133.57575666404307</v>
      </c>
      <c r="P86" s="33">
        <v>-9.7028779424585849</v>
      </c>
      <c r="Q86" s="33">
        <v>-143.27863460650164</v>
      </c>
      <c r="R86" s="7"/>
    </row>
    <row r="87" spans="1:18" x14ac:dyDescent="0.25">
      <c r="A87" s="196">
        <v>241</v>
      </c>
      <c r="B87" s="10" t="s">
        <v>92</v>
      </c>
      <c r="C87" s="11">
        <v>7771</v>
      </c>
      <c r="D87" s="33">
        <v>1594.3878303950585</v>
      </c>
      <c r="E87" s="33">
        <v>155.45114965843311</v>
      </c>
      <c r="F87" s="33">
        <v>1749.8389800534917</v>
      </c>
      <c r="G87" s="33">
        <v>1388.69</v>
      </c>
      <c r="H87" s="33">
        <v>361.14898005349164</v>
      </c>
      <c r="I87" s="33">
        <v>35.54123330374307</v>
      </c>
      <c r="J87" s="33">
        <v>-467.72901774821747</v>
      </c>
      <c r="K87" s="33">
        <v>-71.038804390982747</v>
      </c>
      <c r="L87" s="33">
        <v>212.23188104555877</v>
      </c>
      <c r="M87" s="33">
        <v>141.19307665457603</v>
      </c>
      <c r="N87" s="33">
        <v>145.73961668862108</v>
      </c>
      <c r="O87" s="99">
        <v>286.93269334319706</v>
      </c>
      <c r="P87" s="33">
        <v>22.307678548449367</v>
      </c>
      <c r="Q87" s="33">
        <v>309.24037189164648</v>
      </c>
      <c r="R87" s="7"/>
    </row>
    <row r="88" spans="1:18" x14ac:dyDescent="0.25">
      <c r="A88" s="196">
        <v>244</v>
      </c>
      <c r="B88" s="10" t="s">
        <v>93</v>
      </c>
      <c r="C88" s="11">
        <v>19300</v>
      </c>
      <c r="D88" s="33">
        <v>2199.0072751295334</v>
      </c>
      <c r="E88" s="33">
        <v>88.515726607738898</v>
      </c>
      <c r="F88" s="33">
        <v>2287.5230017372724</v>
      </c>
      <c r="G88" s="33">
        <v>1388.69</v>
      </c>
      <c r="H88" s="33">
        <v>898.8330017372723</v>
      </c>
      <c r="I88" s="33">
        <v>48.766140190483064</v>
      </c>
      <c r="J88" s="33">
        <v>-94.635575877499079</v>
      </c>
      <c r="K88" s="33">
        <v>852.96356605025619</v>
      </c>
      <c r="L88" s="33">
        <v>189.6867374440564</v>
      </c>
      <c r="M88" s="33">
        <v>1042.6503034943125</v>
      </c>
      <c r="N88" s="33">
        <v>107.53248548247026</v>
      </c>
      <c r="O88" s="99">
        <v>1150.1827889767831</v>
      </c>
      <c r="P88" s="33">
        <v>5.6599861424870443</v>
      </c>
      <c r="Q88" s="33">
        <v>1155.8427751192698</v>
      </c>
      <c r="R88" s="7"/>
    </row>
    <row r="89" spans="1:18" x14ac:dyDescent="0.25">
      <c r="A89" s="196">
        <v>245</v>
      </c>
      <c r="B89" s="10" t="s">
        <v>94</v>
      </c>
      <c r="C89" s="11">
        <v>37676</v>
      </c>
      <c r="D89" s="33">
        <v>1544.1022335173586</v>
      </c>
      <c r="E89" s="33">
        <v>361.51092190216082</v>
      </c>
      <c r="F89" s="33">
        <v>1905.6131554195192</v>
      </c>
      <c r="G89" s="33">
        <v>1388.69</v>
      </c>
      <c r="H89" s="33">
        <v>516.92315541951916</v>
      </c>
      <c r="I89" s="33">
        <v>38.803482826358014</v>
      </c>
      <c r="J89" s="33">
        <v>-247.96086864865043</v>
      </c>
      <c r="K89" s="33">
        <v>307.76576959722672</v>
      </c>
      <c r="L89" s="33">
        <v>11.438123364455167</v>
      </c>
      <c r="M89" s="33">
        <v>319.2038929616819</v>
      </c>
      <c r="N89" s="33">
        <v>128.04687376504623</v>
      </c>
      <c r="O89" s="99">
        <v>447.25076672672816</v>
      </c>
      <c r="P89" s="33">
        <v>-32.038741888735544</v>
      </c>
      <c r="Q89" s="33">
        <v>415.2120248379926</v>
      </c>
      <c r="R89" s="7"/>
    </row>
    <row r="90" spans="1:18" x14ac:dyDescent="0.25">
      <c r="A90" s="196">
        <v>249</v>
      </c>
      <c r="B90" s="10" t="s">
        <v>95</v>
      </c>
      <c r="C90" s="11">
        <v>9250</v>
      </c>
      <c r="D90" s="33">
        <v>1255.9169556756756</v>
      </c>
      <c r="E90" s="33">
        <v>241.16393671883654</v>
      </c>
      <c r="F90" s="33">
        <v>1497.0808923945121</v>
      </c>
      <c r="G90" s="33">
        <v>1388.69</v>
      </c>
      <c r="H90" s="33">
        <v>108.39089239451209</v>
      </c>
      <c r="I90" s="33">
        <v>77.322917379684938</v>
      </c>
      <c r="J90" s="33">
        <v>-18.869068733618683</v>
      </c>
      <c r="K90" s="33">
        <v>166.84474104057836</v>
      </c>
      <c r="L90" s="33">
        <v>364.88095904591017</v>
      </c>
      <c r="M90" s="33">
        <v>531.72570008648847</v>
      </c>
      <c r="N90" s="33">
        <v>180.04477912774965</v>
      </c>
      <c r="O90" s="99">
        <v>711.77047921423821</v>
      </c>
      <c r="P90" s="33">
        <v>-4.0384782702702697</v>
      </c>
      <c r="Q90" s="33">
        <v>707.73200094396793</v>
      </c>
      <c r="R90" s="7"/>
    </row>
    <row r="91" spans="1:18" x14ac:dyDescent="0.25">
      <c r="A91" s="196">
        <v>250</v>
      </c>
      <c r="B91" s="10" t="s">
        <v>96</v>
      </c>
      <c r="C91" s="11">
        <v>1771</v>
      </c>
      <c r="D91" s="33">
        <v>1169.6254827780913</v>
      </c>
      <c r="E91" s="33">
        <v>272.35268666953118</v>
      </c>
      <c r="F91" s="33">
        <v>1441.9781694476226</v>
      </c>
      <c r="G91" s="33">
        <v>1388.69</v>
      </c>
      <c r="H91" s="33">
        <v>53.28816944762238</v>
      </c>
      <c r="I91" s="33">
        <v>140.02872378214488</v>
      </c>
      <c r="J91" s="33">
        <v>-71.013044659275522</v>
      </c>
      <c r="K91" s="33">
        <v>122.30384857049174</v>
      </c>
      <c r="L91" s="33">
        <v>451.95305934649497</v>
      </c>
      <c r="M91" s="33">
        <v>574.25690791698673</v>
      </c>
      <c r="N91" s="33">
        <v>249.17683155505947</v>
      </c>
      <c r="O91" s="99">
        <v>823.43373947204623</v>
      </c>
      <c r="P91" s="33">
        <v>24.513176171654433</v>
      </c>
      <c r="Q91" s="33">
        <v>847.94691564370066</v>
      </c>
      <c r="R91" s="7"/>
    </row>
    <row r="92" spans="1:18" x14ac:dyDescent="0.25">
      <c r="A92" s="196">
        <v>256</v>
      </c>
      <c r="B92" s="10" t="s">
        <v>97</v>
      </c>
      <c r="C92" s="11">
        <v>1554</v>
      </c>
      <c r="D92" s="33">
        <v>1679.9612162162161</v>
      </c>
      <c r="E92" s="33">
        <v>338.02070656147276</v>
      </c>
      <c r="F92" s="33">
        <v>2017.9819227776891</v>
      </c>
      <c r="G92" s="33">
        <v>1388.69</v>
      </c>
      <c r="H92" s="33">
        <v>629.29192277768891</v>
      </c>
      <c r="I92" s="33">
        <v>340.91424616584754</v>
      </c>
      <c r="J92" s="33">
        <v>-602.97298811723829</v>
      </c>
      <c r="K92" s="33">
        <v>367.23318082629805</v>
      </c>
      <c r="L92" s="33">
        <v>548.20057800177244</v>
      </c>
      <c r="M92" s="33">
        <v>915.43375882807061</v>
      </c>
      <c r="N92" s="33">
        <v>220.92355982505865</v>
      </c>
      <c r="O92" s="99">
        <v>1136.3573186531291</v>
      </c>
      <c r="P92" s="33">
        <v>75.936509009009015</v>
      </c>
      <c r="Q92" s="33">
        <v>1212.2938276621383</v>
      </c>
      <c r="R92" s="7"/>
    </row>
    <row r="93" spans="1:18" x14ac:dyDescent="0.25">
      <c r="A93" s="196">
        <v>257</v>
      </c>
      <c r="B93" s="10" t="s">
        <v>98</v>
      </c>
      <c r="C93" s="11">
        <v>40722</v>
      </c>
      <c r="D93" s="33">
        <v>1761.9842291635975</v>
      </c>
      <c r="E93" s="33">
        <v>335.78396738128936</v>
      </c>
      <c r="F93" s="33">
        <v>2097.7681965448865</v>
      </c>
      <c r="G93" s="33">
        <v>1388.69</v>
      </c>
      <c r="H93" s="33">
        <v>709.07819654488662</v>
      </c>
      <c r="I93" s="33">
        <v>34.787370378194474</v>
      </c>
      <c r="J93" s="33">
        <v>126.58368756066155</v>
      </c>
      <c r="K93" s="33">
        <v>870.44925448374272</v>
      </c>
      <c r="L93" s="33">
        <v>-23.515399770588246</v>
      </c>
      <c r="M93" s="33">
        <v>846.93385471315446</v>
      </c>
      <c r="N93" s="33">
        <v>110.51489517860526</v>
      </c>
      <c r="O93" s="99">
        <v>957.44874989175969</v>
      </c>
      <c r="P93" s="33">
        <v>-13.517724581307409</v>
      </c>
      <c r="Q93" s="33">
        <v>943.93102531045224</v>
      </c>
      <c r="R93" s="7"/>
    </row>
    <row r="94" spans="1:18" x14ac:dyDescent="0.25">
      <c r="A94" s="196">
        <v>260</v>
      </c>
      <c r="B94" s="10" t="s">
        <v>99</v>
      </c>
      <c r="C94" s="11">
        <v>9727</v>
      </c>
      <c r="D94" s="33">
        <v>1081.5741184332271</v>
      </c>
      <c r="E94" s="33">
        <v>349.94845174519145</v>
      </c>
      <c r="F94" s="33">
        <v>1431.5225701784186</v>
      </c>
      <c r="G94" s="33">
        <v>1388.69</v>
      </c>
      <c r="H94" s="33">
        <v>42.83257017841855</v>
      </c>
      <c r="I94" s="33">
        <v>147.15160671602138</v>
      </c>
      <c r="J94" s="33">
        <v>348.37477091399802</v>
      </c>
      <c r="K94" s="33">
        <v>538.35894780843796</v>
      </c>
      <c r="L94" s="33">
        <v>541.71875328260023</v>
      </c>
      <c r="M94" s="33">
        <v>1080.0777010910383</v>
      </c>
      <c r="N94" s="33">
        <v>216.35868341259115</v>
      </c>
      <c r="O94" s="99">
        <v>1296.4363845036294</v>
      </c>
      <c r="P94" s="33">
        <v>-4.2714117919193999</v>
      </c>
      <c r="Q94" s="33">
        <v>1292.1649727117099</v>
      </c>
      <c r="R94" s="7"/>
    </row>
    <row r="95" spans="1:18" x14ac:dyDescent="0.25">
      <c r="A95" s="196">
        <v>261</v>
      </c>
      <c r="B95" s="10" t="s">
        <v>100</v>
      </c>
      <c r="C95" s="11">
        <v>6637</v>
      </c>
      <c r="D95" s="33">
        <v>1402.0703495555222</v>
      </c>
      <c r="E95" s="33">
        <v>996.62564622532648</v>
      </c>
      <c r="F95" s="33">
        <v>2398.6959957808485</v>
      </c>
      <c r="G95" s="33">
        <v>1388.6900000000003</v>
      </c>
      <c r="H95" s="33">
        <v>1010.0059957808484</v>
      </c>
      <c r="I95" s="33">
        <v>346.84498341434227</v>
      </c>
      <c r="J95" s="33">
        <v>274.8887772208646</v>
      </c>
      <c r="K95" s="33">
        <v>1631.7397564160551</v>
      </c>
      <c r="L95" s="33">
        <v>-49.00157740738959</v>
      </c>
      <c r="M95" s="33">
        <v>1582.7381790086654</v>
      </c>
      <c r="N95" s="33">
        <v>181.88507258379221</v>
      </c>
      <c r="O95" s="99">
        <v>1764.6232515924578</v>
      </c>
      <c r="P95" s="33">
        <v>-4.4168830043694411</v>
      </c>
      <c r="Q95" s="33">
        <v>1760.2063685880885</v>
      </c>
      <c r="R95" s="7"/>
    </row>
    <row r="96" spans="1:18" x14ac:dyDescent="0.25">
      <c r="A96" s="196">
        <v>263</v>
      </c>
      <c r="B96" s="10" t="s">
        <v>101</v>
      </c>
      <c r="C96" s="11">
        <v>7597</v>
      </c>
      <c r="D96" s="33">
        <v>1391.657891272871</v>
      </c>
      <c r="E96" s="33">
        <v>260.4277621923693</v>
      </c>
      <c r="F96" s="33">
        <v>1652.0856534652403</v>
      </c>
      <c r="G96" s="33">
        <v>1388.69</v>
      </c>
      <c r="H96" s="33">
        <v>263.39565346524023</v>
      </c>
      <c r="I96" s="33">
        <v>78.883516245400855</v>
      </c>
      <c r="J96" s="33">
        <v>90.583188166388297</v>
      </c>
      <c r="K96" s="33">
        <v>432.86235787702941</v>
      </c>
      <c r="L96" s="33">
        <v>592.61864248631787</v>
      </c>
      <c r="M96" s="33">
        <v>1025.4810003633472</v>
      </c>
      <c r="N96" s="33">
        <v>237.71580938237457</v>
      </c>
      <c r="O96" s="99">
        <v>1263.1968097457218</v>
      </c>
      <c r="P96" s="33">
        <v>22.406224167434502</v>
      </c>
      <c r="Q96" s="33">
        <v>1285.6030339131562</v>
      </c>
      <c r="R96" s="7"/>
    </row>
    <row r="97" spans="1:18" x14ac:dyDescent="0.25">
      <c r="A97" s="196">
        <v>265</v>
      </c>
      <c r="B97" s="10" t="s">
        <v>102</v>
      </c>
      <c r="C97" s="11">
        <v>1064</v>
      </c>
      <c r="D97" s="33">
        <v>1347.1366447368423</v>
      </c>
      <c r="E97" s="33">
        <v>533.05640534294741</v>
      </c>
      <c r="F97" s="33">
        <v>1880.1930500797896</v>
      </c>
      <c r="G97" s="33">
        <v>1388.69</v>
      </c>
      <c r="H97" s="33">
        <v>491.50305007978938</v>
      </c>
      <c r="I97" s="33">
        <v>344.68943673560904</v>
      </c>
      <c r="J97" s="33">
        <v>427.46306098501276</v>
      </c>
      <c r="K97" s="33">
        <v>1263.6555478004111</v>
      </c>
      <c r="L97" s="33">
        <v>331.51838261617576</v>
      </c>
      <c r="M97" s="33">
        <v>1595.1739304165867</v>
      </c>
      <c r="N97" s="33">
        <v>229.50621627134856</v>
      </c>
      <c r="O97" s="99">
        <v>1824.6801466879351</v>
      </c>
      <c r="P97" s="33">
        <v>-72.90996240601504</v>
      </c>
      <c r="Q97" s="33">
        <v>1751.7701842819201</v>
      </c>
      <c r="R97" s="7"/>
    </row>
    <row r="98" spans="1:18" x14ac:dyDescent="0.25">
      <c r="A98" s="196">
        <v>271</v>
      </c>
      <c r="B98" s="10" t="s">
        <v>103</v>
      </c>
      <c r="C98" s="11">
        <v>6903</v>
      </c>
      <c r="D98" s="33">
        <v>1257.451495002173</v>
      </c>
      <c r="E98" s="33">
        <v>200.96301634566001</v>
      </c>
      <c r="F98" s="33">
        <v>1458.414511347833</v>
      </c>
      <c r="G98" s="33">
        <v>1388.69</v>
      </c>
      <c r="H98" s="33">
        <v>69.724511347833044</v>
      </c>
      <c r="I98" s="33">
        <v>32.046165306379386</v>
      </c>
      <c r="J98" s="33">
        <v>-275.04287627471194</v>
      </c>
      <c r="K98" s="33">
        <v>-173.27219962049949</v>
      </c>
      <c r="L98" s="33">
        <v>431.59041388638553</v>
      </c>
      <c r="M98" s="33">
        <v>258.31821426588607</v>
      </c>
      <c r="N98" s="33">
        <v>204.39317791754056</v>
      </c>
      <c r="O98" s="99">
        <v>462.7113921834266</v>
      </c>
      <c r="P98" s="33">
        <v>2.8274480008691816</v>
      </c>
      <c r="Q98" s="33">
        <v>465.53884018429579</v>
      </c>
      <c r="R98" s="7"/>
    </row>
    <row r="99" spans="1:18" x14ac:dyDescent="0.25">
      <c r="A99" s="196">
        <v>272</v>
      </c>
      <c r="B99" s="10" t="s">
        <v>104</v>
      </c>
      <c r="C99" s="11">
        <v>48006</v>
      </c>
      <c r="D99" s="33">
        <v>1751.0555120193308</v>
      </c>
      <c r="E99" s="33">
        <v>224.0616718573385</v>
      </c>
      <c r="F99" s="33">
        <v>1975.1171838766693</v>
      </c>
      <c r="G99" s="33">
        <v>1388.69</v>
      </c>
      <c r="H99" s="33">
        <v>586.42718387666935</v>
      </c>
      <c r="I99" s="33">
        <v>36.019511979730012</v>
      </c>
      <c r="J99" s="33">
        <v>-414.37000195200523</v>
      </c>
      <c r="K99" s="33">
        <v>208.07669390439412</v>
      </c>
      <c r="L99" s="33">
        <v>189.53210044214313</v>
      </c>
      <c r="M99" s="33">
        <v>397.60879434653725</v>
      </c>
      <c r="N99" s="33">
        <v>157.87892241796203</v>
      </c>
      <c r="O99" s="99">
        <v>555.48771676449928</v>
      </c>
      <c r="P99" s="33">
        <v>0.33096284839395346</v>
      </c>
      <c r="Q99" s="33">
        <v>555.81867961289333</v>
      </c>
      <c r="R99" s="7"/>
    </row>
    <row r="100" spans="1:18" x14ac:dyDescent="0.25">
      <c r="A100" s="196">
        <v>273</v>
      </c>
      <c r="B100" s="10" t="s">
        <v>105</v>
      </c>
      <c r="C100" s="11">
        <v>3999</v>
      </c>
      <c r="D100" s="33">
        <v>1512.4914928732185</v>
      </c>
      <c r="E100" s="33">
        <v>624.23157863069787</v>
      </c>
      <c r="F100" s="33">
        <v>2136.7230715039163</v>
      </c>
      <c r="G100" s="33">
        <v>1388.69</v>
      </c>
      <c r="H100" s="33">
        <v>748.03307150391606</v>
      </c>
      <c r="I100" s="33">
        <v>383.52019082551647</v>
      </c>
      <c r="J100" s="33">
        <v>-33.292001179154951</v>
      </c>
      <c r="K100" s="33">
        <v>1098.2612611502777</v>
      </c>
      <c r="L100" s="33">
        <v>65.222435439813708</v>
      </c>
      <c r="M100" s="33">
        <v>1163.4836965900913</v>
      </c>
      <c r="N100" s="33">
        <v>186.37541743372427</v>
      </c>
      <c r="O100" s="99">
        <v>1349.8591140238157</v>
      </c>
      <c r="P100" s="33">
        <v>42.800687796949241</v>
      </c>
      <c r="Q100" s="33">
        <v>1392.6598018207649</v>
      </c>
      <c r="R100" s="7"/>
    </row>
    <row r="101" spans="1:18" x14ac:dyDescent="0.25">
      <c r="A101" s="196">
        <v>275</v>
      </c>
      <c r="B101" s="10" t="s">
        <v>106</v>
      </c>
      <c r="C101" s="11">
        <v>2521</v>
      </c>
      <c r="D101" s="33">
        <v>1284.0586037286789</v>
      </c>
      <c r="E101" s="33">
        <v>273.34899067584081</v>
      </c>
      <c r="F101" s="33">
        <v>1557.4075944045198</v>
      </c>
      <c r="G101" s="33">
        <v>1388.69</v>
      </c>
      <c r="H101" s="33">
        <v>168.71759440451979</v>
      </c>
      <c r="I101" s="33">
        <v>90.775898931675528</v>
      </c>
      <c r="J101" s="33">
        <v>49.087160207038742</v>
      </c>
      <c r="K101" s="33">
        <v>308.58065354323406</v>
      </c>
      <c r="L101" s="33">
        <v>493.32037484557486</v>
      </c>
      <c r="M101" s="33">
        <v>801.90102838880898</v>
      </c>
      <c r="N101" s="33">
        <v>207.18476114747722</v>
      </c>
      <c r="O101" s="99">
        <v>1009.0857895362863</v>
      </c>
      <c r="P101" s="33">
        <v>-0.27813149543831955</v>
      </c>
      <c r="Q101" s="33">
        <v>1008.8076580408481</v>
      </c>
      <c r="R101" s="7"/>
    </row>
    <row r="102" spans="1:18" x14ac:dyDescent="0.25">
      <c r="A102" s="196">
        <v>276</v>
      </c>
      <c r="B102" s="10" t="s">
        <v>107</v>
      </c>
      <c r="C102" s="11">
        <v>15157</v>
      </c>
      <c r="D102" s="33">
        <v>1969.906967737679</v>
      </c>
      <c r="E102" s="33">
        <v>156.62692924314226</v>
      </c>
      <c r="F102" s="33">
        <v>2126.5338969808213</v>
      </c>
      <c r="G102" s="33">
        <v>1388.69</v>
      </c>
      <c r="H102" s="33">
        <v>737.84389698082123</v>
      </c>
      <c r="I102" s="33">
        <v>33.076349251422364</v>
      </c>
      <c r="J102" s="33">
        <v>-34.208347640394699</v>
      </c>
      <c r="K102" s="33">
        <v>736.71189859184892</v>
      </c>
      <c r="L102" s="33">
        <v>355.14856475821824</v>
      </c>
      <c r="M102" s="33">
        <v>1091.8604633500672</v>
      </c>
      <c r="N102" s="33">
        <v>131.45214763214292</v>
      </c>
      <c r="O102" s="99">
        <v>1223.3126109822101</v>
      </c>
      <c r="P102" s="33">
        <v>-15.694789565877159</v>
      </c>
      <c r="Q102" s="33">
        <v>1207.6178214163331</v>
      </c>
      <c r="R102" s="7"/>
    </row>
    <row r="103" spans="1:18" x14ac:dyDescent="0.25">
      <c r="A103" s="196">
        <v>280</v>
      </c>
      <c r="B103" s="10" t="s">
        <v>108</v>
      </c>
      <c r="C103" s="11">
        <v>2024</v>
      </c>
      <c r="D103" s="33">
        <v>1371.9052618577075</v>
      </c>
      <c r="E103" s="33">
        <v>618.18784533685675</v>
      </c>
      <c r="F103" s="33">
        <v>1990.0931071945643</v>
      </c>
      <c r="G103" s="33">
        <v>1388.69</v>
      </c>
      <c r="H103" s="33">
        <v>601.4031071945642</v>
      </c>
      <c r="I103" s="33">
        <v>145.07467672122417</v>
      </c>
      <c r="J103" s="33">
        <v>98.115483335768673</v>
      </c>
      <c r="K103" s="33">
        <v>844.59326725155699</v>
      </c>
      <c r="L103" s="33">
        <v>456.32597589348461</v>
      </c>
      <c r="M103" s="33">
        <v>1300.9192431450415</v>
      </c>
      <c r="N103" s="33">
        <v>245.65550564544014</v>
      </c>
      <c r="O103" s="99">
        <v>1546.5747487904816</v>
      </c>
      <c r="P103" s="33">
        <v>-404.65694169960477</v>
      </c>
      <c r="Q103" s="33">
        <v>1141.917807090877</v>
      </c>
      <c r="R103" s="7"/>
    </row>
    <row r="104" spans="1:18" x14ac:dyDescent="0.25">
      <c r="A104" s="196">
        <v>284</v>
      </c>
      <c r="B104" s="10" t="s">
        <v>109</v>
      </c>
      <c r="C104" s="11">
        <v>2227</v>
      </c>
      <c r="D104" s="33">
        <v>1309.7081095644364</v>
      </c>
      <c r="E104" s="33">
        <v>223.64444580730748</v>
      </c>
      <c r="F104" s="33">
        <v>1533.3525553717441</v>
      </c>
      <c r="G104" s="33">
        <v>1388.69</v>
      </c>
      <c r="H104" s="33">
        <v>144.66255537174382</v>
      </c>
      <c r="I104" s="33">
        <v>31.31876736697355</v>
      </c>
      <c r="J104" s="33">
        <v>321.22081499202989</v>
      </c>
      <c r="K104" s="33">
        <v>497.20213773074721</v>
      </c>
      <c r="L104" s="33">
        <v>500.83681645835742</v>
      </c>
      <c r="M104" s="33">
        <v>998.03895418910452</v>
      </c>
      <c r="N104" s="33">
        <v>227.73904971244093</v>
      </c>
      <c r="O104" s="99">
        <v>1225.7780039015454</v>
      </c>
      <c r="P104" s="33">
        <v>516.4869106421196</v>
      </c>
      <c r="Q104" s="33">
        <v>1742.2649145436649</v>
      </c>
      <c r="R104" s="7"/>
    </row>
    <row r="105" spans="1:18" x14ac:dyDescent="0.25">
      <c r="A105" s="196">
        <v>285</v>
      </c>
      <c r="B105" s="10" t="s">
        <v>110</v>
      </c>
      <c r="C105" s="11">
        <v>50617</v>
      </c>
      <c r="D105" s="33">
        <v>1245.5621235948397</v>
      </c>
      <c r="E105" s="33">
        <v>294.73467514936243</v>
      </c>
      <c r="F105" s="33">
        <v>1540.2967987442023</v>
      </c>
      <c r="G105" s="33">
        <v>1388.69</v>
      </c>
      <c r="H105" s="33">
        <v>151.60679874420231</v>
      </c>
      <c r="I105" s="33">
        <v>33.465310000866104</v>
      </c>
      <c r="J105" s="33">
        <v>-397.17826687265148</v>
      </c>
      <c r="K105" s="33">
        <v>-212.10615812758309</v>
      </c>
      <c r="L105" s="33">
        <v>176.67393269109149</v>
      </c>
      <c r="M105" s="33">
        <v>-35.432225436491592</v>
      </c>
      <c r="N105" s="33">
        <v>153.62296149117316</v>
      </c>
      <c r="O105" s="99">
        <v>118.19073605468155</v>
      </c>
      <c r="P105" s="33">
        <v>-14.681534672145725</v>
      </c>
      <c r="Q105" s="33">
        <v>103.50920138253582</v>
      </c>
      <c r="R105" s="7"/>
    </row>
    <row r="106" spans="1:18" x14ac:dyDescent="0.25">
      <c r="A106" s="196">
        <v>286</v>
      </c>
      <c r="B106" s="10" t="s">
        <v>111</v>
      </c>
      <c r="C106" s="11">
        <v>79429</v>
      </c>
      <c r="D106" s="33">
        <v>1247.0080734996034</v>
      </c>
      <c r="E106" s="33">
        <v>203.53366256690376</v>
      </c>
      <c r="F106" s="33">
        <v>1450.5417360665072</v>
      </c>
      <c r="G106" s="33">
        <v>1388.69</v>
      </c>
      <c r="H106" s="33">
        <v>61.851736066506987</v>
      </c>
      <c r="I106" s="33">
        <v>32.598839184112812</v>
      </c>
      <c r="J106" s="33">
        <v>-405.17904612878152</v>
      </c>
      <c r="K106" s="33">
        <v>-310.72847087816172</v>
      </c>
      <c r="L106" s="33">
        <v>176.57372808799082</v>
      </c>
      <c r="M106" s="33">
        <v>-134.1547427901709</v>
      </c>
      <c r="N106" s="33">
        <v>162.5826446453182</v>
      </c>
      <c r="O106" s="99">
        <v>28.427901855147287</v>
      </c>
      <c r="P106" s="33">
        <v>-1.8055312354429758</v>
      </c>
      <c r="Q106" s="33">
        <v>26.622370619704313</v>
      </c>
      <c r="R106" s="7"/>
    </row>
    <row r="107" spans="1:18" x14ac:dyDescent="0.25">
      <c r="A107" s="196">
        <v>287</v>
      </c>
      <c r="B107" s="10" t="s">
        <v>112</v>
      </c>
      <c r="C107" s="11">
        <v>6242</v>
      </c>
      <c r="D107" s="33">
        <v>1185.5345225889139</v>
      </c>
      <c r="E107" s="33">
        <v>405.6651751817144</v>
      </c>
      <c r="F107" s="33">
        <v>1591.1996977706283</v>
      </c>
      <c r="G107" s="33">
        <v>1388.69</v>
      </c>
      <c r="H107" s="33">
        <v>202.50969777062824</v>
      </c>
      <c r="I107" s="33">
        <v>89.110803398720748</v>
      </c>
      <c r="J107" s="33">
        <v>243.32063261197834</v>
      </c>
      <c r="K107" s="33">
        <v>534.94113378132727</v>
      </c>
      <c r="L107" s="33">
        <v>359.15030205964564</v>
      </c>
      <c r="M107" s="33">
        <v>894.09143584097285</v>
      </c>
      <c r="N107" s="33">
        <v>230.35542364029615</v>
      </c>
      <c r="O107" s="99">
        <v>1124.446859481269</v>
      </c>
      <c r="P107" s="33">
        <v>98.265640419737252</v>
      </c>
      <c r="Q107" s="33">
        <v>1222.7124999010064</v>
      </c>
      <c r="R107" s="7"/>
    </row>
    <row r="108" spans="1:18" x14ac:dyDescent="0.25">
      <c r="A108" s="196">
        <v>288</v>
      </c>
      <c r="B108" s="10" t="s">
        <v>113</v>
      </c>
      <c r="C108" s="11">
        <v>6405</v>
      </c>
      <c r="D108" s="33">
        <v>1668.0549648711944</v>
      </c>
      <c r="E108" s="33">
        <v>439.67671670252906</v>
      </c>
      <c r="F108" s="33">
        <v>2107.7316815737236</v>
      </c>
      <c r="G108" s="33">
        <v>1388.6900000000003</v>
      </c>
      <c r="H108" s="33">
        <v>719.04168157372351</v>
      </c>
      <c r="I108" s="33">
        <v>28.657933506254675</v>
      </c>
      <c r="J108" s="33">
        <v>-128.20502499468341</v>
      </c>
      <c r="K108" s="33">
        <v>619.4945900852947</v>
      </c>
      <c r="L108" s="33">
        <v>322.07508885980837</v>
      </c>
      <c r="M108" s="33">
        <v>941.56967894510308</v>
      </c>
      <c r="N108" s="33">
        <v>206.84360723736589</v>
      </c>
      <c r="O108" s="99">
        <v>1148.4132861824689</v>
      </c>
      <c r="P108" s="33">
        <v>-91.751686494925849</v>
      </c>
      <c r="Q108" s="33">
        <v>1056.6615996875432</v>
      </c>
      <c r="R108" s="7"/>
    </row>
    <row r="109" spans="1:18" x14ac:dyDescent="0.25">
      <c r="A109" s="196">
        <v>290</v>
      </c>
      <c r="B109" s="10" t="s">
        <v>114</v>
      </c>
      <c r="C109" s="11">
        <v>7755</v>
      </c>
      <c r="D109" s="33">
        <v>1095.7116544165053</v>
      </c>
      <c r="E109" s="33">
        <v>620.44463041822519</v>
      </c>
      <c r="F109" s="33">
        <v>1716.1562848347305</v>
      </c>
      <c r="G109" s="33">
        <v>1388.69</v>
      </c>
      <c r="H109" s="33">
        <v>327.46628483473046</v>
      </c>
      <c r="I109" s="33">
        <v>169.74078790551229</v>
      </c>
      <c r="J109" s="33">
        <v>33.651682852100059</v>
      </c>
      <c r="K109" s="33">
        <v>530.85875559234273</v>
      </c>
      <c r="L109" s="33">
        <v>369.95731134437051</v>
      </c>
      <c r="M109" s="33">
        <v>900.81606693671336</v>
      </c>
      <c r="N109" s="33">
        <v>219.50407212844013</v>
      </c>
      <c r="O109" s="99">
        <v>1120.3201390651536</v>
      </c>
      <c r="P109" s="33">
        <v>-9.0318965183752429</v>
      </c>
      <c r="Q109" s="33">
        <v>1111.2882425467783</v>
      </c>
      <c r="R109" s="7"/>
    </row>
    <row r="110" spans="1:18" x14ac:dyDescent="0.25">
      <c r="A110" s="196">
        <v>291</v>
      </c>
      <c r="B110" s="10" t="s">
        <v>115</v>
      </c>
      <c r="C110" s="11">
        <v>2119</v>
      </c>
      <c r="D110" s="33">
        <v>828.06772062293533</v>
      </c>
      <c r="E110" s="33">
        <v>389.5387600457376</v>
      </c>
      <c r="F110" s="33">
        <v>1217.6064806686729</v>
      </c>
      <c r="G110" s="33">
        <v>1388.69</v>
      </c>
      <c r="H110" s="33">
        <v>-171.08351933132724</v>
      </c>
      <c r="I110" s="33">
        <v>156.62576071983273</v>
      </c>
      <c r="J110" s="33">
        <v>828.90000336478704</v>
      </c>
      <c r="K110" s="33">
        <v>814.44224475329247</v>
      </c>
      <c r="L110" s="33">
        <v>115.9866358598989</v>
      </c>
      <c r="M110" s="33">
        <v>930.42888061319138</v>
      </c>
      <c r="N110" s="33">
        <v>206.73597515327032</v>
      </c>
      <c r="O110" s="99">
        <v>1137.1648557664616</v>
      </c>
      <c r="P110" s="33">
        <v>-3.5201746106654093</v>
      </c>
      <c r="Q110" s="33">
        <v>1133.6446811557964</v>
      </c>
      <c r="R110" s="7"/>
    </row>
    <row r="111" spans="1:18" x14ac:dyDescent="0.25">
      <c r="A111" s="196">
        <v>297</v>
      </c>
      <c r="B111" s="10" t="s">
        <v>116</v>
      </c>
      <c r="C111" s="11">
        <v>122594</v>
      </c>
      <c r="D111" s="33">
        <v>1357.7146236357407</v>
      </c>
      <c r="E111" s="33">
        <v>196.99660074961392</v>
      </c>
      <c r="F111" s="33">
        <v>1554.7112243853544</v>
      </c>
      <c r="G111" s="33">
        <v>1388.69</v>
      </c>
      <c r="H111" s="33">
        <v>166.0212243853544</v>
      </c>
      <c r="I111" s="33">
        <v>43.903817600306411</v>
      </c>
      <c r="J111" s="33">
        <v>-304.22491801887321</v>
      </c>
      <c r="K111" s="33">
        <v>-94.299876033212385</v>
      </c>
      <c r="L111" s="33">
        <v>206.92164027945807</v>
      </c>
      <c r="M111" s="33">
        <v>112.6217642462457</v>
      </c>
      <c r="N111" s="33">
        <v>156.69675980565484</v>
      </c>
      <c r="O111" s="99">
        <v>269.31852405190051</v>
      </c>
      <c r="P111" s="33">
        <v>-24.562674904970851</v>
      </c>
      <c r="Q111" s="33">
        <v>244.75584914692971</v>
      </c>
      <c r="R111" s="7"/>
    </row>
    <row r="112" spans="1:18" x14ac:dyDescent="0.25">
      <c r="A112" s="196">
        <v>300</v>
      </c>
      <c r="B112" s="10" t="s">
        <v>117</v>
      </c>
      <c r="C112" s="11">
        <v>3437</v>
      </c>
      <c r="D112" s="33">
        <v>1348.4997817864416</v>
      </c>
      <c r="E112" s="33">
        <v>184.3232901073803</v>
      </c>
      <c r="F112" s="33">
        <v>1532.8230718938219</v>
      </c>
      <c r="G112" s="33">
        <v>1388.69</v>
      </c>
      <c r="H112" s="33">
        <v>144.13307189382178</v>
      </c>
      <c r="I112" s="33">
        <v>56.389094521270536</v>
      </c>
      <c r="J112" s="33">
        <v>521.71580821007899</v>
      </c>
      <c r="K112" s="33">
        <v>722.23797462517132</v>
      </c>
      <c r="L112" s="33">
        <v>539.71939201214605</v>
      </c>
      <c r="M112" s="33">
        <v>1261.9573666373174</v>
      </c>
      <c r="N112" s="33">
        <v>223.11068551308898</v>
      </c>
      <c r="O112" s="99">
        <v>1485.0680521504064</v>
      </c>
      <c r="P112" s="33">
        <v>113.28858015711374</v>
      </c>
      <c r="Q112" s="33">
        <v>1598.3566323075199</v>
      </c>
      <c r="R112" s="7"/>
    </row>
    <row r="113" spans="1:18" x14ac:dyDescent="0.25">
      <c r="A113" s="196">
        <v>301</v>
      </c>
      <c r="B113" s="10" t="s">
        <v>118</v>
      </c>
      <c r="C113" s="11">
        <v>19890</v>
      </c>
      <c r="D113" s="33">
        <v>1419.0811196581196</v>
      </c>
      <c r="E113" s="33">
        <v>173.90681313685494</v>
      </c>
      <c r="F113" s="33">
        <v>1592.9879327949745</v>
      </c>
      <c r="G113" s="33">
        <v>1388.69</v>
      </c>
      <c r="H113" s="33">
        <v>204.29793279497446</v>
      </c>
      <c r="I113" s="33">
        <v>32.505796593943991</v>
      </c>
      <c r="J113" s="33">
        <v>-298.33295506835248</v>
      </c>
      <c r="K113" s="33">
        <v>-61.529225679434035</v>
      </c>
      <c r="L113" s="33">
        <v>524.43721249856571</v>
      </c>
      <c r="M113" s="33">
        <v>462.90798681913168</v>
      </c>
      <c r="N113" s="33">
        <v>222.74439948027816</v>
      </c>
      <c r="O113" s="99">
        <v>685.65238629940984</v>
      </c>
      <c r="P113" s="33">
        <v>20.113348215183507</v>
      </c>
      <c r="Q113" s="33">
        <v>705.7657345145933</v>
      </c>
      <c r="R113" s="7"/>
    </row>
    <row r="114" spans="1:18" x14ac:dyDescent="0.25">
      <c r="A114" s="196">
        <v>304</v>
      </c>
      <c r="B114" s="10" t="s">
        <v>119</v>
      </c>
      <c r="C114" s="11">
        <v>950</v>
      </c>
      <c r="D114" s="33">
        <v>812.72574736842103</v>
      </c>
      <c r="E114" s="33">
        <v>693.40695694529211</v>
      </c>
      <c r="F114" s="33">
        <v>1506.132704313713</v>
      </c>
      <c r="G114" s="33">
        <v>1388.69</v>
      </c>
      <c r="H114" s="33">
        <v>117.44270431371308</v>
      </c>
      <c r="I114" s="33">
        <v>148.03797533465001</v>
      </c>
      <c r="J114" s="33">
        <v>-397.0530417754332</v>
      </c>
      <c r="K114" s="33">
        <v>-131.57236212707011</v>
      </c>
      <c r="L114" s="33">
        <v>-77.187637853550882</v>
      </c>
      <c r="M114" s="33">
        <v>-208.75999998062102</v>
      </c>
      <c r="N114" s="33">
        <v>184.23426281926967</v>
      </c>
      <c r="O114" s="99">
        <v>-24.525737161351348</v>
      </c>
      <c r="P114" s="33">
        <v>-254.39968421052632</v>
      </c>
      <c r="Q114" s="33">
        <v>-278.92542137187769</v>
      </c>
      <c r="R114" s="7"/>
    </row>
    <row r="115" spans="1:18" x14ac:dyDescent="0.25">
      <c r="A115" s="196">
        <v>305</v>
      </c>
      <c r="B115" s="10" t="s">
        <v>120</v>
      </c>
      <c r="C115" s="11">
        <v>15146</v>
      </c>
      <c r="D115" s="33">
        <v>1438.0187481843391</v>
      </c>
      <c r="E115" s="33">
        <v>392.76813779320412</v>
      </c>
      <c r="F115" s="33">
        <v>1830.7868859775433</v>
      </c>
      <c r="G115" s="33">
        <v>1388.69</v>
      </c>
      <c r="H115" s="33">
        <v>442.09688597754314</v>
      </c>
      <c r="I115" s="33">
        <v>87.708912759930797</v>
      </c>
      <c r="J115" s="33">
        <v>25.104879560229602</v>
      </c>
      <c r="K115" s="33">
        <v>554.91067829770361</v>
      </c>
      <c r="L115" s="33">
        <v>307.21853813443562</v>
      </c>
      <c r="M115" s="33">
        <v>862.12921643213929</v>
      </c>
      <c r="N115" s="33">
        <v>182.43585755568293</v>
      </c>
      <c r="O115" s="99">
        <v>1044.5650739878222</v>
      </c>
      <c r="P115" s="33">
        <v>-5.2765353558695365</v>
      </c>
      <c r="Q115" s="33">
        <v>1039.2885386319526</v>
      </c>
      <c r="R115" s="7"/>
    </row>
    <row r="116" spans="1:18" x14ac:dyDescent="0.25">
      <c r="A116" s="196">
        <v>309</v>
      </c>
      <c r="B116" s="10" t="s">
        <v>121</v>
      </c>
      <c r="C116" s="11">
        <v>6457</v>
      </c>
      <c r="D116" s="33">
        <v>1285.5894424655412</v>
      </c>
      <c r="E116" s="33">
        <v>280.44258999092796</v>
      </c>
      <c r="F116" s="33">
        <v>1566.0320324564691</v>
      </c>
      <c r="G116" s="33">
        <v>1388.69</v>
      </c>
      <c r="H116" s="33">
        <v>177.3420324564691</v>
      </c>
      <c r="I116" s="33">
        <v>59.169862661850523</v>
      </c>
      <c r="J116" s="33">
        <v>-517.10131878336904</v>
      </c>
      <c r="K116" s="33">
        <v>-280.58942366504948</v>
      </c>
      <c r="L116" s="33">
        <v>598.57722501269984</v>
      </c>
      <c r="M116" s="33">
        <v>317.98780134765036</v>
      </c>
      <c r="N116" s="33">
        <v>193.57627923724417</v>
      </c>
      <c r="O116" s="99">
        <v>511.5640805848945</v>
      </c>
      <c r="P116" s="33">
        <v>-5.4965326777141064</v>
      </c>
      <c r="Q116" s="33">
        <v>506.06754790718043</v>
      </c>
      <c r="R116" s="7"/>
    </row>
    <row r="117" spans="1:18" x14ac:dyDescent="0.25">
      <c r="A117" s="196">
        <v>312</v>
      </c>
      <c r="B117" s="10" t="s">
        <v>122</v>
      </c>
      <c r="C117" s="11">
        <v>1196</v>
      </c>
      <c r="D117" s="33">
        <v>1425.9528428093647</v>
      </c>
      <c r="E117" s="33">
        <v>396.41288003316481</v>
      </c>
      <c r="F117" s="33">
        <v>1822.3657228425293</v>
      </c>
      <c r="G117" s="33">
        <v>1388.69</v>
      </c>
      <c r="H117" s="33">
        <v>433.6757228425293</v>
      </c>
      <c r="I117" s="33">
        <v>156.8916075231262</v>
      </c>
      <c r="J117" s="33">
        <v>-288.2123278898739</v>
      </c>
      <c r="K117" s="33">
        <v>302.3550024757817</v>
      </c>
      <c r="L117" s="33">
        <v>174.33134780403788</v>
      </c>
      <c r="M117" s="33">
        <v>476.68635027981958</v>
      </c>
      <c r="N117" s="33">
        <v>244.65510059803825</v>
      </c>
      <c r="O117" s="99">
        <v>721.34145087785782</v>
      </c>
      <c r="P117" s="33">
        <v>-7.4841973244147146</v>
      </c>
      <c r="Q117" s="33">
        <v>713.85725355344312</v>
      </c>
      <c r="R117" s="7"/>
    </row>
    <row r="118" spans="1:18" x14ac:dyDescent="0.25">
      <c r="A118" s="196">
        <v>316</v>
      </c>
      <c r="B118" s="10" t="s">
        <v>123</v>
      </c>
      <c r="C118" s="11">
        <v>4198</v>
      </c>
      <c r="D118" s="33">
        <v>1267.0407074797522</v>
      </c>
      <c r="E118" s="33">
        <v>221.79421240718341</v>
      </c>
      <c r="F118" s="33">
        <v>1488.8349198869355</v>
      </c>
      <c r="G118" s="33">
        <v>1388.69</v>
      </c>
      <c r="H118" s="33">
        <v>100.14491988693551</v>
      </c>
      <c r="I118" s="33">
        <v>30.769436735574896</v>
      </c>
      <c r="J118" s="33">
        <v>-247.71075965290191</v>
      </c>
      <c r="K118" s="33">
        <v>-116.7964030303915</v>
      </c>
      <c r="L118" s="33">
        <v>433.82213146196472</v>
      </c>
      <c r="M118" s="33">
        <v>317.02572843157321</v>
      </c>
      <c r="N118" s="33">
        <v>190.74965185384406</v>
      </c>
      <c r="O118" s="99">
        <v>507.77538028541727</v>
      </c>
      <c r="P118" s="33">
        <v>-50.150040971891372</v>
      </c>
      <c r="Q118" s="33">
        <v>457.6253393135259</v>
      </c>
      <c r="R118" s="7"/>
    </row>
    <row r="119" spans="1:18" x14ac:dyDescent="0.25">
      <c r="A119" s="196">
        <v>317</v>
      </c>
      <c r="B119" s="10" t="s">
        <v>124</v>
      </c>
      <c r="C119" s="11">
        <v>2474</v>
      </c>
      <c r="D119" s="33">
        <v>1715.1083589329023</v>
      </c>
      <c r="E119" s="33">
        <v>319.65430334154723</v>
      </c>
      <c r="F119" s="33">
        <v>2034.7626622744494</v>
      </c>
      <c r="G119" s="33">
        <v>1388.69</v>
      </c>
      <c r="H119" s="33">
        <v>646.07266227444939</v>
      </c>
      <c r="I119" s="33">
        <v>144.36528233968713</v>
      </c>
      <c r="J119" s="33">
        <v>226.6478435305101</v>
      </c>
      <c r="K119" s="33">
        <v>1017.0857881446467</v>
      </c>
      <c r="L119" s="33">
        <v>607.27354466981922</v>
      </c>
      <c r="M119" s="33">
        <v>1624.3593328144659</v>
      </c>
      <c r="N119" s="33">
        <v>241.40243798937621</v>
      </c>
      <c r="O119" s="99">
        <v>1865.761770803842</v>
      </c>
      <c r="P119" s="33">
        <v>-15.075282942603073</v>
      </c>
      <c r="Q119" s="33">
        <v>1850.6864878612389</v>
      </c>
      <c r="R119" s="7"/>
    </row>
    <row r="120" spans="1:18" x14ac:dyDescent="0.25">
      <c r="A120" s="196">
        <v>320</v>
      </c>
      <c r="B120" s="10" t="s">
        <v>125</v>
      </c>
      <c r="C120" s="11">
        <v>6996</v>
      </c>
      <c r="D120" s="33">
        <v>952.08145368782152</v>
      </c>
      <c r="E120" s="33">
        <v>552.81627221770646</v>
      </c>
      <c r="F120" s="33">
        <v>1504.8977259055282</v>
      </c>
      <c r="G120" s="33">
        <v>1388.69</v>
      </c>
      <c r="H120" s="33">
        <v>116.20772590552814</v>
      </c>
      <c r="I120" s="33">
        <v>167.77667558501375</v>
      </c>
      <c r="J120" s="33">
        <v>53.395221265959457</v>
      </c>
      <c r="K120" s="33">
        <v>337.37962275650131</v>
      </c>
      <c r="L120" s="33">
        <v>381.56656604288014</v>
      </c>
      <c r="M120" s="33">
        <v>718.94618879938139</v>
      </c>
      <c r="N120" s="33">
        <v>190.65538441500556</v>
      </c>
      <c r="O120" s="99">
        <v>909.60157321438703</v>
      </c>
      <c r="P120" s="33">
        <v>-2.1793463407661555</v>
      </c>
      <c r="Q120" s="33">
        <v>907.42222687362073</v>
      </c>
      <c r="R120" s="7"/>
    </row>
    <row r="121" spans="1:18" x14ac:dyDescent="0.25">
      <c r="A121" s="196">
        <v>322</v>
      </c>
      <c r="B121" s="10" t="s">
        <v>126</v>
      </c>
      <c r="C121" s="11">
        <v>6549</v>
      </c>
      <c r="D121" s="33">
        <v>1166.9738204306002</v>
      </c>
      <c r="E121" s="33">
        <v>834.46707998084946</v>
      </c>
      <c r="F121" s="33">
        <v>2001.4409004114498</v>
      </c>
      <c r="G121" s="33">
        <v>1388.69</v>
      </c>
      <c r="H121" s="33">
        <v>612.75090041144961</v>
      </c>
      <c r="I121" s="33">
        <v>150.62216832718758</v>
      </c>
      <c r="J121" s="33">
        <v>222.33769290990114</v>
      </c>
      <c r="K121" s="33">
        <v>985.71076164853832</v>
      </c>
      <c r="L121" s="33">
        <v>315.50765395253183</v>
      </c>
      <c r="M121" s="33">
        <v>1301.2184156010701</v>
      </c>
      <c r="N121" s="33">
        <v>193.1208034252586</v>
      </c>
      <c r="O121" s="99">
        <v>1494.3392190263287</v>
      </c>
      <c r="P121" s="33">
        <v>16.898065811574288</v>
      </c>
      <c r="Q121" s="33">
        <v>1511.237284837903</v>
      </c>
      <c r="R121" s="7"/>
    </row>
    <row r="122" spans="1:18" x14ac:dyDescent="0.25">
      <c r="A122" s="196">
        <v>398</v>
      </c>
      <c r="B122" s="10" t="s">
        <v>127</v>
      </c>
      <c r="C122" s="11">
        <v>120175</v>
      </c>
      <c r="D122" s="33">
        <v>1366.2961457873935</v>
      </c>
      <c r="E122" s="33">
        <v>277.35565776099338</v>
      </c>
      <c r="F122" s="33">
        <v>1643.6518035483869</v>
      </c>
      <c r="G122" s="33">
        <v>1388.69</v>
      </c>
      <c r="H122" s="33">
        <v>254.96180354838685</v>
      </c>
      <c r="I122" s="33">
        <v>36.212283573035201</v>
      </c>
      <c r="J122" s="33">
        <v>19.89101700625579</v>
      </c>
      <c r="K122" s="33">
        <v>311.06510412767784</v>
      </c>
      <c r="L122" s="33">
        <v>192.90512538740219</v>
      </c>
      <c r="M122" s="33">
        <v>503.97022951508006</v>
      </c>
      <c r="N122" s="33">
        <v>151.64764195391825</v>
      </c>
      <c r="O122" s="99">
        <v>655.61787146899837</v>
      </c>
      <c r="P122" s="33">
        <v>-68.533435174537189</v>
      </c>
      <c r="Q122" s="33">
        <v>587.08443629446117</v>
      </c>
      <c r="R122" s="7"/>
    </row>
    <row r="123" spans="1:18" x14ac:dyDescent="0.25">
      <c r="A123" s="196">
        <v>399</v>
      </c>
      <c r="B123" s="10" t="s">
        <v>128</v>
      </c>
      <c r="C123" s="11">
        <v>7817</v>
      </c>
      <c r="D123" s="33">
        <v>1816.3733555072279</v>
      </c>
      <c r="E123" s="33">
        <v>133.60064067013619</v>
      </c>
      <c r="F123" s="33">
        <v>1949.9739961773641</v>
      </c>
      <c r="G123" s="33">
        <v>1388.69</v>
      </c>
      <c r="H123" s="33">
        <v>561.28399617736397</v>
      </c>
      <c r="I123" s="33">
        <v>21.517064103811833</v>
      </c>
      <c r="J123" s="33">
        <v>-513.89926091913367</v>
      </c>
      <c r="K123" s="33">
        <v>68.901799362042254</v>
      </c>
      <c r="L123" s="33">
        <v>372.48050124294343</v>
      </c>
      <c r="M123" s="33">
        <v>441.38230060498569</v>
      </c>
      <c r="N123" s="33">
        <v>163.46265293260512</v>
      </c>
      <c r="O123" s="99">
        <v>604.84495353759087</v>
      </c>
      <c r="P123" s="33">
        <v>7.9449552897531044</v>
      </c>
      <c r="Q123" s="33">
        <v>612.78990882734399</v>
      </c>
      <c r="R123" s="7"/>
    </row>
    <row r="124" spans="1:18" x14ac:dyDescent="0.25">
      <c r="A124" s="196">
        <v>400</v>
      </c>
      <c r="B124" s="10" t="s">
        <v>129</v>
      </c>
      <c r="C124" s="11">
        <v>8366</v>
      </c>
      <c r="D124" s="33">
        <v>1551.2408594310305</v>
      </c>
      <c r="E124" s="33">
        <v>312.51013163992877</v>
      </c>
      <c r="F124" s="33">
        <v>1863.7509910709591</v>
      </c>
      <c r="G124" s="33">
        <v>1388.69</v>
      </c>
      <c r="H124" s="33">
        <v>475.06099107095912</v>
      </c>
      <c r="I124" s="33">
        <v>27.881322463233072</v>
      </c>
      <c r="J124" s="33">
        <v>211.05940702791415</v>
      </c>
      <c r="K124" s="33">
        <v>714.00172056210636</v>
      </c>
      <c r="L124" s="33">
        <v>337.54215038139108</v>
      </c>
      <c r="M124" s="33">
        <v>1051.5438709434973</v>
      </c>
      <c r="N124" s="33">
        <v>203.7489708922329</v>
      </c>
      <c r="O124" s="99">
        <v>1255.2928418357303</v>
      </c>
      <c r="P124" s="33">
        <v>29.664026715276119</v>
      </c>
      <c r="Q124" s="33">
        <v>1284.9568685510064</v>
      </c>
      <c r="R124" s="7"/>
    </row>
    <row r="125" spans="1:18" x14ac:dyDescent="0.25">
      <c r="A125" s="196">
        <v>402</v>
      </c>
      <c r="B125" s="10" t="s">
        <v>130</v>
      </c>
      <c r="C125" s="11">
        <v>9099</v>
      </c>
      <c r="D125" s="33">
        <v>1416.0025002747554</v>
      </c>
      <c r="E125" s="33">
        <v>228.96049402187359</v>
      </c>
      <c r="F125" s="33">
        <v>1644.9629942966289</v>
      </c>
      <c r="G125" s="33">
        <v>1388.69</v>
      </c>
      <c r="H125" s="33">
        <v>256.27299429662895</v>
      </c>
      <c r="I125" s="33">
        <v>54.724767226650634</v>
      </c>
      <c r="J125" s="33">
        <v>-501.62595958507308</v>
      </c>
      <c r="K125" s="33">
        <v>-190.62819806179351</v>
      </c>
      <c r="L125" s="33">
        <v>551.87013371636181</v>
      </c>
      <c r="M125" s="33">
        <v>361.24193565456824</v>
      </c>
      <c r="N125" s="33">
        <v>208.26133196945125</v>
      </c>
      <c r="O125" s="99">
        <v>569.50326762401949</v>
      </c>
      <c r="P125" s="33">
        <v>31.565112869546109</v>
      </c>
      <c r="Q125" s="33">
        <v>601.06838049356554</v>
      </c>
      <c r="R125" s="7"/>
    </row>
    <row r="126" spans="1:18" x14ac:dyDescent="0.25">
      <c r="A126" s="196">
        <v>403</v>
      </c>
      <c r="B126" s="10" t="s">
        <v>131</v>
      </c>
      <c r="C126" s="11">
        <v>2820</v>
      </c>
      <c r="D126" s="33">
        <v>1359.5026489361703</v>
      </c>
      <c r="E126" s="33">
        <v>269.48095376205748</v>
      </c>
      <c r="F126" s="33">
        <v>1628.983602698228</v>
      </c>
      <c r="G126" s="33">
        <v>1388.69</v>
      </c>
      <c r="H126" s="33">
        <v>240.29360269822777</v>
      </c>
      <c r="I126" s="33">
        <v>93.237110066179682</v>
      </c>
      <c r="J126" s="33">
        <v>-3.7477542005876057</v>
      </c>
      <c r="K126" s="33">
        <v>329.78295856381988</v>
      </c>
      <c r="L126" s="33">
        <v>541.93296216775832</v>
      </c>
      <c r="M126" s="33">
        <v>871.71592073157819</v>
      </c>
      <c r="N126" s="33">
        <v>236.94148647332898</v>
      </c>
      <c r="O126" s="99">
        <v>1108.6574072049073</v>
      </c>
      <c r="P126" s="33">
        <v>-13.754645390070925</v>
      </c>
      <c r="Q126" s="33">
        <v>1094.9027618148361</v>
      </c>
      <c r="R126" s="7"/>
    </row>
    <row r="127" spans="1:18" x14ac:dyDescent="0.25">
      <c r="A127" s="196">
        <v>405</v>
      </c>
      <c r="B127" s="10" t="s">
        <v>132</v>
      </c>
      <c r="C127" s="11">
        <v>72650</v>
      </c>
      <c r="D127" s="33">
        <v>1296.1458966276668</v>
      </c>
      <c r="E127" s="33">
        <v>266.46643464046866</v>
      </c>
      <c r="F127" s="33">
        <v>1562.6123312681354</v>
      </c>
      <c r="G127" s="33">
        <v>1388.69</v>
      </c>
      <c r="H127" s="33">
        <v>173.92233126813554</v>
      </c>
      <c r="I127" s="33">
        <v>36.315024581515161</v>
      </c>
      <c r="J127" s="33">
        <v>-147.34210819272838</v>
      </c>
      <c r="K127" s="33">
        <v>62.895247656922308</v>
      </c>
      <c r="L127" s="33">
        <v>180.93322663037111</v>
      </c>
      <c r="M127" s="33">
        <v>243.82847428729337</v>
      </c>
      <c r="N127" s="33">
        <v>158.77528531028076</v>
      </c>
      <c r="O127" s="99">
        <v>402.60375959757414</v>
      </c>
      <c r="P127" s="33">
        <v>-27.486530260839643</v>
      </c>
      <c r="Q127" s="33">
        <v>375.11722933673451</v>
      </c>
      <c r="R127" s="7"/>
    </row>
    <row r="128" spans="1:18" x14ac:dyDescent="0.25">
      <c r="A128" s="196">
        <v>407</v>
      </c>
      <c r="B128" s="10" t="s">
        <v>133</v>
      </c>
      <c r="C128" s="11">
        <v>2518</v>
      </c>
      <c r="D128" s="33">
        <v>1429.6595671167595</v>
      </c>
      <c r="E128" s="33">
        <v>436.835575453437</v>
      </c>
      <c r="F128" s="33">
        <v>1866.4951425701968</v>
      </c>
      <c r="G128" s="33">
        <v>1388.69</v>
      </c>
      <c r="H128" s="33">
        <v>477.80514257019672</v>
      </c>
      <c r="I128" s="33">
        <v>40.090039586095514</v>
      </c>
      <c r="J128" s="33">
        <v>-13.266017107907704</v>
      </c>
      <c r="K128" s="33">
        <v>504.62916504838449</v>
      </c>
      <c r="L128" s="33">
        <v>479.35010916459788</v>
      </c>
      <c r="M128" s="33">
        <v>983.97927421298232</v>
      </c>
      <c r="N128" s="33">
        <v>250.75682736947877</v>
      </c>
      <c r="O128" s="99">
        <v>1234.7361015824611</v>
      </c>
      <c r="P128" s="33">
        <v>-345.41245035742651</v>
      </c>
      <c r="Q128" s="33">
        <v>889.32365122503461</v>
      </c>
      <c r="R128" s="7"/>
    </row>
    <row r="129" spans="1:18" x14ac:dyDescent="0.25">
      <c r="A129" s="196">
        <v>408</v>
      </c>
      <c r="B129" s="10" t="s">
        <v>134</v>
      </c>
      <c r="C129" s="11">
        <v>14099</v>
      </c>
      <c r="D129" s="33">
        <v>1657.7318873678983</v>
      </c>
      <c r="E129" s="33">
        <v>149.64006671159061</v>
      </c>
      <c r="F129" s="33">
        <v>1807.3719540794889</v>
      </c>
      <c r="G129" s="33">
        <v>1388.6900000000003</v>
      </c>
      <c r="H129" s="33">
        <v>418.68195407948866</v>
      </c>
      <c r="I129" s="33">
        <v>29.569937952921961</v>
      </c>
      <c r="J129" s="33">
        <v>-86.266056800977324</v>
      </c>
      <c r="K129" s="33">
        <v>361.98583523143333</v>
      </c>
      <c r="L129" s="33">
        <v>429.90950849967999</v>
      </c>
      <c r="M129" s="33">
        <v>791.89534373111326</v>
      </c>
      <c r="N129" s="33">
        <v>180.8584401395384</v>
      </c>
      <c r="O129" s="99">
        <v>972.75378387065166</v>
      </c>
      <c r="P129" s="33">
        <v>-1.3702714731541217</v>
      </c>
      <c r="Q129" s="33">
        <v>971.38351239749761</v>
      </c>
      <c r="R129" s="7"/>
    </row>
    <row r="130" spans="1:18" x14ac:dyDescent="0.25">
      <c r="A130" s="196">
        <v>410</v>
      </c>
      <c r="B130" s="10" t="s">
        <v>135</v>
      </c>
      <c r="C130" s="11">
        <v>18775</v>
      </c>
      <c r="D130" s="33">
        <v>2049.0896362183757</v>
      </c>
      <c r="E130" s="33">
        <v>131.43195514162863</v>
      </c>
      <c r="F130" s="33">
        <v>2180.5215913600041</v>
      </c>
      <c r="G130" s="33">
        <v>1388.69</v>
      </c>
      <c r="H130" s="33">
        <v>791.83159136000427</v>
      </c>
      <c r="I130" s="33">
        <v>26.788618463948204</v>
      </c>
      <c r="J130" s="33">
        <v>-466.99150158640458</v>
      </c>
      <c r="K130" s="33">
        <v>351.62870823754787</v>
      </c>
      <c r="L130" s="33">
        <v>404.35920926265629</v>
      </c>
      <c r="M130" s="33">
        <v>755.98791750020416</v>
      </c>
      <c r="N130" s="33">
        <v>139.15999002957261</v>
      </c>
      <c r="O130" s="99">
        <v>895.14790752977672</v>
      </c>
      <c r="P130" s="33">
        <v>12.667653930758988</v>
      </c>
      <c r="Q130" s="33">
        <v>907.81556146053572</v>
      </c>
      <c r="R130" s="7"/>
    </row>
    <row r="131" spans="1:18" x14ac:dyDescent="0.25">
      <c r="A131" s="196">
        <v>416</v>
      </c>
      <c r="B131" s="10" t="s">
        <v>136</v>
      </c>
      <c r="C131" s="11">
        <v>2886</v>
      </c>
      <c r="D131" s="33">
        <v>1652.6256410256408</v>
      </c>
      <c r="E131" s="33">
        <v>180.82776003721719</v>
      </c>
      <c r="F131" s="33">
        <v>1833.4534010628579</v>
      </c>
      <c r="G131" s="33">
        <v>1388.69</v>
      </c>
      <c r="H131" s="33">
        <v>444.76340106285784</v>
      </c>
      <c r="I131" s="33">
        <v>23.17783204180666</v>
      </c>
      <c r="J131" s="33">
        <v>-365.04501200637702</v>
      </c>
      <c r="K131" s="33">
        <v>102.89622109828748</v>
      </c>
      <c r="L131" s="33">
        <v>458.76032188442622</v>
      </c>
      <c r="M131" s="33">
        <v>561.65654298271375</v>
      </c>
      <c r="N131" s="33">
        <v>174.62045657194864</v>
      </c>
      <c r="O131" s="99">
        <v>736.27699955466232</v>
      </c>
      <c r="P131" s="33">
        <v>9.0979071379071375</v>
      </c>
      <c r="Q131" s="33">
        <v>745.37490669256954</v>
      </c>
      <c r="R131" s="7"/>
    </row>
    <row r="132" spans="1:18" x14ac:dyDescent="0.25">
      <c r="A132" s="196">
        <v>418</v>
      </c>
      <c r="B132" s="10" t="s">
        <v>137</v>
      </c>
      <c r="C132" s="11">
        <v>24580</v>
      </c>
      <c r="D132" s="33">
        <v>2044.025586248983</v>
      </c>
      <c r="E132" s="33">
        <v>115.9336053619306</v>
      </c>
      <c r="F132" s="33">
        <v>2159.9591916109134</v>
      </c>
      <c r="G132" s="33">
        <v>1388.69</v>
      </c>
      <c r="H132" s="33">
        <v>771.26919161091348</v>
      </c>
      <c r="I132" s="33">
        <v>45.507912946758296</v>
      </c>
      <c r="J132" s="33">
        <v>-115.38944886222053</v>
      </c>
      <c r="K132" s="33">
        <v>701.38765569545126</v>
      </c>
      <c r="L132" s="33">
        <v>72.256753403954207</v>
      </c>
      <c r="M132" s="33">
        <v>773.64440909940549</v>
      </c>
      <c r="N132" s="33">
        <v>113.85039890898946</v>
      </c>
      <c r="O132" s="99">
        <v>887.4948080083949</v>
      </c>
      <c r="P132" s="33">
        <v>-21.266267125711959</v>
      </c>
      <c r="Q132" s="33">
        <v>866.22854088268298</v>
      </c>
      <c r="R132" s="7"/>
    </row>
    <row r="133" spans="1:18" x14ac:dyDescent="0.25">
      <c r="A133" s="196">
        <v>420</v>
      </c>
      <c r="B133" s="10" t="s">
        <v>138</v>
      </c>
      <c r="C133" s="11">
        <v>9177</v>
      </c>
      <c r="D133" s="33">
        <v>1302.751796883513</v>
      </c>
      <c r="E133" s="33">
        <v>213.31957986508522</v>
      </c>
      <c r="F133" s="33">
        <v>1516.0713767485981</v>
      </c>
      <c r="G133" s="33">
        <v>1388.69</v>
      </c>
      <c r="H133" s="33">
        <v>127.3813767485981</v>
      </c>
      <c r="I133" s="33">
        <v>29.491264041599962</v>
      </c>
      <c r="J133" s="33">
        <v>3.2182672760716939</v>
      </c>
      <c r="K133" s="33">
        <v>160.09090806626978</v>
      </c>
      <c r="L133" s="33">
        <v>284.89217546720715</v>
      </c>
      <c r="M133" s="33">
        <v>444.98308353347699</v>
      </c>
      <c r="N133" s="33">
        <v>181.14918238039917</v>
      </c>
      <c r="O133" s="99">
        <v>626.13226591387615</v>
      </c>
      <c r="P133" s="33">
        <v>-14.510464312956309</v>
      </c>
      <c r="Q133" s="33">
        <v>611.62180160091975</v>
      </c>
      <c r="R133" s="7"/>
    </row>
    <row r="134" spans="1:18" x14ac:dyDescent="0.25">
      <c r="A134" s="196">
        <v>421</v>
      </c>
      <c r="B134" s="10" t="s">
        <v>139</v>
      </c>
      <c r="C134" s="11">
        <v>695</v>
      </c>
      <c r="D134" s="33">
        <v>1522.1333669064747</v>
      </c>
      <c r="E134" s="33">
        <v>634.70375460341904</v>
      </c>
      <c r="F134" s="33">
        <v>2156.8371215098941</v>
      </c>
      <c r="G134" s="33">
        <v>1388.69</v>
      </c>
      <c r="H134" s="33">
        <v>768.14712150989385</v>
      </c>
      <c r="I134" s="33">
        <v>320.42568456685206</v>
      </c>
      <c r="J134" s="33">
        <v>545.87697808939822</v>
      </c>
      <c r="K134" s="33">
        <v>1634.4497841661441</v>
      </c>
      <c r="L134" s="33">
        <v>282.80211205765079</v>
      </c>
      <c r="M134" s="33">
        <v>1917.251896223795</v>
      </c>
      <c r="N134" s="33">
        <v>246.28461109057412</v>
      </c>
      <c r="O134" s="99">
        <v>2163.5365073143694</v>
      </c>
      <c r="P134" s="33">
        <v>0</v>
      </c>
      <c r="Q134" s="33">
        <v>2163.5365073143694</v>
      </c>
      <c r="R134" s="7"/>
    </row>
    <row r="135" spans="1:18" x14ac:dyDescent="0.25">
      <c r="A135" s="196">
        <v>422</v>
      </c>
      <c r="B135" s="10" t="s">
        <v>140</v>
      </c>
      <c r="C135" s="11">
        <v>10372</v>
      </c>
      <c r="D135" s="33">
        <v>980.42903104512152</v>
      </c>
      <c r="E135" s="33">
        <v>486.1593781982242</v>
      </c>
      <c r="F135" s="33">
        <v>1466.5884092433457</v>
      </c>
      <c r="G135" s="33">
        <v>1388.69</v>
      </c>
      <c r="H135" s="33">
        <v>77.898409243345711</v>
      </c>
      <c r="I135" s="33">
        <v>144.17085833857098</v>
      </c>
      <c r="J135" s="33">
        <v>-154.24273709890502</v>
      </c>
      <c r="K135" s="33">
        <v>67.826530483011624</v>
      </c>
      <c r="L135" s="33">
        <v>332.75169488524926</v>
      </c>
      <c r="M135" s="33">
        <v>400.57822536826092</v>
      </c>
      <c r="N135" s="33">
        <v>200.89420503032508</v>
      </c>
      <c r="O135" s="99">
        <v>601.47243039858597</v>
      </c>
      <c r="P135" s="33">
        <v>13.248583060161973</v>
      </c>
      <c r="Q135" s="33">
        <v>614.72101345874796</v>
      </c>
      <c r="R135" s="7"/>
    </row>
    <row r="136" spans="1:18" x14ac:dyDescent="0.25">
      <c r="A136" s="196">
        <v>423</v>
      </c>
      <c r="B136" s="10" t="s">
        <v>141</v>
      </c>
      <c r="C136" s="11">
        <v>20497</v>
      </c>
      <c r="D136" s="33">
        <v>1824.0978513928867</v>
      </c>
      <c r="E136" s="33">
        <v>133.65874987988724</v>
      </c>
      <c r="F136" s="33">
        <v>1957.7566012727741</v>
      </c>
      <c r="G136" s="33">
        <v>1388.69</v>
      </c>
      <c r="H136" s="33">
        <v>569.06660127277405</v>
      </c>
      <c r="I136" s="33">
        <v>37.095414976047863</v>
      </c>
      <c r="J136" s="33">
        <v>60.81408084862472</v>
      </c>
      <c r="K136" s="33">
        <v>666.97609709744654</v>
      </c>
      <c r="L136" s="33">
        <v>102.655689372761</v>
      </c>
      <c r="M136" s="33">
        <v>769.63178647020754</v>
      </c>
      <c r="N136" s="33">
        <v>121.87417115978353</v>
      </c>
      <c r="O136" s="99">
        <v>891.50595762999103</v>
      </c>
      <c r="P136" s="33">
        <v>-35.645876835634496</v>
      </c>
      <c r="Q136" s="33">
        <v>855.86008079435658</v>
      </c>
      <c r="R136" s="7"/>
    </row>
    <row r="137" spans="1:18" x14ac:dyDescent="0.25">
      <c r="A137" s="196">
        <v>425</v>
      </c>
      <c r="B137" s="10" t="s">
        <v>142</v>
      </c>
      <c r="C137" s="11">
        <v>10258</v>
      </c>
      <c r="D137" s="33">
        <v>2890.9868912068632</v>
      </c>
      <c r="E137" s="33">
        <v>108.89727287741363</v>
      </c>
      <c r="F137" s="33">
        <v>2999.8841640842766</v>
      </c>
      <c r="G137" s="33">
        <v>1388.69</v>
      </c>
      <c r="H137" s="33">
        <v>1611.1941640842765</v>
      </c>
      <c r="I137" s="33">
        <v>31.876812596558256</v>
      </c>
      <c r="J137" s="33">
        <v>-303.2740643363349</v>
      </c>
      <c r="K137" s="33">
        <v>1339.7969123444998</v>
      </c>
      <c r="L137" s="33">
        <v>501.28264248655751</v>
      </c>
      <c r="M137" s="33">
        <v>1841.0795548310575</v>
      </c>
      <c r="N137" s="33">
        <v>112.36634063125614</v>
      </c>
      <c r="O137" s="99">
        <v>1953.4458954623137</v>
      </c>
      <c r="P137" s="33">
        <v>-1.183386961395982</v>
      </c>
      <c r="Q137" s="33">
        <v>1952.2625085009179</v>
      </c>
      <c r="R137" s="7"/>
    </row>
    <row r="138" spans="1:18" x14ac:dyDescent="0.25">
      <c r="A138" s="196">
        <v>426</v>
      </c>
      <c r="B138" s="10" t="s">
        <v>143</v>
      </c>
      <c r="C138" s="11">
        <v>11962</v>
      </c>
      <c r="D138" s="33">
        <v>1697.0580011703728</v>
      </c>
      <c r="E138" s="33">
        <v>182.36211646317318</v>
      </c>
      <c r="F138" s="33">
        <v>1879.4201176335459</v>
      </c>
      <c r="G138" s="33">
        <v>1388.69</v>
      </c>
      <c r="H138" s="33">
        <v>490.73011763354577</v>
      </c>
      <c r="I138" s="33">
        <v>27.63265178802677</v>
      </c>
      <c r="J138" s="33">
        <v>-353.97932410399329</v>
      </c>
      <c r="K138" s="33">
        <v>164.38344531757926</v>
      </c>
      <c r="L138" s="33">
        <v>499.55693155522584</v>
      </c>
      <c r="M138" s="33">
        <v>663.94037687280513</v>
      </c>
      <c r="N138" s="33">
        <v>173.2740318361175</v>
      </c>
      <c r="O138" s="99">
        <v>837.21440870892252</v>
      </c>
      <c r="P138" s="33">
        <v>-63.129624460792513</v>
      </c>
      <c r="Q138" s="33">
        <v>774.08478424812995</v>
      </c>
      <c r="R138" s="7"/>
    </row>
    <row r="139" spans="1:18" x14ac:dyDescent="0.25">
      <c r="A139" s="196">
        <v>430</v>
      </c>
      <c r="B139" s="10" t="s">
        <v>144</v>
      </c>
      <c r="C139" s="11">
        <v>15392</v>
      </c>
      <c r="D139" s="33">
        <v>1298.1616216216216</v>
      </c>
      <c r="E139" s="33">
        <v>206.99871951556977</v>
      </c>
      <c r="F139" s="33">
        <v>1505.1603411371914</v>
      </c>
      <c r="G139" s="33">
        <v>1388.69</v>
      </c>
      <c r="H139" s="33">
        <v>116.47034113719143</v>
      </c>
      <c r="I139" s="33">
        <v>33.465431294761196</v>
      </c>
      <c r="J139" s="33">
        <v>-6.935078110677809</v>
      </c>
      <c r="K139" s="33">
        <v>143.00069432127481</v>
      </c>
      <c r="L139" s="33">
        <v>396.05075286895811</v>
      </c>
      <c r="M139" s="33">
        <v>539.05144719023292</v>
      </c>
      <c r="N139" s="33">
        <v>211.92962883786359</v>
      </c>
      <c r="O139" s="99">
        <v>750.98107602809648</v>
      </c>
      <c r="P139" s="33">
        <v>3.0957438279625786</v>
      </c>
      <c r="Q139" s="33">
        <v>754.07681985605905</v>
      </c>
      <c r="R139" s="7"/>
    </row>
    <row r="140" spans="1:18" x14ac:dyDescent="0.25">
      <c r="A140" s="196">
        <v>433</v>
      </c>
      <c r="B140" s="10" t="s">
        <v>145</v>
      </c>
      <c r="C140" s="11">
        <v>7749</v>
      </c>
      <c r="D140" s="33">
        <v>1560.6173712737129</v>
      </c>
      <c r="E140" s="33">
        <v>180.15508141034024</v>
      </c>
      <c r="F140" s="33">
        <v>1740.7724526840532</v>
      </c>
      <c r="G140" s="33">
        <v>1388.69</v>
      </c>
      <c r="H140" s="33">
        <v>352.08245268405318</v>
      </c>
      <c r="I140" s="33">
        <v>24.038497667939161</v>
      </c>
      <c r="J140" s="33">
        <v>-105.58861202146943</v>
      </c>
      <c r="K140" s="33">
        <v>270.53233833052292</v>
      </c>
      <c r="L140" s="33">
        <v>295.43335807730426</v>
      </c>
      <c r="M140" s="33">
        <v>565.96569640782718</v>
      </c>
      <c r="N140" s="33">
        <v>181.08028834756135</v>
      </c>
      <c r="O140" s="99">
        <v>747.04598475538853</v>
      </c>
      <c r="P140" s="33">
        <v>0.97223415924635426</v>
      </c>
      <c r="Q140" s="33">
        <v>748.01821891463499</v>
      </c>
      <c r="R140" s="7"/>
    </row>
    <row r="141" spans="1:18" x14ac:dyDescent="0.25">
      <c r="A141" s="196">
        <v>434</v>
      </c>
      <c r="B141" s="10" t="s">
        <v>146</v>
      </c>
      <c r="C141" s="11">
        <v>14568</v>
      </c>
      <c r="D141" s="33">
        <v>1282.6128713618893</v>
      </c>
      <c r="E141" s="33">
        <v>378.10520259573838</v>
      </c>
      <c r="F141" s="33">
        <v>1660.7180739576277</v>
      </c>
      <c r="G141" s="33">
        <v>1388.69</v>
      </c>
      <c r="H141" s="33">
        <v>272.02807395762744</v>
      </c>
      <c r="I141" s="33">
        <v>26.803377110643474</v>
      </c>
      <c r="J141" s="33">
        <v>112.42765866229752</v>
      </c>
      <c r="K141" s="33">
        <v>411.25910973056847</v>
      </c>
      <c r="L141" s="33">
        <v>60.706743112009576</v>
      </c>
      <c r="M141" s="33">
        <v>471.96585284257799</v>
      </c>
      <c r="N141" s="33">
        <v>177.2433269738988</v>
      </c>
      <c r="O141" s="99">
        <v>649.20917981647688</v>
      </c>
      <c r="P141" s="33">
        <v>62.249509850356951</v>
      </c>
      <c r="Q141" s="33">
        <v>711.45868966683383</v>
      </c>
      <c r="R141" s="7"/>
    </row>
    <row r="142" spans="1:18" x14ac:dyDescent="0.25">
      <c r="A142" s="196">
        <v>435</v>
      </c>
      <c r="B142" s="10" t="s">
        <v>147</v>
      </c>
      <c r="C142" s="11">
        <v>692</v>
      </c>
      <c r="D142" s="33">
        <v>723.41502890173422</v>
      </c>
      <c r="E142" s="33">
        <v>484.29398184251261</v>
      </c>
      <c r="F142" s="33">
        <v>1207.7090107442468</v>
      </c>
      <c r="G142" s="33">
        <v>1388.69</v>
      </c>
      <c r="H142" s="33">
        <v>-180.98098925575314</v>
      </c>
      <c r="I142" s="33">
        <v>304.60572052213746</v>
      </c>
      <c r="J142" s="33">
        <v>1034.9157681526599</v>
      </c>
      <c r="K142" s="33">
        <v>1158.5404994190442</v>
      </c>
      <c r="L142" s="33">
        <v>74.396030961193432</v>
      </c>
      <c r="M142" s="33">
        <v>1232.9365303802376</v>
      </c>
      <c r="N142" s="33">
        <v>216.43770659386868</v>
      </c>
      <c r="O142" s="99">
        <v>1449.3742369741062</v>
      </c>
      <c r="P142" s="33">
        <v>-86.12631141618499</v>
      </c>
      <c r="Q142" s="33">
        <v>1363.2479255579215</v>
      </c>
      <c r="R142" s="7"/>
    </row>
    <row r="143" spans="1:18" x14ac:dyDescent="0.25">
      <c r="A143" s="196">
        <v>436</v>
      </c>
      <c r="B143" s="10" t="s">
        <v>148</v>
      </c>
      <c r="C143" s="11">
        <v>1988</v>
      </c>
      <c r="D143" s="33">
        <v>2380.2837374245469</v>
      </c>
      <c r="E143" s="33">
        <v>173.75303120021076</v>
      </c>
      <c r="F143" s="33">
        <v>2554.0367686247578</v>
      </c>
      <c r="G143" s="33">
        <v>1388.69</v>
      </c>
      <c r="H143" s="33">
        <v>1165.3467686247575</v>
      </c>
      <c r="I143" s="33">
        <v>28.683392419976968</v>
      </c>
      <c r="J143" s="33">
        <v>-245.54392482673151</v>
      </c>
      <c r="K143" s="33">
        <v>948.48623621800311</v>
      </c>
      <c r="L143" s="33">
        <v>689.31485523799245</v>
      </c>
      <c r="M143" s="33">
        <v>1637.8010914559954</v>
      </c>
      <c r="N143" s="33">
        <v>162.35035593476601</v>
      </c>
      <c r="O143" s="99">
        <v>1800.1514473907616</v>
      </c>
      <c r="P143" s="33">
        <v>-5.3805656438631759</v>
      </c>
      <c r="Q143" s="33">
        <v>1794.7708817468983</v>
      </c>
      <c r="R143" s="7"/>
    </row>
    <row r="144" spans="1:18" x14ac:dyDescent="0.25">
      <c r="A144" s="196">
        <v>440</v>
      </c>
      <c r="B144" s="10" t="s">
        <v>149</v>
      </c>
      <c r="C144" s="11">
        <v>5732</v>
      </c>
      <c r="D144" s="33">
        <v>2732.7432327285419</v>
      </c>
      <c r="E144" s="33">
        <v>479.17078825348085</v>
      </c>
      <c r="F144" s="33">
        <v>3211.9140209820225</v>
      </c>
      <c r="G144" s="33">
        <v>1388.69</v>
      </c>
      <c r="H144" s="33">
        <v>1823.2240209820225</v>
      </c>
      <c r="I144" s="33">
        <v>46.105125297903463</v>
      </c>
      <c r="J144" s="33">
        <v>-480.61244831433584</v>
      </c>
      <c r="K144" s="33">
        <v>1388.7166979655901</v>
      </c>
      <c r="L144" s="33">
        <v>542.55732231004083</v>
      </c>
      <c r="M144" s="33">
        <v>1931.2740202756308</v>
      </c>
      <c r="N144" s="33">
        <v>132.25945456137322</v>
      </c>
      <c r="O144" s="99">
        <v>2063.5334748370042</v>
      </c>
      <c r="P144" s="33">
        <v>-11.191477669225396</v>
      </c>
      <c r="Q144" s="33">
        <v>2052.3419971677786</v>
      </c>
      <c r="R144" s="7"/>
    </row>
    <row r="145" spans="1:18" x14ac:dyDescent="0.25">
      <c r="A145" s="196">
        <v>441</v>
      </c>
      <c r="B145" s="10" t="s">
        <v>150</v>
      </c>
      <c r="C145" s="11">
        <v>4421</v>
      </c>
      <c r="D145" s="33">
        <v>1166.0416738294505</v>
      </c>
      <c r="E145" s="33">
        <v>311.22170116999553</v>
      </c>
      <c r="F145" s="33">
        <v>1477.2633749994459</v>
      </c>
      <c r="G145" s="33">
        <v>1388.69</v>
      </c>
      <c r="H145" s="33">
        <v>88.573374999445875</v>
      </c>
      <c r="I145" s="33">
        <v>69.207623712197702</v>
      </c>
      <c r="J145" s="33">
        <v>-344.79023342057292</v>
      </c>
      <c r="K145" s="33">
        <v>-187.00923470892934</v>
      </c>
      <c r="L145" s="33">
        <v>256.33085484801069</v>
      </c>
      <c r="M145" s="33">
        <v>69.321620139081347</v>
      </c>
      <c r="N145" s="33">
        <v>198.06953862505466</v>
      </c>
      <c r="O145" s="99">
        <v>267.39115876413598</v>
      </c>
      <c r="P145" s="33">
        <v>-21.080269056774487</v>
      </c>
      <c r="Q145" s="33">
        <v>246.3108897073615</v>
      </c>
      <c r="R145" s="7"/>
    </row>
    <row r="146" spans="1:18" x14ac:dyDescent="0.25">
      <c r="A146" s="196">
        <v>444</v>
      </c>
      <c r="B146" s="10" t="s">
        <v>151</v>
      </c>
      <c r="C146" s="11">
        <v>45811</v>
      </c>
      <c r="D146" s="33">
        <v>1487.1206284516818</v>
      </c>
      <c r="E146" s="33">
        <v>234.72245382278226</v>
      </c>
      <c r="F146" s="33">
        <v>1721.8430822744642</v>
      </c>
      <c r="G146" s="33">
        <v>1388.69</v>
      </c>
      <c r="H146" s="33">
        <v>333.15308227446405</v>
      </c>
      <c r="I146" s="33">
        <v>28.098980020458615</v>
      </c>
      <c r="J146" s="33">
        <v>-8.1839514022325837</v>
      </c>
      <c r="K146" s="33">
        <v>353.06811089269007</v>
      </c>
      <c r="L146" s="33">
        <v>132.65639406959846</v>
      </c>
      <c r="M146" s="33">
        <v>485.72450496228851</v>
      </c>
      <c r="N146" s="33">
        <v>153.31296678642684</v>
      </c>
      <c r="O146" s="99">
        <v>639.03747174871535</v>
      </c>
      <c r="P146" s="33">
        <v>52.368328062037499</v>
      </c>
      <c r="Q146" s="33">
        <v>691.4057998107528</v>
      </c>
      <c r="R146" s="7"/>
    </row>
    <row r="147" spans="1:18" x14ac:dyDescent="0.25">
      <c r="A147" s="196">
        <v>445</v>
      </c>
      <c r="B147" s="10" t="s">
        <v>152</v>
      </c>
      <c r="C147" s="11">
        <v>14991</v>
      </c>
      <c r="D147" s="33">
        <v>1437.8295410579683</v>
      </c>
      <c r="E147" s="33">
        <v>751.61815725483075</v>
      </c>
      <c r="F147" s="33">
        <v>2189.4476983127993</v>
      </c>
      <c r="G147" s="33">
        <v>1388.6899999999998</v>
      </c>
      <c r="H147" s="33">
        <v>800.75769831279911</v>
      </c>
      <c r="I147" s="33">
        <v>28.411315479188801</v>
      </c>
      <c r="J147" s="33">
        <v>-457.4894488214656</v>
      </c>
      <c r="K147" s="33">
        <v>371.67956497052228</v>
      </c>
      <c r="L147" s="33">
        <v>19.679875381324621</v>
      </c>
      <c r="M147" s="33">
        <v>391.35944035184696</v>
      </c>
      <c r="N147" s="33">
        <v>157.33637711984446</v>
      </c>
      <c r="O147" s="99">
        <v>548.69581747169138</v>
      </c>
      <c r="P147" s="33">
        <v>8.4220709425655365</v>
      </c>
      <c r="Q147" s="33">
        <v>557.11788841425698</v>
      </c>
      <c r="R147" s="7"/>
    </row>
    <row r="148" spans="1:18" x14ac:dyDescent="0.25">
      <c r="A148" s="196">
        <v>475</v>
      </c>
      <c r="B148" s="10" t="s">
        <v>153</v>
      </c>
      <c r="C148" s="11">
        <v>5479</v>
      </c>
      <c r="D148" s="33">
        <v>1529.0394561051287</v>
      </c>
      <c r="E148" s="33">
        <v>865.97987858551346</v>
      </c>
      <c r="F148" s="33">
        <v>2395.0193346906422</v>
      </c>
      <c r="G148" s="33">
        <v>1388.69</v>
      </c>
      <c r="H148" s="33">
        <v>1006.3293346906421</v>
      </c>
      <c r="I148" s="33">
        <v>35.164039566318543</v>
      </c>
      <c r="J148" s="33">
        <v>-521.10735581986921</v>
      </c>
      <c r="K148" s="33">
        <v>520.38601843709148</v>
      </c>
      <c r="L148" s="33">
        <v>321.32165623981354</v>
      </c>
      <c r="M148" s="33">
        <v>841.70767467690496</v>
      </c>
      <c r="N148" s="33">
        <v>198.85904107058215</v>
      </c>
      <c r="O148" s="99">
        <v>1040.5667157474873</v>
      </c>
      <c r="P148" s="33">
        <v>132.38773288921337</v>
      </c>
      <c r="Q148" s="33">
        <v>1172.9544486367006</v>
      </c>
      <c r="R148" s="7"/>
    </row>
    <row r="149" spans="1:18" x14ac:dyDescent="0.25">
      <c r="A149" s="196">
        <v>480</v>
      </c>
      <c r="B149" s="10" t="s">
        <v>154</v>
      </c>
      <c r="C149" s="11">
        <v>1978</v>
      </c>
      <c r="D149" s="33">
        <v>1563.5097876643076</v>
      </c>
      <c r="E149" s="33">
        <v>199.19627233957806</v>
      </c>
      <c r="F149" s="33">
        <v>1762.7060600038858</v>
      </c>
      <c r="G149" s="33">
        <v>1388.69</v>
      </c>
      <c r="H149" s="33">
        <v>374.01606000388557</v>
      </c>
      <c r="I149" s="33">
        <v>22.943943209897128</v>
      </c>
      <c r="J149" s="33">
        <v>-44.744121046572211</v>
      </c>
      <c r="K149" s="33">
        <v>352.21588216721045</v>
      </c>
      <c r="L149" s="33">
        <v>528.59126236330383</v>
      </c>
      <c r="M149" s="33">
        <v>880.80714453051428</v>
      </c>
      <c r="N149" s="33">
        <v>214.87800237889951</v>
      </c>
      <c r="O149" s="99">
        <v>1095.6851469094138</v>
      </c>
      <c r="P149" s="33">
        <v>-400.49158240647131</v>
      </c>
      <c r="Q149" s="33">
        <v>695.19356450294254</v>
      </c>
      <c r="R149" s="7"/>
    </row>
    <row r="150" spans="1:18" x14ac:dyDescent="0.25">
      <c r="A150" s="196">
        <v>481</v>
      </c>
      <c r="B150" s="10" t="s">
        <v>155</v>
      </c>
      <c r="C150" s="11">
        <v>9642</v>
      </c>
      <c r="D150" s="33">
        <v>1847.8850570421077</v>
      </c>
      <c r="E150" s="33">
        <v>107.54153446235919</v>
      </c>
      <c r="F150" s="33">
        <v>1955.4265915044668</v>
      </c>
      <c r="G150" s="33">
        <v>1388.69</v>
      </c>
      <c r="H150" s="33">
        <v>566.73659150446679</v>
      </c>
      <c r="I150" s="33">
        <v>30.635328746398738</v>
      </c>
      <c r="J150" s="33">
        <v>-57.681176279615336</v>
      </c>
      <c r="K150" s="33">
        <v>539.69074397125019</v>
      </c>
      <c r="L150" s="33">
        <v>99.0177324369632</v>
      </c>
      <c r="M150" s="33">
        <v>638.70847640821341</v>
      </c>
      <c r="N150" s="33">
        <v>125.47561703309695</v>
      </c>
      <c r="O150" s="99">
        <v>764.18409344131032</v>
      </c>
      <c r="P150" s="33">
        <v>-23.748605735324624</v>
      </c>
      <c r="Q150" s="33">
        <v>740.43548770598579</v>
      </c>
      <c r="R150" s="7"/>
    </row>
    <row r="151" spans="1:18" x14ac:dyDescent="0.25">
      <c r="A151" s="196">
        <v>483</v>
      </c>
      <c r="B151" s="10" t="s">
        <v>156</v>
      </c>
      <c r="C151" s="11">
        <v>1067</v>
      </c>
      <c r="D151" s="33">
        <v>2215.8794470477978</v>
      </c>
      <c r="E151" s="33">
        <v>241.00922246358917</v>
      </c>
      <c r="F151" s="33">
        <v>2456.8886695113865</v>
      </c>
      <c r="G151" s="33">
        <v>1388.69</v>
      </c>
      <c r="H151" s="33">
        <v>1068.1986695113867</v>
      </c>
      <c r="I151" s="33">
        <v>48.7312485083065</v>
      </c>
      <c r="J151" s="33">
        <v>-573.81060218944629</v>
      </c>
      <c r="K151" s="33">
        <v>543.11931583024705</v>
      </c>
      <c r="L151" s="33">
        <v>894.4247179404033</v>
      </c>
      <c r="M151" s="33">
        <v>1437.5440337706502</v>
      </c>
      <c r="N151" s="33">
        <v>224.86923708017181</v>
      </c>
      <c r="O151" s="99">
        <v>1662.4132708508221</v>
      </c>
      <c r="P151" s="33">
        <v>54.598634020618547</v>
      </c>
      <c r="Q151" s="33">
        <v>1717.0119048714405</v>
      </c>
      <c r="R151" s="7"/>
    </row>
    <row r="152" spans="1:18" x14ac:dyDescent="0.25">
      <c r="A152" s="196">
        <v>484</v>
      </c>
      <c r="B152" s="10" t="s">
        <v>157</v>
      </c>
      <c r="C152" s="11">
        <v>2967</v>
      </c>
      <c r="D152" s="33">
        <v>1361.6057263228849</v>
      </c>
      <c r="E152" s="33">
        <v>245.25459567056694</v>
      </c>
      <c r="F152" s="33">
        <v>1606.8603219934521</v>
      </c>
      <c r="G152" s="33">
        <v>1388.69</v>
      </c>
      <c r="H152" s="33">
        <v>218.17032199345212</v>
      </c>
      <c r="I152" s="33">
        <v>77.374082256865492</v>
      </c>
      <c r="J152" s="33">
        <v>-198.02832186034155</v>
      </c>
      <c r="K152" s="33">
        <v>97.51608238997602</v>
      </c>
      <c r="L152" s="33">
        <v>361.64313254913742</v>
      </c>
      <c r="M152" s="33">
        <v>459.15921493911344</v>
      </c>
      <c r="N152" s="33">
        <v>203.44936837677923</v>
      </c>
      <c r="O152" s="99">
        <v>662.6085833158927</v>
      </c>
      <c r="P152" s="33">
        <v>43.292310414560156</v>
      </c>
      <c r="Q152" s="33">
        <v>705.90089373045282</v>
      </c>
      <c r="R152" s="7"/>
    </row>
    <row r="153" spans="1:18" x14ac:dyDescent="0.25">
      <c r="A153" s="196">
        <v>489</v>
      </c>
      <c r="B153" s="10" t="s">
        <v>158</v>
      </c>
      <c r="C153" s="11">
        <v>1791</v>
      </c>
      <c r="D153" s="33">
        <v>989.72145728643227</v>
      </c>
      <c r="E153" s="33">
        <v>374.65808236552795</v>
      </c>
      <c r="F153" s="33">
        <v>1364.3795396519599</v>
      </c>
      <c r="G153" s="33">
        <v>1388.69</v>
      </c>
      <c r="H153" s="33">
        <v>-24.310460348039999</v>
      </c>
      <c r="I153" s="33">
        <v>131.15294817006804</v>
      </c>
      <c r="J153" s="33">
        <v>436.38296468377962</v>
      </c>
      <c r="K153" s="33">
        <v>543.22545250580765</v>
      </c>
      <c r="L153" s="33">
        <v>478.90772036410846</v>
      </c>
      <c r="M153" s="33">
        <v>1022.1331728699161</v>
      </c>
      <c r="N153" s="33">
        <v>235.15704181611076</v>
      </c>
      <c r="O153" s="99">
        <v>1257.290214686027</v>
      </c>
      <c r="P153" s="33">
        <v>-689.28301228364046</v>
      </c>
      <c r="Q153" s="33">
        <v>568.0072024023865</v>
      </c>
      <c r="R153" s="7"/>
    </row>
    <row r="154" spans="1:18" x14ac:dyDescent="0.25">
      <c r="A154" s="196">
        <v>491</v>
      </c>
      <c r="B154" s="10" t="s">
        <v>159</v>
      </c>
      <c r="C154" s="11">
        <v>51980</v>
      </c>
      <c r="D154" s="33">
        <v>1321.2928076183148</v>
      </c>
      <c r="E154" s="33">
        <v>211.22101730057028</v>
      </c>
      <c r="F154" s="33">
        <v>1532.5138249188851</v>
      </c>
      <c r="G154" s="33">
        <v>1388.69</v>
      </c>
      <c r="H154" s="33">
        <v>143.82382491888501</v>
      </c>
      <c r="I154" s="33">
        <v>33.077381566036898</v>
      </c>
      <c r="J154" s="33">
        <v>-466.54039184018546</v>
      </c>
      <c r="K154" s="33">
        <v>-289.63918535526352</v>
      </c>
      <c r="L154" s="33">
        <v>211.43753985739153</v>
      </c>
      <c r="M154" s="33">
        <v>-78.201645497871993</v>
      </c>
      <c r="N154" s="33">
        <v>171.05170414036479</v>
      </c>
      <c r="O154" s="99">
        <v>92.850058642492812</v>
      </c>
      <c r="P154" s="33">
        <v>3.9224921027318254</v>
      </c>
      <c r="Q154" s="33">
        <v>96.772550745224635</v>
      </c>
      <c r="R154" s="7"/>
    </row>
    <row r="155" spans="1:18" x14ac:dyDescent="0.25">
      <c r="A155" s="196">
        <v>494</v>
      </c>
      <c r="B155" s="10" t="s">
        <v>160</v>
      </c>
      <c r="C155" s="11">
        <v>8882</v>
      </c>
      <c r="D155" s="33">
        <v>2145.6523789687008</v>
      </c>
      <c r="E155" s="33">
        <v>180.12769356102629</v>
      </c>
      <c r="F155" s="33">
        <v>2325.780072529727</v>
      </c>
      <c r="G155" s="33">
        <v>1388.69</v>
      </c>
      <c r="H155" s="33">
        <v>937.09007252972708</v>
      </c>
      <c r="I155" s="33">
        <v>36.605626221132368</v>
      </c>
      <c r="J155" s="33">
        <v>-520.64556653615853</v>
      </c>
      <c r="K155" s="33">
        <v>453.05013221470091</v>
      </c>
      <c r="L155" s="33">
        <v>562.56645599748106</v>
      </c>
      <c r="M155" s="33">
        <v>1015.6165882121819</v>
      </c>
      <c r="N155" s="33">
        <v>150.57104040913359</v>
      </c>
      <c r="O155" s="99">
        <v>1166.1876286213153</v>
      </c>
      <c r="P155" s="33">
        <v>10.373413195226302</v>
      </c>
      <c r="Q155" s="33">
        <v>1176.5610418165415</v>
      </c>
      <c r="R155" s="7"/>
    </row>
    <row r="156" spans="1:18" x14ac:dyDescent="0.25">
      <c r="A156" s="196">
        <v>495</v>
      </c>
      <c r="B156" s="10" t="s">
        <v>161</v>
      </c>
      <c r="C156" s="11">
        <v>1477</v>
      </c>
      <c r="D156" s="33">
        <v>1294.0114353419092</v>
      </c>
      <c r="E156" s="33">
        <v>516.69889409095015</v>
      </c>
      <c r="F156" s="33">
        <v>1810.7103294328595</v>
      </c>
      <c r="G156" s="33">
        <v>1388.69</v>
      </c>
      <c r="H156" s="33">
        <v>422.02032943285946</v>
      </c>
      <c r="I156" s="33">
        <v>84.685600893451976</v>
      </c>
      <c r="J156" s="33">
        <v>-127.77199416717514</v>
      </c>
      <c r="K156" s="33">
        <v>378.93393615913629</v>
      </c>
      <c r="L156" s="33">
        <v>187.80905945154583</v>
      </c>
      <c r="M156" s="33">
        <v>566.7429956106821</v>
      </c>
      <c r="N156" s="33">
        <v>222.26417386554004</v>
      </c>
      <c r="O156" s="99">
        <v>789.0071694762222</v>
      </c>
      <c r="P156" s="33">
        <v>-44.088864251861892</v>
      </c>
      <c r="Q156" s="33">
        <v>744.91830522436032</v>
      </c>
      <c r="R156" s="7"/>
    </row>
    <row r="157" spans="1:18" x14ac:dyDescent="0.25">
      <c r="A157" s="196">
        <v>498</v>
      </c>
      <c r="B157" s="10" t="s">
        <v>162</v>
      </c>
      <c r="C157" s="11">
        <v>2281</v>
      </c>
      <c r="D157" s="33">
        <v>1355.8714072775097</v>
      </c>
      <c r="E157" s="33">
        <v>827.80819663316527</v>
      </c>
      <c r="F157" s="33">
        <v>2183.6796039106753</v>
      </c>
      <c r="G157" s="33">
        <v>1388.69</v>
      </c>
      <c r="H157" s="33">
        <v>794.98960391067499</v>
      </c>
      <c r="I157" s="33">
        <v>377.52701376663373</v>
      </c>
      <c r="J157" s="33">
        <v>194.98473049026862</v>
      </c>
      <c r="K157" s="33">
        <v>1367.5013481675774</v>
      </c>
      <c r="L157" s="33">
        <v>16.21659449685821</v>
      </c>
      <c r="M157" s="33">
        <v>1383.7179426644357</v>
      </c>
      <c r="N157" s="33">
        <v>192.71396773962354</v>
      </c>
      <c r="O157" s="99">
        <v>1576.4319104040592</v>
      </c>
      <c r="P157" s="33">
        <v>12.060374397194204</v>
      </c>
      <c r="Q157" s="33">
        <v>1588.4922848012536</v>
      </c>
      <c r="R157" s="7"/>
    </row>
    <row r="158" spans="1:18" x14ac:dyDescent="0.25">
      <c r="A158" s="196">
        <v>499</v>
      </c>
      <c r="B158" s="10" t="s">
        <v>163</v>
      </c>
      <c r="C158" s="11">
        <v>19662</v>
      </c>
      <c r="D158" s="33">
        <v>1822.9012043535756</v>
      </c>
      <c r="E158" s="33">
        <v>364.13502914660995</v>
      </c>
      <c r="F158" s="33">
        <v>2187.036233500186</v>
      </c>
      <c r="G158" s="33">
        <v>1388.69</v>
      </c>
      <c r="H158" s="33">
        <v>798.34623350018569</v>
      </c>
      <c r="I158" s="33">
        <v>30.559278297467287</v>
      </c>
      <c r="J158" s="33">
        <v>-29.09635304248221</v>
      </c>
      <c r="K158" s="33">
        <v>799.80915875517076</v>
      </c>
      <c r="L158" s="33">
        <v>207.99957530571143</v>
      </c>
      <c r="M158" s="33">
        <v>1007.8087340608821</v>
      </c>
      <c r="N158" s="33">
        <v>143.6325909807976</v>
      </c>
      <c r="O158" s="99">
        <v>1151.4413250416796</v>
      </c>
      <c r="P158" s="33">
        <v>20.125255291933694</v>
      </c>
      <c r="Q158" s="33">
        <v>1171.5665803336133</v>
      </c>
      <c r="R158" s="7"/>
    </row>
    <row r="159" spans="1:18" x14ac:dyDescent="0.25">
      <c r="A159" s="196">
        <v>500</v>
      </c>
      <c r="B159" s="10" t="s">
        <v>164</v>
      </c>
      <c r="C159" s="11">
        <v>10486</v>
      </c>
      <c r="D159" s="33">
        <v>2002.9202393667747</v>
      </c>
      <c r="E159" s="33">
        <v>107.91178687477284</v>
      </c>
      <c r="F159" s="33">
        <v>2110.8320262415477</v>
      </c>
      <c r="G159" s="33">
        <v>1388.69</v>
      </c>
      <c r="H159" s="33">
        <v>722.14202624154757</v>
      </c>
      <c r="I159" s="33">
        <v>34.395037964918039</v>
      </c>
      <c r="J159" s="33">
        <v>279.2453822340637</v>
      </c>
      <c r="K159" s="33">
        <v>1035.7824464405294</v>
      </c>
      <c r="L159" s="33">
        <v>126.42058433581697</v>
      </c>
      <c r="M159" s="33">
        <v>1162.2030307763464</v>
      </c>
      <c r="N159" s="33">
        <v>98.490803050768136</v>
      </c>
      <c r="O159" s="99">
        <v>1260.6938338271145</v>
      </c>
      <c r="P159" s="33">
        <v>-21.26661625023841</v>
      </c>
      <c r="Q159" s="33">
        <v>1239.427217576876</v>
      </c>
      <c r="R159" s="7"/>
    </row>
    <row r="160" spans="1:18" x14ac:dyDescent="0.25">
      <c r="A160" s="196">
        <v>503</v>
      </c>
      <c r="B160" s="10" t="s">
        <v>165</v>
      </c>
      <c r="C160" s="11">
        <v>7539</v>
      </c>
      <c r="D160" s="33">
        <v>1447.552392890304</v>
      </c>
      <c r="E160" s="33">
        <v>178.31511435175034</v>
      </c>
      <c r="F160" s="33">
        <v>1625.8675072420544</v>
      </c>
      <c r="G160" s="33">
        <v>1388.69</v>
      </c>
      <c r="H160" s="33">
        <v>237.17750724205445</v>
      </c>
      <c r="I160" s="33">
        <v>27.321995208521006</v>
      </c>
      <c r="J160" s="33">
        <v>-286.36050608856709</v>
      </c>
      <c r="K160" s="33">
        <v>-21.861003637991644</v>
      </c>
      <c r="L160" s="33">
        <v>389.38943528010213</v>
      </c>
      <c r="M160" s="33">
        <v>367.52843164211049</v>
      </c>
      <c r="N160" s="33">
        <v>184.15017094927839</v>
      </c>
      <c r="O160" s="99">
        <v>551.67860259138888</v>
      </c>
      <c r="P160" s="33">
        <v>18.923678936198435</v>
      </c>
      <c r="Q160" s="33">
        <v>570.60228152758725</v>
      </c>
      <c r="R160" s="7"/>
    </row>
    <row r="161" spans="1:18" x14ac:dyDescent="0.25">
      <c r="A161" s="196">
        <v>504</v>
      </c>
      <c r="B161" s="10" t="s">
        <v>166</v>
      </c>
      <c r="C161" s="11">
        <v>1764</v>
      </c>
      <c r="D161" s="33">
        <v>1403.2514909297051</v>
      </c>
      <c r="E161" s="33">
        <v>301.03399089662162</v>
      </c>
      <c r="F161" s="33">
        <v>1704.2854818263268</v>
      </c>
      <c r="G161" s="33">
        <v>1388.69</v>
      </c>
      <c r="H161" s="33">
        <v>315.59548182632665</v>
      </c>
      <c r="I161" s="33">
        <v>27.626049802372666</v>
      </c>
      <c r="J161" s="33">
        <v>-489.75324245077269</v>
      </c>
      <c r="K161" s="33">
        <v>-146.53171082207331</v>
      </c>
      <c r="L161" s="33">
        <v>424.94078397951449</v>
      </c>
      <c r="M161" s="33">
        <v>278.40907315744118</v>
      </c>
      <c r="N161" s="33">
        <v>216.52681751102912</v>
      </c>
      <c r="O161" s="99">
        <v>494.93589066847028</v>
      </c>
      <c r="P161" s="33">
        <v>-480.25899064625855</v>
      </c>
      <c r="Q161" s="33">
        <v>14.676900022211704</v>
      </c>
      <c r="R161" s="7"/>
    </row>
    <row r="162" spans="1:18" x14ac:dyDescent="0.25">
      <c r="A162" s="196">
        <v>505</v>
      </c>
      <c r="B162" s="10" t="s">
        <v>167</v>
      </c>
      <c r="C162" s="11">
        <v>20912</v>
      </c>
      <c r="D162" s="33">
        <v>1805.3967521040549</v>
      </c>
      <c r="E162" s="33">
        <v>174.42517794835291</v>
      </c>
      <c r="F162" s="33">
        <v>1979.8219300524079</v>
      </c>
      <c r="G162" s="33">
        <v>1388.69</v>
      </c>
      <c r="H162" s="33">
        <v>591.13193005240782</v>
      </c>
      <c r="I162" s="33">
        <v>30.700761293486096</v>
      </c>
      <c r="J162" s="33">
        <v>-153.91508643008132</v>
      </c>
      <c r="K162" s="33">
        <v>467.91760491581266</v>
      </c>
      <c r="L162" s="33">
        <v>184.06484440598945</v>
      </c>
      <c r="M162" s="33">
        <v>651.98244932180216</v>
      </c>
      <c r="N162" s="33">
        <v>147.1458957510676</v>
      </c>
      <c r="O162" s="99">
        <v>799.12834507286971</v>
      </c>
      <c r="P162" s="33">
        <v>-86.626747154743683</v>
      </c>
      <c r="Q162" s="33">
        <v>712.50159791812598</v>
      </c>
      <c r="R162" s="7"/>
    </row>
    <row r="163" spans="1:18" x14ac:dyDescent="0.25">
      <c r="A163" s="196">
        <v>507</v>
      </c>
      <c r="B163" s="10" t="s">
        <v>168</v>
      </c>
      <c r="C163" s="11">
        <v>5564</v>
      </c>
      <c r="D163" s="33">
        <v>1090.30745147376</v>
      </c>
      <c r="E163" s="33">
        <v>284.70724751513791</v>
      </c>
      <c r="F163" s="33">
        <v>1375.0146989888979</v>
      </c>
      <c r="G163" s="33">
        <v>1388.69</v>
      </c>
      <c r="H163" s="33">
        <v>-13.675301011102233</v>
      </c>
      <c r="I163" s="33">
        <v>75.464207423055882</v>
      </c>
      <c r="J163" s="33">
        <v>-273.61824949515596</v>
      </c>
      <c r="K163" s="33">
        <v>-211.82934308320228</v>
      </c>
      <c r="L163" s="33">
        <v>174.70101159532314</v>
      </c>
      <c r="M163" s="33">
        <v>-37.128331487879144</v>
      </c>
      <c r="N163" s="33">
        <v>198.87561569076536</v>
      </c>
      <c r="O163" s="99">
        <v>161.74728420288622</v>
      </c>
      <c r="P163" s="33">
        <v>7.8533944104960494</v>
      </c>
      <c r="Q163" s="33">
        <v>169.60067861338226</v>
      </c>
      <c r="R163" s="7"/>
    </row>
    <row r="164" spans="1:18" x14ac:dyDescent="0.25">
      <c r="A164" s="196">
        <v>508</v>
      </c>
      <c r="B164" s="10" t="s">
        <v>169</v>
      </c>
      <c r="C164" s="11">
        <v>9360</v>
      </c>
      <c r="D164" s="33">
        <v>1137.0682072649574</v>
      </c>
      <c r="E164" s="33">
        <v>183.07415361658343</v>
      </c>
      <c r="F164" s="33">
        <v>1320.142360881541</v>
      </c>
      <c r="G164" s="33">
        <v>1388.69</v>
      </c>
      <c r="H164" s="33">
        <v>-68.547639118459145</v>
      </c>
      <c r="I164" s="33">
        <v>67.911165569769409</v>
      </c>
      <c r="J164" s="33">
        <v>-278.2713696092444</v>
      </c>
      <c r="K164" s="33">
        <v>-278.90784315793411</v>
      </c>
      <c r="L164" s="33">
        <v>251.59166194094766</v>
      </c>
      <c r="M164" s="33">
        <v>-27.31618121698644</v>
      </c>
      <c r="N164" s="33">
        <v>177.60214771951081</v>
      </c>
      <c r="O164" s="99">
        <v>150.28596650252439</v>
      </c>
      <c r="P164" s="33">
        <v>11.931612286324784</v>
      </c>
      <c r="Q164" s="33">
        <v>162.21757878884918</v>
      </c>
      <c r="R164" s="7"/>
    </row>
    <row r="165" spans="1:18" x14ac:dyDescent="0.25">
      <c r="A165" s="196">
        <v>529</v>
      </c>
      <c r="B165" s="10" t="s">
        <v>170</v>
      </c>
      <c r="C165" s="11">
        <v>19850</v>
      </c>
      <c r="D165" s="33">
        <v>1441.2883581863978</v>
      </c>
      <c r="E165" s="33">
        <v>200.50998447631744</v>
      </c>
      <c r="F165" s="33">
        <v>1641.7983426627152</v>
      </c>
      <c r="G165" s="33">
        <v>1388.69</v>
      </c>
      <c r="H165" s="33">
        <v>253.10834266271527</v>
      </c>
      <c r="I165" s="33">
        <v>38.662951170030759</v>
      </c>
      <c r="J165" s="33">
        <v>155.95674653479674</v>
      </c>
      <c r="K165" s="33">
        <v>447.7280403675428</v>
      </c>
      <c r="L165" s="33">
        <v>-31.966088789916263</v>
      </c>
      <c r="M165" s="33">
        <v>415.76195157762652</v>
      </c>
      <c r="N165" s="33">
        <v>115.95178222099007</v>
      </c>
      <c r="O165" s="99">
        <v>531.71373379861654</v>
      </c>
      <c r="P165" s="33">
        <v>-10.120304556675059</v>
      </c>
      <c r="Q165" s="33">
        <v>521.59342924194152</v>
      </c>
      <c r="R165" s="7"/>
    </row>
    <row r="166" spans="1:18" x14ac:dyDescent="0.25">
      <c r="A166" s="196">
        <v>531</v>
      </c>
      <c r="B166" s="10" t="s">
        <v>171</v>
      </c>
      <c r="C166" s="11">
        <v>5072</v>
      </c>
      <c r="D166" s="33">
        <v>1369.4584877760251</v>
      </c>
      <c r="E166" s="33">
        <v>131.56113889024058</v>
      </c>
      <c r="F166" s="33">
        <v>1501.0196266662656</v>
      </c>
      <c r="G166" s="33">
        <v>1388.69</v>
      </c>
      <c r="H166" s="33">
        <v>112.32962666626554</v>
      </c>
      <c r="I166" s="33">
        <v>26.469681415465701</v>
      </c>
      <c r="J166" s="33">
        <v>-529.24316092779929</v>
      </c>
      <c r="K166" s="33">
        <v>-390.44385284606807</v>
      </c>
      <c r="L166" s="33">
        <v>433.25894749306082</v>
      </c>
      <c r="M166" s="33">
        <v>42.815094646992698</v>
      </c>
      <c r="N166" s="33">
        <v>173.32981083052803</v>
      </c>
      <c r="O166" s="99">
        <v>216.14490547752075</v>
      </c>
      <c r="P166" s="33">
        <v>7.1895286967665646</v>
      </c>
      <c r="Q166" s="33">
        <v>223.33443417428734</v>
      </c>
      <c r="R166" s="7"/>
    </row>
    <row r="167" spans="1:18" x14ac:dyDescent="0.25">
      <c r="A167" s="196">
        <v>535</v>
      </c>
      <c r="B167" s="10" t="s">
        <v>172</v>
      </c>
      <c r="C167" s="11">
        <v>10419</v>
      </c>
      <c r="D167" s="33">
        <v>2078.7740906037047</v>
      </c>
      <c r="E167" s="33">
        <v>124.47413949010181</v>
      </c>
      <c r="F167" s="33">
        <v>2203.2482300938063</v>
      </c>
      <c r="G167" s="33">
        <v>1388.69</v>
      </c>
      <c r="H167" s="33">
        <v>814.55823009380629</v>
      </c>
      <c r="I167" s="33">
        <v>36.872863524686423</v>
      </c>
      <c r="J167" s="33">
        <v>-98.017809502562372</v>
      </c>
      <c r="K167" s="33">
        <v>753.41328411593042</v>
      </c>
      <c r="L167" s="33">
        <v>619.30225942868958</v>
      </c>
      <c r="M167" s="33">
        <v>1372.71554354462</v>
      </c>
      <c r="N167" s="33">
        <v>191.65889739423778</v>
      </c>
      <c r="O167" s="99">
        <v>1564.3744409388578</v>
      </c>
      <c r="P167" s="33">
        <v>-5.9493586236683029</v>
      </c>
      <c r="Q167" s="33">
        <v>1558.4250823151895</v>
      </c>
      <c r="R167" s="7"/>
    </row>
    <row r="168" spans="1:18" x14ac:dyDescent="0.25">
      <c r="A168" s="196">
        <v>536</v>
      </c>
      <c r="B168" s="10" t="s">
        <v>173</v>
      </c>
      <c r="C168" s="11">
        <v>35346</v>
      </c>
      <c r="D168" s="33">
        <v>1716.3306906014825</v>
      </c>
      <c r="E168" s="33">
        <v>132.01211920695815</v>
      </c>
      <c r="F168" s="33">
        <v>1848.3428098084407</v>
      </c>
      <c r="G168" s="33">
        <v>1388.69</v>
      </c>
      <c r="H168" s="33">
        <v>459.65280980844062</v>
      </c>
      <c r="I168" s="33">
        <v>45.441197600860775</v>
      </c>
      <c r="J168" s="33">
        <v>-194.7095404527995</v>
      </c>
      <c r="K168" s="33">
        <v>310.38446695650191</v>
      </c>
      <c r="L168" s="33">
        <v>158.58812617159091</v>
      </c>
      <c r="M168" s="33">
        <v>468.9725931280928</v>
      </c>
      <c r="N168" s="33">
        <v>120.06433477282978</v>
      </c>
      <c r="O168" s="99">
        <v>589.03692790092259</v>
      </c>
      <c r="P168" s="33">
        <v>-0.39201897810216851</v>
      </c>
      <c r="Q168" s="33">
        <v>588.64490892282038</v>
      </c>
      <c r="R168" s="7"/>
    </row>
    <row r="169" spans="1:18" x14ac:dyDescent="0.25">
      <c r="A169" s="196">
        <v>538</v>
      </c>
      <c r="B169" s="10" t="s">
        <v>174</v>
      </c>
      <c r="C169" s="11">
        <v>4644</v>
      </c>
      <c r="D169" s="33">
        <v>1823.8609539190352</v>
      </c>
      <c r="E169" s="33">
        <v>128.14783841689263</v>
      </c>
      <c r="F169" s="33">
        <v>1952.0087923359281</v>
      </c>
      <c r="G169" s="33">
        <v>1388.69</v>
      </c>
      <c r="H169" s="33">
        <v>563.31879233592792</v>
      </c>
      <c r="I169" s="33">
        <v>20.92690445743213</v>
      </c>
      <c r="J169" s="33">
        <v>-136.74073252374981</v>
      </c>
      <c r="K169" s="33">
        <v>447.5049642696103</v>
      </c>
      <c r="L169" s="33">
        <v>407.53889086496491</v>
      </c>
      <c r="M169" s="33">
        <v>855.04385513457521</v>
      </c>
      <c r="N169" s="33">
        <v>167.63324786211635</v>
      </c>
      <c r="O169" s="99">
        <v>1022.6771029966916</v>
      </c>
      <c r="P169" s="33">
        <v>-17.00978843669251</v>
      </c>
      <c r="Q169" s="33">
        <v>1005.667314559999</v>
      </c>
      <c r="R169" s="7"/>
    </row>
    <row r="170" spans="1:18" x14ac:dyDescent="0.25">
      <c r="A170" s="196">
        <v>541</v>
      </c>
      <c r="B170" s="10" t="s">
        <v>175</v>
      </c>
      <c r="C170" s="11">
        <v>9243</v>
      </c>
      <c r="D170" s="33">
        <v>1128.0431623931622</v>
      </c>
      <c r="E170" s="33">
        <v>355.62033723849635</v>
      </c>
      <c r="F170" s="33">
        <v>1483.6634996316586</v>
      </c>
      <c r="G170" s="33">
        <v>1388.69</v>
      </c>
      <c r="H170" s="33">
        <v>94.973499631658711</v>
      </c>
      <c r="I170" s="33">
        <v>140.88425487755342</v>
      </c>
      <c r="J170" s="33">
        <v>327.07523549474786</v>
      </c>
      <c r="K170" s="33">
        <v>562.93299000395996</v>
      </c>
      <c r="L170" s="33">
        <v>494.19497541049236</v>
      </c>
      <c r="M170" s="33">
        <v>1057.1279654144523</v>
      </c>
      <c r="N170" s="33">
        <v>219.69251219456095</v>
      </c>
      <c r="O170" s="99">
        <v>1276.8204776090133</v>
      </c>
      <c r="P170" s="33">
        <v>-1.0599349724115568</v>
      </c>
      <c r="Q170" s="33">
        <v>1275.7605426366017</v>
      </c>
      <c r="R170" s="7"/>
    </row>
    <row r="171" spans="1:18" x14ac:dyDescent="0.25">
      <c r="A171" s="196">
        <v>543</v>
      </c>
      <c r="B171" s="10" t="s">
        <v>176</v>
      </c>
      <c r="C171" s="11">
        <v>44458</v>
      </c>
      <c r="D171" s="33">
        <v>1845.7225860362587</v>
      </c>
      <c r="E171" s="33">
        <v>208.73954467606026</v>
      </c>
      <c r="F171" s="33">
        <v>2054.4621307123189</v>
      </c>
      <c r="G171" s="33">
        <v>1388.69</v>
      </c>
      <c r="H171" s="33">
        <v>665.77213071231893</v>
      </c>
      <c r="I171" s="33">
        <v>38.977374203878405</v>
      </c>
      <c r="J171" s="33">
        <v>62.918177083960018</v>
      </c>
      <c r="K171" s="33">
        <v>767.66768200015747</v>
      </c>
      <c r="L171" s="33">
        <v>-4.4723701176613142</v>
      </c>
      <c r="M171" s="33">
        <v>763.19531188249618</v>
      </c>
      <c r="N171" s="33">
        <v>115.70970920548424</v>
      </c>
      <c r="O171" s="99">
        <v>878.90502108798057</v>
      </c>
      <c r="P171" s="33">
        <v>-5.9876009469611766</v>
      </c>
      <c r="Q171" s="33">
        <v>872.91742014101931</v>
      </c>
      <c r="R171" s="7"/>
    </row>
    <row r="172" spans="1:18" x14ac:dyDescent="0.25">
      <c r="A172" s="196">
        <v>545</v>
      </c>
      <c r="B172" s="10" t="s">
        <v>177</v>
      </c>
      <c r="C172" s="11">
        <v>9584</v>
      </c>
      <c r="D172" s="33">
        <v>1505.0814837228713</v>
      </c>
      <c r="E172" s="33">
        <v>718.26859115329285</v>
      </c>
      <c r="F172" s="33">
        <v>2223.3500748761644</v>
      </c>
      <c r="G172" s="33">
        <v>1388.69</v>
      </c>
      <c r="H172" s="33">
        <v>834.66007487616423</v>
      </c>
      <c r="I172" s="33">
        <v>80.299439568149907</v>
      </c>
      <c r="J172" s="33">
        <v>250.63463265943449</v>
      </c>
      <c r="K172" s="33">
        <v>1165.5941471037486</v>
      </c>
      <c r="L172" s="33">
        <v>325.53577702199061</v>
      </c>
      <c r="M172" s="33">
        <v>1491.1299241257393</v>
      </c>
      <c r="N172" s="33">
        <v>226.77278726372086</v>
      </c>
      <c r="O172" s="99">
        <v>1717.9027113894601</v>
      </c>
      <c r="P172" s="33">
        <v>1.4165103297161927</v>
      </c>
      <c r="Q172" s="33">
        <v>1719.3192217191765</v>
      </c>
      <c r="R172" s="7"/>
    </row>
    <row r="173" spans="1:18" x14ac:dyDescent="0.25">
      <c r="A173" s="196">
        <v>560</v>
      </c>
      <c r="B173" s="10" t="s">
        <v>178</v>
      </c>
      <c r="C173" s="11">
        <v>15735</v>
      </c>
      <c r="D173" s="33">
        <v>1555.5539046711153</v>
      </c>
      <c r="E173" s="33">
        <v>202.067866129577</v>
      </c>
      <c r="F173" s="33">
        <v>1757.6217708006925</v>
      </c>
      <c r="G173" s="33">
        <v>1388.69</v>
      </c>
      <c r="H173" s="33">
        <v>368.93177080069233</v>
      </c>
      <c r="I173" s="33">
        <v>25.382073250191912</v>
      </c>
      <c r="J173" s="33">
        <v>-117.71845063451316</v>
      </c>
      <c r="K173" s="33">
        <v>276.59539341637111</v>
      </c>
      <c r="L173" s="33">
        <v>388.88818289676158</v>
      </c>
      <c r="M173" s="33">
        <v>665.48357631313263</v>
      </c>
      <c r="N173" s="33">
        <v>174.92796877380923</v>
      </c>
      <c r="O173" s="99">
        <v>840.41154508694183</v>
      </c>
      <c r="P173" s="33">
        <v>30.156797270416298</v>
      </c>
      <c r="Q173" s="33">
        <v>870.56834235735812</v>
      </c>
      <c r="R173" s="7"/>
    </row>
    <row r="174" spans="1:18" x14ac:dyDescent="0.25">
      <c r="A174" s="196">
        <v>561</v>
      </c>
      <c r="B174" s="10" t="s">
        <v>179</v>
      </c>
      <c r="C174" s="11">
        <v>1317</v>
      </c>
      <c r="D174" s="33">
        <v>1608.2965072133636</v>
      </c>
      <c r="E174" s="33">
        <v>299.84027962645075</v>
      </c>
      <c r="F174" s="33">
        <v>1908.1367868398145</v>
      </c>
      <c r="G174" s="33">
        <v>1388.69</v>
      </c>
      <c r="H174" s="33">
        <v>519.44678683981442</v>
      </c>
      <c r="I174" s="33">
        <v>23.947114320141498</v>
      </c>
      <c r="J174" s="33">
        <v>444.76238521501989</v>
      </c>
      <c r="K174" s="33">
        <v>988.15628637497593</v>
      </c>
      <c r="L174" s="33">
        <v>331.64341912816104</v>
      </c>
      <c r="M174" s="33">
        <v>1319.7997055031369</v>
      </c>
      <c r="N174" s="33">
        <v>258.22638326044347</v>
      </c>
      <c r="O174" s="99">
        <v>1578.0260887635802</v>
      </c>
      <c r="P174" s="33">
        <v>-450.84001518602889</v>
      </c>
      <c r="Q174" s="33">
        <v>1127.1860735775515</v>
      </c>
      <c r="R174" s="7"/>
    </row>
    <row r="175" spans="1:18" x14ac:dyDescent="0.25">
      <c r="A175" s="196">
        <v>562</v>
      </c>
      <c r="B175" s="10" t="s">
        <v>180</v>
      </c>
      <c r="C175" s="11">
        <v>8935</v>
      </c>
      <c r="D175" s="33">
        <v>1376.8533385562398</v>
      </c>
      <c r="E175" s="33">
        <v>183.97592433313898</v>
      </c>
      <c r="F175" s="33">
        <v>1560.8292628893787</v>
      </c>
      <c r="G175" s="33">
        <v>1388.69</v>
      </c>
      <c r="H175" s="33">
        <v>172.13926288937856</v>
      </c>
      <c r="I175" s="33">
        <v>46.134823636122761</v>
      </c>
      <c r="J175" s="33">
        <v>-114.728388778953</v>
      </c>
      <c r="K175" s="33">
        <v>103.54569774654834</v>
      </c>
      <c r="L175" s="33">
        <v>367.14278542994839</v>
      </c>
      <c r="M175" s="33">
        <v>470.68848317649673</v>
      </c>
      <c r="N175" s="33">
        <v>185.64360276195379</v>
      </c>
      <c r="O175" s="99">
        <v>656.33208593845052</v>
      </c>
      <c r="P175" s="33">
        <v>-13.570074639059866</v>
      </c>
      <c r="Q175" s="33">
        <v>642.76201129939057</v>
      </c>
      <c r="R175" s="7"/>
    </row>
    <row r="176" spans="1:18" x14ac:dyDescent="0.25">
      <c r="A176" s="196">
        <v>563</v>
      </c>
      <c r="B176" s="10" t="s">
        <v>181</v>
      </c>
      <c r="C176" s="11">
        <v>7025</v>
      </c>
      <c r="D176" s="33">
        <v>1661.2123188612097</v>
      </c>
      <c r="E176" s="33">
        <v>170.21500143299696</v>
      </c>
      <c r="F176" s="33">
        <v>1831.4273202942068</v>
      </c>
      <c r="G176" s="33">
        <v>1388.69</v>
      </c>
      <c r="H176" s="33">
        <v>442.73732029420677</v>
      </c>
      <c r="I176" s="33">
        <v>59.656823325558385</v>
      </c>
      <c r="J176" s="33">
        <v>-350.7689462635073</v>
      </c>
      <c r="K176" s="33">
        <v>151.6251973562579</v>
      </c>
      <c r="L176" s="33">
        <v>496.5231185121886</v>
      </c>
      <c r="M176" s="33">
        <v>648.1483158684465</v>
      </c>
      <c r="N176" s="33">
        <v>184.65105172479997</v>
      </c>
      <c r="O176" s="99">
        <v>832.79936759324642</v>
      </c>
      <c r="P176" s="33">
        <v>1.6819148754448425</v>
      </c>
      <c r="Q176" s="33">
        <v>834.48128246869123</v>
      </c>
      <c r="R176" s="7"/>
    </row>
    <row r="177" spans="1:18" x14ac:dyDescent="0.25">
      <c r="A177" s="196">
        <v>564</v>
      </c>
      <c r="B177" s="10" t="s">
        <v>182</v>
      </c>
      <c r="C177" s="11">
        <v>211848</v>
      </c>
      <c r="D177" s="33">
        <v>1608.7005185793589</v>
      </c>
      <c r="E177" s="33">
        <v>200.89783995120303</v>
      </c>
      <c r="F177" s="33">
        <v>1809.5983585305621</v>
      </c>
      <c r="G177" s="33">
        <v>1388.69</v>
      </c>
      <c r="H177" s="33">
        <v>420.908358530562</v>
      </c>
      <c r="I177" s="33">
        <v>43.752070589916414</v>
      </c>
      <c r="J177" s="33">
        <v>-234.3403496334447</v>
      </c>
      <c r="K177" s="33">
        <v>230.32007948703372</v>
      </c>
      <c r="L177" s="33">
        <v>166.48237194693073</v>
      </c>
      <c r="M177" s="33">
        <v>396.80245143396445</v>
      </c>
      <c r="N177" s="33">
        <v>138.77539180176834</v>
      </c>
      <c r="O177" s="99">
        <v>535.57784323573287</v>
      </c>
      <c r="P177" s="33">
        <v>-61.278093670697885</v>
      </c>
      <c r="Q177" s="33">
        <v>474.29974956503492</v>
      </c>
      <c r="R177" s="7"/>
    </row>
    <row r="178" spans="1:18" x14ac:dyDescent="0.25">
      <c r="A178" s="196">
        <v>576</v>
      </c>
      <c r="B178" s="10" t="s">
        <v>183</v>
      </c>
      <c r="C178" s="11">
        <v>2750</v>
      </c>
      <c r="D178" s="33">
        <v>966.92886545454542</v>
      </c>
      <c r="E178" s="33">
        <v>294.86917706154372</v>
      </c>
      <c r="F178" s="33">
        <v>1261.798042516089</v>
      </c>
      <c r="G178" s="33">
        <v>1388.69</v>
      </c>
      <c r="H178" s="33">
        <v>-126.89195748391087</v>
      </c>
      <c r="I178" s="33">
        <v>131.97442452339328</v>
      </c>
      <c r="J178" s="33">
        <v>153.32436688470247</v>
      </c>
      <c r="K178" s="33">
        <v>158.40683392418487</v>
      </c>
      <c r="L178" s="33">
        <v>285.83256763219606</v>
      </c>
      <c r="M178" s="33">
        <v>444.23940155638093</v>
      </c>
      <c r="N178" s="33">
        <v>223.92459876517998</v>
      </c>
      <c r="O178" s="99">
        <v>668.16400032156093</v>
      </c>
      <c r="P178" s="33">
        <v>-15.162620909090911</v>
      </c>
      <c r="Q178" s="33">
        <v>653.0013794124701</v>
      </c>
      <c r="R178" s="7"/>
    </row>
    <row r="179" spans="1:18" x14ac:dyDescent="0.25">
      <c r="A179" s="196">
        <v>577</v>
      </c>
      <c r="B179" s="10" t="s">
        <v>184</v>
      </c>
      <c r="C179" s="11">
        <v>11138</v>
      </c>
      <c r="D179" s="33">
        <v>1791.572086550548</v>
      </c>
      <c r="E179" s="33">
        <v>128.84119972797691</v>
      </c>
      <c r="F179" s="33">
        <v>1920.4132862785248</v>
      </c>
      <c r="G179" s="33">
        <v>1388.69</v>
      </c>
      <c r="H179" s="33">
        <v>531.7232862785246</v>
      </c>
      <c r="I179" s="33">
        <v>36.794450049094245</v>
      </c>
      <c r="J179" s="33">
        <v>-93.852324003907498</v>
      </c>
      <c r="K179" s="33">
        <v>474.66541232371134</v>
      </c>
      <c r="L179" s="33">
        <v>213.24456030589783</v>
      </c>
      <c r="M179" s="33">
        <v>687.90997262960923</v>
      </c>
      <c r="N179" s="33">
        <v>141.29479549833314</v>
      </c>
      <c r="O179" s="99">
        <v>829.20476812794243</v>
      </c>
      <c r="P179" s="33">
        <v>-2.0694094541210286</v>
      </c>
      <c r="Q179" s="33">
        <v>827.13535867382143</v>
      </c>
      <c r="R179" s="7"/>
    </row>
    <row r="180" spans="1:18" x14ac:dyDescent="0.25">
      <c r="A180" s="196">
        <v>578</v>
      </c>
      <c r="B180" s="10" t="s">
        <v>185</v>
      </c>
      <c r="C180" s="11">
        <v>3100</v>
      </c>
      <c r="D180" s="33">
        <v>1169.7944548387097</v>
      </c>
      <c r="E180" s="33">
        <v>337.07233104727476</v>
      </c>
      <c r="F180" s="33">
        <v>1506.8667858859847</v>
      </c>
      <c r="G180" s="33">
        <v>1388.69</v>
      </c>
      <c r="H180" s="33">
        <v>118.17678588598456</v>
      </c>
      <c r="I180" s="33">
        <v>91.915593758824457</v>
      </c>
      <c r="J180" s="33">
        <v>-311.9560709357641</v>
      </c>
      <c r="K180" s="33">
        <v>-101.86369129095509</v>
      </c>
      <c r="L180" s="33">
        <v>542.4943069212718</v>
      </c>
      <c r="M180" s="33">
        <v>440.63061563031675</v>
      </c>
      <c r="N180" s="33">
        <v>214.25674454072112</v>
      </c>
      <c r="O180" s="99">
        <v>654.88736017103793</v>
      </c>
      <c r="P180" s="33">
        <v>115.18525725806451</v>
      </c>
      <c r="Q180" s="33">
        <v>770.07261742910237</v>
      </c>
      <c r="R180" s="7"/>
    </row>
    <row r="181" spans="1:18" x14ac:dyDescent="0.25">
      <c r="A181" s="196">
        <v>580</v>
      </c>
      <c r="B181" s="10" t="s">
        <v>186</v>
      </c>
      <c r="C181" s="11">
        <v>4438</v>
      </c>
      <c r="D181" s="33">
        <v>954.79793600721052</v>
      </c>
      <c r="E181" s="33">
        <v>253.200469948354</v>
      </c>
      <c r="F181" s="33">
        <v>1207.9984059555643</v>
      </c>
      <c r="G181" s="33">
        <v>1388.69</v>
      </c>
      <c r="H181" s="33">
        <v>-180.69159404443573</v>
      </c>
      <c r="I181" s="33">
        <v>154.01874602299426</v>
      </c>
      <c r="J181" s="33">
        <v>-187.57461253610708</v>
      </c>
      <c r="K181" s="33">
        <v>-214.24746055754858</v>
      </c>
      <c r="L181" s="33">
        <v>454.91721455266594</v>
      </c>
      <c r="M181" s="33">
        <v>240.66975399511739</v>
      </c>
      <c r="N181" s="33">
        <v>231.06487718677977</v>
      </c>
      <c r="O181" s="99">
        <v>471.73463118189716</v>
      </c>
      <c r="P181" s="33">
        <v>14.807569287967555</v>
      </c>
      <c r="Q181" s="33">
        <v>486.54220046986478</v>
      </c>
      <c r="R181" s="7"/>
    </row>
    <row r="182" spans="1:18" x14ac:dyDescent="0.25">
      <c r="A182" s="196">
        <v>581</v>
      </c>
      <c r="B182" s="10" t="s">
        <v>187</v>
      </c>
      <c r="C182" s="11">
        <v>6240</v>
      </c>
      <c r="D182" s="33">
        <v>1329.161389423077</v>
      </c>
      <c r="E182" s="33">
        <v>239.79629300494526</v>
      </c>
      <c r="F182" s="33">
        <v>1568.9576824280221</v>
      </c>
      <c r="G182" s="33">
        <v>1388.6899999999998</v>
      </c>
      <c r="H182" s="33">
        <v>180.2676824280222</v>
      </c>
      <c r="I182" s="33">
        <v>81.135503731222741</v>
      </c>
      <c r="J182" s="33">
        <v>-289.29783531848568</v>
      </c>
      <c r="K182" s="33">
        <v>-27.894649159240736</v>
      </c>
      <c r="L182" s="33">
        <v>351.24109676086243</v>
      </c>
      <c r="M182" s="33">
        <v>323.34644760162166</v>
      </c>
      <c r="N182" s="33">
        <v>196.23036762951654</v>
      </c>
      <c r="O182" s="99">
        <v>519.5768152311382</v>
      </c>
      <c r="P182" s="33">
        <v>16.329063301282044</v>
      </c>
      <c r="Q182" s="33">
        <v>535.90587853242027</v>
      </c>
      <c r="R182" s="7"/>
    </row>
    <row r="183" spans="1:18" x14ac:dyDescent="0.25">
      <c r="A183" s="196">
        <v>583</v>
      </c>
      <c r="B183" s="10" t="s">
        <v>188</v>
      </c>
      <c r="C183" s="11">
        <v>947</v>
      </c>
      <c r="D183" s="33">
        <v>986.59681098204862</v>
      </c>
      <c r="E183" s="33">
        <v>960.41864345233284</v>
      </c>
      <c r="F183" s="33">
        <v>1947.0154544343816</v>
      </c>
      <c r="G183" s="33">
        <v>1388.6900000000003</v>
      </c>
      <c r="H183" s="33">
        <v>558.32545443438141</v>
      </c>
      <c r="I183" s="33">
        <v>386.23590627039061</v>
      </c>
      <c r="J183" s="33">
        <v>-279.28074730840575</v>
      </c>
      <c r="K183" s="33">
        <v>665.28061339636633</v>
      </c>
      <c r="L183" s="33">
        <v>39.642636889654533</v>
      </c>
      <c r="M183" s="33">
        <v>704.92325028602079</v>
      </c>
      <c r="N183" s="33">
        <v>202.23662840615853</v>
      </c>
      <c r="O183" s="99">
        <v>907.1598786921794</v>
      </c>
      <c r="P183" s="33">
        <v>149.5788357972545</v>
      </c>
      <c r="Q183" s="33">
        <v>1056.7387144894337</v>
      </c>
      <c r="R183" s="7"/>
    </row>
    <row r="184" spans="1:18" x14ac:dyDescent="0.25">
      <c r="A184" s="196">
        <v>584</v>
      </c>
      <c r="B184" s="10" t="s">
        <v>189</v>
      </c>
      <c r="C184" s="11">
        <v>2653</v>
      </c>
      <c r="D184" s="33">
        <v>2381.1617451941197</v>
      </c>
      <c r="E184" s="33">
        <v>320.05727990426033</v>
      </c>
      <c r="F184" s="33">
        <v>2701.2190250983799</v>
      </c>
      <c r="G184" s="33">
        <v>1388.69</v>
      </c>
      <c r="H184" s="33">
        <v>1312.5290250983799</v>
      </c>
      <c r="I184" s="33">
        <v>155.04931687479638</v>
      </c>
      <c r="J184" s="33">
        <v>-408.91046230988212</v>
      </c>
      <c r="K184" s="33">
        <v>1058.6678796632941</v>
      </c>
      <c r="L184" s="33">
        <v>686.38121155158922</v>
      </c>
      <c r="M184" s="33">
        <v>1745.0490912148834</v>
      </c>
      <c r="N184" s="33">
        <v>206.42540631743077</v>
      </c>
      <c r="O184" s="99">
        <v>1951.4744975323144</v>
      </c>
      <c r="P184" s="33">
        <v>4.49860535243121</v>
      </c>
      <c r="Q184" s="33">
        <v>1955.9731028847455</v>
      </c>
      <c r="R184" s="7"/>
    </row>
    <row r="185" spans="1:18" x14ac:dyDescent="0.25">
      <c r="A185" s="196">
        <v>588</v>
      </c>
      <c r="B185" s="10" t="s">
        <v>190</v>
      </c>
      <c r="C185" s="11">
        <v>1600</v>
      </c>
      <c r="D185" s="33">
        <v>1022.75486875</v>
      </c>
      <c r="E185" s="33">
        <v>331.41858360341524</v>
      </c>
      <c r="F185" s="33">
        <v>1354.1734523534151</v>
      </c>
      <c r="G185" s="33">
        <v>1388.69</v>
      </c>
      <c r="H185" s="33">
        <v>-34.516547646584804</v>
      </c>
      <c r="I185" s="33">
        <v>139.64466353514013</v>
      </c>
      <c r="J185" s="33">
        <v>-724.19339110727685</v>
      </c>
      <c r="K185" s="33">
        <v>-619.06527521872147</v>
      </c>
      <c r="L185" s="33">
        <v>276.18880334937467</v>
      </c>
      <c r="M185" s="33">
        <v>-342.87647186934686</v>
      </c>
      <c r="N185" s="33">
        <v>237.58654655456377</v>
      </c>
      <c r="O185" s="99">
        <v>-105.2899253147831</v>
      </c>
      <c r="P185" s="33">
        <v>-6.284418125000002</v>
      </c>
      <c r="Q185" s="33">
        <v>-111.57434343978312</v>
      </c>
      <c r="R185" s="7"/>
    </row>
    <row r="186" spans="1:18" x14ac:dyDescent="0.25">
      <c r="A186" s="196">
        <v>592</v>
      </c>
      <c r="B186" s="10" t="s">
        <v>191</v>
      </c>
      <c r="C186" s="11">
        <v>3651</v>
      </c>
      <c r="D186" s="33">
        <v>1751.2245083538755</v>
      </c>
      <c r="E186" s="33">
        <v>207.68416390716263</v>
      </c>
      <c r="F186" s="33">
        <v>1958.9086722610384</v>
      </c>
      <c r="G186" s="33">
        <v>1388.69</v>
      </c>
      <c r="H186" s="33">
        <v>570.21867226103825</v>
      </c>
      <c r="I186" s="33">
        <v>52.452641944274305</v>
      </c>
      <c r="J186" s="33">
        <v>-313.24454233515576</v>
      </c>
      <c r="K186" s="33">
        <v>309.42677187015676</v>
      </c>
      <c r="L186" s="33">
        <v>390.35996211848368</v>
      </c>
      <c r="M186" s="33">
        <v>699.78673398864044</v>
      </c>
      <c r="N186" s="33">
        <v>184.53995897058445</v>
      </c>
      <c r="O186" s="99">
        <v>884.32669295922494</v>
      </c>
      <c r="P186" s="33">
        <v>34.875211585866886</v>
      </c>
      <c r="Q186" s="33">
        <v>919.20190454509191</v>
      </c>
      <c r="R186" s="7"/>
    </row>
    <row r="187" spans="1:18" x14ac:dyDescent="0.25">
      <c r="A187" s="196">
        <v>593</v>
      </c>
      <c r="B187" s="10" t="s">
        <v>192</v>
      </c>
      <c r="C187" s="11">
        <v>17077</v>
      </c>
      <c r="D187" s="33">
        <v>1130.6414698131991</v>
      </c>
      <c r="E187" s="33">
        <v>213.54165634548278</v>
      </c>
      <c r="F187" s="33">
        <v>1344.1831261586819</v>
      </c>
      <c r="G187" s="33">
        <v>1388.69</v>
      </c>
      <c r="H187" s="33">
        <v>-44.506873841318111</v>
      </c>
      <c r="I187" s="33">
        <v>33.172421884851246</v>
      </c>
      <c r="J187" s="33">
        <v>-305.29739808673003</v>
      </c>
      <c r="K187" s="33">
        <v>-316.63185004319689</v>
      </c>
      <c r="L187" s="33">
        <v>367.06939769193082</v>
      </c>
      <c r="M187" s="33">
        <v>50.437547648733876</v>
      </c>
      <c r="N187" s="33">
        <v>194.54139744639599</v>
      </c>
      <c r="O187" s="99">
        <v>244.97894509512989</v>
      </c>
      <c r="P187" s="33">
        <v>-14.452870176260459</v>
      </c>
      <c r="Q187" s="33">
        <v>230.52607491886943</v>
      </c>
      <c r="R187" s="7"/>
    </row>
    <row r="188" spans="1:18" x14ac:dyDescent="0.25">
      <c r="A188" s="196">
        <v>595</v>
      </c>
      <c r="B188" s="10" t="s">
        <v>193</v>
      </c>
      <c r="C188" s="11">
        <v>4140</v>
      </c>
      <c r="D188" s="33">
        <v>1274.8934999999999</v>
      </c>
      <c r="E188" s="33">
        <v>335.00398855431678</v>
      </c>
      <c r="F188" s="33">
        <v>1609.8974885543166</v>
      </c>
      <c r="G188" s="33">
        <v>1388.69</v>
      </c>
      <c r="H188" s="33">
        <v>221.2074885543166</v>
      </c>
      <c r="I188" s="33">
        <v>152.45649532967096</v>
      </c>
      <c r="J188" s="33">
        <v>189.2663606752277</v>
      </c>
      <c r="K188" s="33">
        <v>562.9303445592152</v>
      </c>
      <c r="L188" s="33">
        <v>550.89057646780952</v>
      </c>
      <c r="M188" s="33">
        <v>1113.8209210270247</v>
      </c>
      <c r="N188" s="33">
        <v>233.21311446242763</v>
      </c>
      <c r="O188" s="99">
        <v>1347.0340354894522</v>
      </c>
      <c r="P188" s="33">
        <v>31.42254106280193</v>
      </c>
      <c r="Q188" s="33">
        <v>1378.4565765522541</v>
      </c>
      <c r="R188" s="7"/>
    </row>
    <row r="189" spans="1:18" x14ac:dyDescent="0.25">
      <c r="A189" s="196">
        <v>598</v>
      </c>
      <c r="B189" s="10" t="s">
        <v>194</v>
      </c>
      <c r="C189" s="11">
        <v>19207</v>
      </c>
      <c r="D189" s="33">
        <v>1460.9319649086269</v>
      </c>
      <c r="E189" s="33">
        <v>472.88659210074121</v>
      </c>
      <c r="F189" s="33">
        <v>1933.8185570093681</v>
      </c>
      <c r="G189" s="33">
        <v>1388.69</v>
      </c>
      <c r="H189" s="33">
        <v>545.12855700936814</v>
      </c>
      <c r="I189" s="33">
        <v>32.083587528322369</v>
      </c>
      <c r="J189" s="33">
        <v>-691.1099675964515</v>
      </c>
      <c r="K189" s="33">
        <v>-113.89782305876108</v>
      </c>
      <c r="L189" s="33">
        <v>78.607631862006428</v>
      </c>
      <c r="M189" s="33">
        <v>-35.290191196754648</v>
      </c>
      <c r="N189" s="33">
        <v>160.17259607045622</v>
      </c>
      <c r="O189" s="99">
        <v>124.88240487370159</v>
      </c>
      <c r="P189" s="33">
        <v>40.393429088353209</v>
      </c>
      <c r="Q189" s="33">
        <v>165.2758339620548</v>
      </c>
      <c r="R189" s="7"/>
    </row>
    <row r="190" spans="1:18" x14ac:dyDescent="0.25">
      <c r="A190" s="196">
        <v>599</v>
      </c>
      <c r="B190" s="10" t="s">
        <v>195</v>
      </c>
      <c r="C190" s="11">
        <v>11206</v>
      </c>
      <c r="D190" s="33">
        <v>2222.1567062288059</v>
      </c>
      <c r="E190" s="33">
        <v>406.28465418299834</v>
      </c>
      <c r="F190" s="33">
        <v>2628.4413604118045</v>
      </c>
      <c r="G190" s="33">
        <v>1388.69</v>
      </c>
      <c r="H190" s="33">
        <v>1239.7513604118044</v>
      </c>
      <c r="I190" s="33">
        <v>34.286466663239885</v>
      </c>
      <c r="J190" s="33">
        <v>-425.23464024261483</v>
      </c>
      <c r="K190" s="33">
        <v>848.80318683242956</v>
      </c>
      <c r="L190" s="33">
        <v>427.76812938274577</v>
      </c>
      <c r="M190" s="33">
        <v>1276.5713162151753</v>
      </c>
      <c r="N190" s="33">
        <v>182.09850418152985</v>
      </c>
      <c r="O190" s="99">
        <v>1458.6698203967051</v>
      </c>
      <c r="P190" s="33">
        <v>-41.809342539710876</v>
      </c>
      <c r="Q190" s="33">
        <v>1416.8604778569941</v>
      </c>
      <c r="R190" s="7"/>
    </row>
    <row r="191" spans="1:18" x14ac:dyDescent="0.25">
      <c r="A191" s="196">
        <v>601</v>
      </c>
      <c r="B191" s="10" t="s">
        <v>196</v>
      </c>
      <c r="C191" s="11">
        <v>3786</v>
      </c>
      <c r="D191" s="33">
        <v>1375.0186080295828</v>
      </c>
      <c r="E191" s="33">
        <v>329.24090932031976</v>
      </c>
      <c r="F191" s="33">
        <v>1704.2595173499026</v>
      </c>
      <c r="G191" s="33">
        <v>1388.69</v>
      </c>
      <c r="H191" s="33">
        <v>315.56951734990253</v>
      </c>
      <c r="I191" s="33">
        <v>165.83536829945001</v>
      </c>
      <c r="J191" s="33">
        <v>197.49511435022544</v>
      </c>
      <c r="K191" s="33">
        <v>678.89999999957797</v>
      </c>
      <c r="L191" s="33">
        <v>406.7285656719389</v>
      </c>
      <c r="M191" s="33">
        <v>1085.628565671517</v>
      </c>
      <c r="N191" s="33">
        <v>226.58596079655103</v>
      </c>
      <c r="O191" s="99">
        <v>1312.214526468068</v>
      </c>
      <c r="P191" s="33">
        <v>-13.622095747490759</v>
      </c>
      <c r="Q191" s="33">
        <v>1298.5924307205773</v>
      </c>
      <c r="R191" s="7"/>
    </row>
    <row r="192" spans="1:18" x14ac:dyDescent="0.25">
      <c r="A192" s="196">
        <v>604</v>
      </c>
      <c r="B192" s="10" t="s">
        <v>197</v>
      </c>
      <c r="C192" s="11">
        <v>20405</v>
      </c>
      <c r="D192" s="33">
        <v>1843.4751624601813</v>
      </c>
      <c r="E192" s="33">
        <v>131.53079548113004</v>
      </c>
      <c r="F192" s="33">
        <v>1975.0059579413112</v>
      </c>
      <c r="G192" s="33">
        <v>1388.69</v>
      </c>
      <c r="H192" s="33">
        <v>586.31595794131113</v>
      </c>
      <c r="I192" s="33">
        <v>48.78112986663637</v>
      </c>
      <c r="J192" s="33">
        <v>169.31308908590117</v>
      </c>
      <c r="K192" s="33">
        <v>804.41017689384876</v>
      </c>
      <c r="L192" s="33">
        <v>-19.783903063058819</v>
      </c>
      <c r="M192" s="33">
        <v>784.62627383078996</v>
      </c>
      <c r="N192" s="33">
        <v>103.87946800255338</v>
      </c>
      <c r="O192" s="99">
        <v>888.50574183334334</v>
      </c>
      <c r="P192" s="33">
        <v>-34.145050448419504</v>
      </c>
      <c r="Q192" s="33">
        <v>854.36069138492383</v>
      </c>
      <c r="R192" s="7"/>
    </row>
    <row r="193" spans="1:18" x14ac:dyDescent="0.25">
      <c r="A193" s="196">
        <v>607</v>
      </c>
      <c r="B193" s="10" t="s">
        <v>198</v>
      </c>
      <c r="C193" s="11">
        <v>4084</v>
      </c>
      <c r="D193" s="33">
        <v>1285.5525685602352</v>
      </c>
      <c r="E193" s="33">
        <v>284.33555160442143</v>
      </c>
      <c r="F193" s="33">
        <v>1569.8881201646566</v>
      </c>
      <c r="G193" s="33">
        <v>1388.69</v>
      </c>
      <c r="H193" s="33">
        <v>181.19812016465667</v>
      </c>
      <c r="I193" s="33">
        <v>67.614140756942817</v>
      </c>
      <c r="J193" s="33">
        <v>-286.90532600032026</v>
      </c>
      <c r="K193" s="33">
        <v>-38.093065078720777</v>
      </c>
      <c r="L193" s="33">
        <v>620.5377980850285</v>
      </c>
      <c r="M193" s="33">
        <v>582.44473300630773</v>
      </c>
      <c r="N193" s="33">
        <v>228.42394124632006</v>
      </c>
      <c r="O193" s="99">
        <v>810.86867425262778</v>
      </c>
      <c r="P193" s="33">
        <v>-11.324032810969639</v>
      </c>
      <c r="Q193" s="33">
        <v>799.5446414416582</v>
      </c>
      <c r="R193" s="7"/>
    </row>
    <row r="194" spans="1:18" x14ac:dyDescent="0.25">
      <c r="A194" s="196">
        <v>608</v>
      </c>
      <c r="B194" s="10" t="s">
        <v>199</v>
      </c>
      <c r="C194" s="11">
        <v>1980</v>
      </c>
      <c r="D194" s="33">
        <v>1357.1965555555557</v>
      </c>
      <c r="E194" s="33">
        <v>226.15181712419962</v>
      </c>
      <c r="F194" s="33">
        <v>1583.3483726797554</v>
      </c>
      <c r="G194" s="33">
        <v>1388.69</v>
      </c>
      <c r="H194" s="33">
        <v>194.65837267975516</v>
      </c>
      <c r="I194" s="33">
        <v>31.851131991723868</v>
      </c>
      <c r="J194" s="33">
        <v>-270.2307439203102</v>
      </c>
      <c r="K194" s="33">
        <v>-43.721239248831168</v>
      </c>
      <c r="L194" s="33">
        <v>456.24532858139247</v>
      </c>
      <c r="M194" s="33">
        <v>412.52408933256135</v>
      </c>
      <c r="N194" s="33">
        <v>208.72952411670019</v>
      </c>
      <c r="O194" s="99">
        <v>621.25361344926148</v>
      </c>
      <c r="P194" s="33">
        <v>-1.5069191919191904</v>
      </c>
      <c r="Q194" s="33">
        <v>619.74669425734237</v>
      </c>
      <c r="R194" s="7"/>
    </row>
    <row r="195" spans="1:18" x14ac:dyDescent="0.25">
      <c r="A195" s="196">
        <v>609</v>
      </c>
      <c r="B195" s="10" t="s">
        <v>200</v>
      </c>
      <c r="C195" s="11">
        <v>83205</v>
      </c>
      <c r="D195" s="33">
        <v>1327.3676263445707</v>
      </c>
      <c r="E195" s="33">
        <v>195.10553068080353</v>
      </c>
      <c r="F195" s="33">
        <v>1522.4731570253743</v>
      </c>
      <c r="G195" s="33">
        <v>1388.69</v>
      </c>
      <c r="H195" s="33">
        <v>133.78315702537424</v>
      </c>
      <c r="I195" s="33">
        <v>33.279930586049488</v>
      </c>
      <c r="J195" s="33">
        <v>-377.31814400439004</v>
      </c>
      <c r="K195" s="33">
        <v>-210.25505639296634</v>
      </c>
      <c r="L195" s="33">
        <v>272.6588690999742</v>
      </c>
      <c r="M195" s="33">
        <v>62.403812707007852</v>
      </c>
      <c r="N195" s="33">
        <v>162.75899099494083</v>
      </c>
      <c r="O195" s="99">
        <v>225.16280370194869</v>
      </c>
      <c r="P195" s="33">
        <v>-33.197172260681434</v>
      </c>
      <c r="Q195" s="33">
        <v>191.96563144126728</v>
      </c>
      <c r="R195" s="7"/>
    </row>
    <row r="196" spans="1:18" x14ac:dyDescent="0.25">
      <c r="A196" s="196">
        <v>611</v>
      </c>
      <c r="B196" s="10" t="s">
        <v>201</v>
      </c>
      <c r="C196" s="11">
        <v>5011</v>
      </c>
      <c r="D196" s="33">
        <v>1813.9356256236276</v>
      </c>
      <c r="E196" s="33">
        <v>154.72999140718463</v>
      </c>
      <c r="F196" s="33">
        <v>1968.6656170308124</v>
      </c>
      <c r="G196" s="33">
        <v>1388.69</v>
      </c>
      <c r="H196" s="33">
        <v>579.97561703081237</v>
      </c>
      <c r="I196" s="33">
        <v>23.046320258798467</v>
      </c>
      <c r="J196" s="33">
        <v>29.577968963665214</v>
      </c>
      <c r="K196" s="33">
        <v>632.599906253276</v>
      </c>
      <c r="L196" s="33">
        <v>225.02082495541086</v>
      </c>
      <c r="M196" s="33">
        <v>857.62073120868683</v>
      </c>
      <c r="N196" s="33">
        <v>143.61234083168904</v>
      </c>
      <c r="O196" s="99">
        <v>1001.2330720403759</v>
      </c>
      <c r="P196" s="33">
        <v>22.679930752344834</v>
      </c>
      <c r="Q196" s="33">
        <v>1023.9130027927207</v>
      </c>
      <c r="R196" s="7"/>
    </row>
    <row r="197" spans="1:18" x14ac:dyDescent="0.25">
      <c r="A197" s="196">
        <v>614</v>
      </c>
      <c r="B197" s="10" t="s">
        <v>202</v>
      </c>
      <c r="C197" s="11">
        <v>2999</v>
      </c>
      <c r="D197" s="33">
        <v>823.03886628876273</v>
      </c>
      <c r="E197" s="33">
        <v>939.57231730857393</v>
      </c>
      <c r="F197" s="33">
        <v>1762.6111835973368</v>
      </c>
      <c r="G197" s="33">
        <v>1388.69</v>
      </c>
      <c r="H197" s="33">
        <v>373.92118359733666</v>
      </c>
      <c r="I197" s="33">
        <v>369.90276038679849</v>
      </c>
      <c r="J197" s="33">
        <v>-460.5012709986861</v>
      </c>
      <c r="K197" s="33">
        <v>283.32267298544912</v>
      </c>
      <c r="L197" s="33">
        <v>505.71520482543002</v>
      </c>
      <c r="M197" s="33">
        <v>789.03787781087919</v>
      </c>
      <c r="N197" s="33">
        <v>256.41911766940007</v>
      </c>
      <c r="O197" s="99">
        <v>1045.4569954802794</v>
      </c>
      <c r="P197" s="33">
        <v>-3.9795931977325778</v>
      </c>
      <c r="Q197" s="33">
        <v>1041.4774022825468</v>
      </c>
      <c r="R197" s="7"/>
    </row>
    <row r="198" spans="1:18" x14ac:dyDescent="0.25">
      <c r="A198" s="196">
        <v>615</v>
      </c>
      <c r="B198" s="10" t="s">
        <v>203</v>
      </c>
      <c r="C198" s="11">
        <v>7603</v>
      </c>
      <c r="D198" s="33">
        <v>1464.9874852032092</v>
      </c>
      <c r="E198" s="33">
        <v>727.60113509872576</v>
      </c>
      <c r="F198" s="33">
        <v>2192.588620301935</v>
      </c>
      <c r="G198" s="33">
        <v>1388.69</v>
      </c>
      <c r="H198" s="33">
        <v>803.89862030193478</v>
      </c>
      <c r="I198" s="33">
        <v>314.55804359643236</v>
      </c>
      <c r="J198" s="33">
        <v>198.495217559146</v>
      </c>
      <c r="K198" s="33">
        <v>1316.9518814575131</v>
      </c>
      <c r="L198" s="33">
        <v>482.06749169647372</v>
      </c>
      <c r="M198" s="33">
        <v>1799.0193731539869</v>
      </c>
      <c r="N198" s="33">
        <v>204.79639965011313</v>
      </c>
      <c r="O198" s="99">
        <v>2003.8157728041001</v>
      </c>
      <c r="P198" s="33">
        <v>1.2773830724713959</v>
      </c>
      <c r="Q198" s="33">
        <v>2005.0931558765712</v>
      </c>
      <c r="R198" s="7"/>
    </row>
    <row r="199" spans="1:18" x14ac:dyDescent="0.25">
      <c r="A199" s="196">
        <v>616</v>
      </c>
      <c r="B199" s="10" t="s">
        <v>204</v>
      </c>
      <c r="C199" s="11">
        <v>1807</v>
      </c>
      <c r="D199" s="33">
        <v>1417.2051521859435</v>
      </c>
      <c r="E199" s="33">
        <v>202.43188715871244</v>
      </c>
      <c r="F199" s="33">
        <v>1619.6370393446559</v>
      </c>
      <c r="G199" s="33">
        <v>1388.69</v>
      </c>
      <c r="H199" s="33">
        <v>230.94703934465596</v>
      </c>
      <c r="I199" s="33">
        <v>25.204517175079118</v>
      </c>
      <c r="J199" s="33">
        <v>-307.8973337745515</v>
      </c>
      <c r="K199" s="33">
        <v>-51.745777254816431</v>
      </c>
      <c r="L199" s="33">
        <v>431.49578024087316</v>
      </c>
      <c r="M199" s="33">
        <v>379.75000298605676</v>
      </c>
      <c r="N199" s="33">
        <v>210.37560248604558</v>
      </c>
      <c r="O199" s="99">
        <v>590.12560547210239</v>
      </c>
      <c r="P199" s="33">
        <v>-364.00479524073052</v>
      </c>
      <c r="Q199" s="33">
        <v>226.12081023137185</v>
      </c>
      <c r="R199" s="7"/>
    </row>
    <row r="200" spans="1:18" x14ac:dyDescent="0.25">
      <c r="A200" s="196">
        <v>619</v>
      </c>
      <c r="B200" s="10" t="s">
        <v>205</v>
      </c>
      <c r="C200" s="11">
        <v>2675</v>
      </c>
      <c r="D200" s="33">
        <v>1195.6168112149533</v>
      </c>
      <c r="E200" s="33">
        <v>229.9245711249084</v>
      </c>
      <c r="F200" s="33">
        <v>1425.5413823398615</v>
      </c>
      <c r="G200" s="33">
        <v>1388.69</v>
      </c>
      <c r="H200" s="33">
        <v>36.851382339861523</v>
      </c>
      <c r="I200" s="33">
        <v>58.173036033413908</v>
      </c>
      <c r="J200" s="33">
        <v>312.63021967993222</v>
      </c>
      <c r="K200" s="33">
        <v>407.65463805320769</v>
      </c>
      <c r="L200" s="33">
        <v>583.36869814268721</v>
      </c>
      <c r="M200" s="33">
        <v>991.0233361958949</v>
      </c>
      <c r="N200" s="33">
        <v>257.49963299059721</v>
      </c>
      <c r="O200" s="99">
        <v>1248.522969186492</v>
      </c>
      <c r="P200" s="33">
        <v>77.576200000000014</v>
      </c>
      <c r="Q200" s="33">
        <v>1326.099169186492</v>
      </c>
      <c r="R200" s="7"/>
    </row>
    <row r="201" spans="1:18" x14ac:dyDescent="0.25">
      <c r="A201" s="196">
        <v>620</v>
      </c>
      <c r="B201" s="10" t="s">
        <v>206</v>
      </c>
      <c r="C201" s="11">
        <v>2380</v>
      </c>
      <c r="D201" s="33">
        <v>879.82994537815125</v>
      </c>
      <c r="E201" s="33">
        <v>951.44300930923919</v>
      </c>
      <c r="F201" s="33">
        <v>1831.2729546873904</v>
      </c>
      <c r="G201" s="33">
        <v>1388.69</v>
      </c>
      <c r="H201" s="33">
        <v>442.58295468739038</v>
      </c>
      <c r="I201" s="33">
        <v>362.75823046322103</v>
      </c>
      <c r="J201" s="33">
        <v>153.82576406417618</v>
      </c>
      <c r="K201" s="33">
        <v>959.16694921478768</v>
      </c>
      <c r="L201" s="33">
        <v>334.33673035764764</v>
      </c>
      <c r="M201" s="33">
        <v>1293.5036795724354</v>
      </c>
      <c r="N201" s="33">
        <v>248.32126719833951</v>
      </c>
      <c r="O201" s="99">
        <v>1541.8249467707749</v>
      </c>
      <c r="P201" s="33">
        <v>-14.385696428571434</v>
      </c>
      <c r="Q201" s="33">
        <v>1527.4392503422034</v>
      </c>
      <c r="R201" s="7"/>
    </row>
    <row r="202" spans="1:18" x14ac:dyDescent="0.25">
      <c r="A202" s="196">
        <v>623</v>
      </c>
      <c r="B202" s="10" t="s">
        <v>207</v>
      </c>
      <c r="C202" s="11">
        <v>2107</v>
      </c>
      <c r="D202" s="33">
        <v>694.02203132415752</v>
      </c>
      <c r="E202" s="33">
        <v>826.2936672128285</v>
      </c>
      <c r="F202" s="33">
        <v>1520.3156985369858</v>
      </c>
      <c r="G202" s="33">
        <v>1388.69</v>
      </c>
      <c r="H202" s="33">
        <v>131.62569853698585</v>
      </c>
      <c r="I202" s="33">
        <v>352.82875053614447</v>
      </c>
      <c r="J202" s="33">
        <v>186.21043519513637</v>
      </c>
      <c r="K202" s="33">
        <v>670.66488426826663</v>
      </c>
      <c r="L202" s="33">
        <v>-33.928020447711745</v>
      </c>
      <c r="M202" s="33">
        <v>636.73686382055496</v>
      </c>
      <c r="N202" s="33">
        <v>225.21930188385213</v>
      </c>
      <c r="O202" s="99">
        <v>861.956165704407</v>
      </c>
      <c r="P202" s="33">
        <v>-31.153962980541056</v>
      </c>
      <c r="Q202" s="33">
        <v>830.802202723866</v>
      </c>
      <c r="R202" s="7"/>
    </row>
    <row r="203" spans="1:18" x14ac:dyDescent="0.25">
      <c r="A203" s="196">
        <v>624</v>
      </c>
      <c r="B203" s="10" t="s">
        <v>208</v>
      </c>
      <c r="C203" s="11">
        <v>5117</v>
      </c>
      <c r="D203" s="33">
        <v>1491.3858002735979</v>
      </c>
      <c r="E203" s="33">
        <v>272.04004706807984</v>
      </c>
      <c r="F203" s="33">
        <v>1763.4258473416776</v>
      </c>
      <c r="G203" s="33">
        <v>1388.69</v>
      </c>
      <c r="H203" s="33">
        <v>374.73584734167753</v>
      </c>
      <c r="I203" s="33">
        <v>26.091620179578356</v>
      </c>
      <c r="J203" s="33">
        <v>190.42557863659974</v>
      </c>
      <c r="K203" s="33">
        <v>591.25304615785558</v>
      </c>
      <c r="L203" s="33">
        <v>211.06737421112763</v>
      </c>
      <c r="M203" s="33">
        <v>802.32042036898315</v>
      </c>
      <c r="N203" s="33">
        <v>139.66076336851967</v>
      </c>
      <c r="O203" s="99">
        <v>941.98118373750299</v>
      </c>
      <c r="P203" s="33">
        <v>-19.052647547391061</v>
      </c>
      <c r="Q203" s="33">
        <v>922.92853619011191</v>
      </c>
      <c r="R203" s="7"/>
    </row>
    <row r="204" spans="1:18" x14ac:dyDescent="0.25">
      <c r="A204" s="196">
        <v>625</v>
      </c>
      <c r="B204" s="10" t="s">
        <v>209</v>
      </c>
      <c r="C204" s="11">
        <v>2991</v>
      </c>
      <c r="D204" s="33">
        <v>1630.013724506854</v>
      </c>
      <c r="E204" s="33">
        <v>303.96321037183884</v>
      </c>
      <c r="F204" s="33">
        <v>1933.9769348786931</v>
      </c>
      <c r="G204" s="33">
        <v>1388.69</v>
      </c>
      <c r="H204" s="33">
        <v>545.28693487869305</v>
      </c>
      <c r="I204" s="33">
        <v>82.344215221704431</v>
      </c>
      <c r="J204" s="33">
        <v>369.22491958919545</v>
      </c>
      <c r="K204" s="33">
        <v>996.85606968959291</v>
      </c>
      <c r="L204" s="33">
        <v>194.3863342445197</v>
      </c>
      <c r="M204" s="33">
        <v>1191.2424039341124</v>
      </c>
      <c r="N204" s="33">
        <v>186.31140360669337</v>
      </c>
      <c r="O204" s="99">
        <v>1377.5538075408058</v>
      </c>
      <c r="P204" s="33">
        <v>-1.4464610498161168</v>
      </c>
      <c r="Q204" s="33">
        <v>1376.1073464909896</v>
      </c>
      <c r="R204" s="7"/>
    </row>
    <row r="205" spans="1:18" x14ac:dyDescent="0.25">
      <c r="A205" s="196">
        <v>626</v>
      </c>
      <c r="B205" s="10" t="s">
        <v>210</v>
      </c>
      <c r="C205" s="11">
        <v>4835</v>
      </c>
      <c r="D205" s="33">
        <v>1358.1646122026887</v>
      </c>
      <c r="E205" s="33">
        <v>340.08542326008995</v>
      </c>
      <c r="F205" s="33">
        <v>1698.2500354627784</v>
      </c>
      <c r="G205" s="33">
        <v>1388.69</v>
      </c>
      <c r="H205" s="33">
        <v>309.56003546277839</v>
      </c>
      <c r="I205" s="33">
        <v>152.02568087332062</v>
      </c>
      <c r="J205" s="33">
        <v>-416.23123331969333</v>
      </c>
      <c r="K205" s="33">
        <v>45.35448301640573</v>
      </c>
      <c r="L205" s="33">
        <v>331.55092184729654</v>
      </c>
      <c r="M205" s="33">
        <v>376.90540486370224</v>
      </c>
      <c r="N205" s="33">
        <v>198.12666026639582</v>
      </c>
      <c r="O205" s="99">
        <v>575.03206513009809</v>
      </c>
      <c r="P205" s="33">
        <v>-1.2496365046535678</v>
      </c>
      <c r="Q205" s="33">
        <v>573.78242862544448</v>
      </c>
      <c r="R205" s="7"/>
    </row>
    <row r="206" spans="1:18" x14ac:dyDescent="0.25">
      <c r="A206" s="196">
        <v>630</v>
      </c>
      <c r="B206" s="10" t="s">
        <v>211</v>
      </c>
      <c r="C206" s="11">
        <v>1635</v>
      </c>
      <c r="D206" s="33">
        <v>2063.6455902140674</v>
      </c>
      <c r="E206" s="33">
        <v>559.55175991095757</v>
      </c>
      <c r="F206" s="33">
        <v>2623.197350125025</v>
      </c>
      <c r="G206" s="33">
        <v>1388.69</v>
      </c>
      <c r="H206" s="33">
        <v>1234.5073501250251</v>
      </c>
      <c r="I206" s="33">
        <v>353.08167516377148</v>
      </c>
      <c r="J206" s="33">
        <v>-442.65819363385208</v>
      </c>
      <c r="K206" s="33">
        <v>1144.9308316549445</v>
      </c>
      <c r="L206" s="33">
        <v>341.62075639946192</v>
      </c>
      <c r="M206" s="33">
        <v>1486.5515880544062</v>
      </c>
      <c r="N206" s="33">
        <v>180.45257154142186</v>
      </c>
      <c r="O206" s="99">
        <v>1667.0041595958282</v>
      </c>
      <c r="P206" s="33">
        <v>110.40602446483183</v>
      </c>
      <c r="Q206" s="33">
        <v>1777.41018406066</v>
      </c>
      <c r="R206" s="7"/>
    </row>
    <row r="207" spans="1:18" x14ac:dyDescent="0.25">
      <c r="A207" s="196">
        <v>631</v>
      </c>
      <c r="B207" s="10" t="s">
        <v>212</v>
      </c>
      <c r="C207" s="11">
        <v>1963</v>
      </c>
      <c r="D207" s="33">
        <v>1362.2822159959244</v>
      </c>
      <c r="E207" s="33">
        <v>186.7712405009099</v>
      </c>
      <c r="F207" s="33">
        <v>1549.0534564968345</v>
      </c>
      <c r="G207" s="33">
        <v>1388.69</v>
      </c>
      <c r="H207" s="33">
        <v>160.36345649683437</v>
      </c>
      <c r="I207" s="33">
        <v>19.165901497665697</v>
      </c>
      <c r="J207" s="33">
        <v>98.01491740595263</v>
      </c>
      <c r="K207" s="33">
        <v>277.54427540045276</v>
      </c>
      <c r="L207" s="33">
        <v>302.1363190328322</v>
      </c>
      <c r="M207" s="33">
        <v>579.68059443328502</v>
      </c>
      <c r="N207" s="33">
        <v>169.76572738189327</v>
      </c>
      <c r="O207" s="99">
        <v>749.44632181517829</v>
      </c>
      <c r="P207" s="33">
        <v>-355.04206036678551</v>
      </c>
      <c r="Q207" s="33">
        <v>394.40426144839279</v>
      </c>
      <c r="R207" s="7"/>
    </row>
    <row r="208" spans="1:18" x14ac:dyDescent="0.25">
      <c r="A208" s="196">
        <v>635</v>
      </c>
      <c r="B208" s="10" t="s">
        <v>213</v>
      </c>
      <c r="C208" s="11">
        <v>6347</v>
      </c>
      <c r="D208" s="33">
        <v>1389.8959335118957</v>
      </c>
      <c r="E208" s="33">
        <v>187.42567622465322</v>
      </c>
      <c r="F208" s="33">
        <v>1577.3216097365489</v>
      </c>
      <c r="G208" s="33">
        <v>1388.69</v>
      </c>
      <c r="H208" s="33">
        <v>188.63160973654894</v>
      </c>
      <c r="I208" s="33">
        <v>51.037165855280314</v>
      </c>
      <c r="J208" s="33">
        <v>-140.59870694538236</v>
      </c>
      <c r="K208" s="33">
        <v>99.070068646446913</v>
      </c>
      <c r="L208" s="33">
        <v>365.45173304874476</v>
      </c>
      <c r="M208" s="33">
        <v>464.5218016951917</v>
      </c>
      <c r="N208" s="33">
        <v>195.1698383908157</v>
      </c>
      <c r="O208" s="99">
        <v>659.69164008600728</v>
      </c>
      <c r="P208" s="33">
        <v>-74.519635103198354</v>
      </c>
      <c r="Q208" s="33">
        <v>585.17200498280897</v>
      </c>
      <c r="R208" s="7"/>
    </row>
    <row r="209" spans="1:18" x14ac:dyDescent="0.25">
      <c r="A209" s="196">
        <v>636</v>
      </c>
      <c r="B209" s="10" t="s">
        <v>214</v>
      </c>
      <c r="C209" s="11">
        <v>8154</v>
      </c>
      <c r="D209" s="33">
        <v>1674.921742702968</v>
      </c>
      <c r="E209" s="33">
        <v>245.60590168289446</v>
      </c>
      <c r="F209" s="33">
        <v>1920.5276443858625</v>
      </c>
      <c r="G209" s="33">
        <v>1388.69</v>
      </c>
      <c r="H209" s="33">
        <v>531.8376443858624</v>
      </c>
      <c r="I209" s="33">
        <v>28.824893508322873</v>
      </c>
      <c r="J209" s="33">
        <v>1.8313378838742922</v>
      </c>
      <c r="K209" s="33">
        <v>562.49387577805965</v>
      </c>
      <c r="L209" s="33">
        <v>458.86894199355379</v>
      </c>
      <c r="M209" s="33">
        <v>1021.3628177716134</v>
      </c>
      <c r="N209" s="33">
        <v>213.2061052241842</v>
      </c>
      <c r="O209" s="99">
        <v>1234.5689229957977</v>
      </c>
      <c r="P209" s="33">
        <v>80.739931935246489</v>
      </c>
      <c r="Q209" s="33">
        <v>1315.3088549310442</v>
      </c>
      <c r="R209" s="7"/>
    </row>
    <row r="210" spans="1:18" x14ac:dyDescent="0.25">
      <c r="A210" s="196">
        <v>638</v>
      </c>
      <c r="B210" s="10" t="s">
        <v>215</v>
      </c>
      <c r="C210" s="11">
        <v>51232</v>
      </c>
      <c r="D210" s="33">
        <v>1597.5716874219238</v>
      </c>
      <c r="E210" s="33">
        <v>349.35426170036823</v>
      </c>
      <c r="F210" s="33">
        <v>1946.925949122292</v>
      </c>
      <c r="G210" s="33">
        <v>1388.69</v>
      </c>
      <c r="H210" s="33">
        <v>558.23594912229191</v>
      </c>
      <c r="I210" s="33">
        <v>38.387577259644495</v>
      </c>
      <c r="J210" s="33">
        <v>259.34087674263975</v>
      </c>
      <c r="K210" s="33">
        <v>855.96440312457617</v>
      </c>
      <c r="L210" s="33">
        <v>-67.28122852147203</v>
      </c>
      <c r="M210" s="33">
        <v>788.68317460310413</v>
      </c>
      <c r="N210" s="33">
        <v>142.97549468459584</v>
      </c>
      <c r="O210" s="99">
        <v>931.65866928769992</v>
      </c>
      <c r="P210" s="33">
        <v>-12.434519664467528</v>
      </c>
      <c r="Q210" s="33">
        <v>919.22414962323251</v>
      </c>
      <c r="R210" s="7"/>
    </row>
    <row r="211" spans="1:18" x14ac:dyDescent="0.25">
      <c r="A211" s="196">
        <v>678</v>
      </c>
      <c r="B211" s="10" t="s">
        <v>216</v>
      </c>
      <c r="C211" s="11">
        <v>24073</v>
      </c>
      <c r="D211" s="33">
        <v>1678.8382918622524</v>
      </c>
      <c r="E211" s="33">
        <v>193.53395033735791</v>
      </c>
      <c r="F211" s="33">
        <v>1872.3722421996104</v>
      </c>
      <c r="G211" s="33">
        <v>1388.69</v>
      </c>
      <c r="H211" s="33">
        <v>483.68224219961036</v>
      </c>
      <c r="I211" s="33">
        <v>59.337916222282722</v>
      </c>
      <c r="J211" s="33">
        <v>-37.267780771820455</v>
      </c>
      <c r="K211" s="33">
        <v>505.75237765007256</v>
      </c>
      <c r="L211" s="33">
        <v>326.58199358097932</v>
      </c>
      <c r="M211" s="33">
        <v>832.33437123105193</v>
      </c>
      <c r="N211" s="33">
        <v>143.52533776924452</v>
      </c>
      <c r="O211" s="99">
        <v>975.85970900029645</v>
      </c>
      <c r="P211" s="33">
        <v>-0.25470458605076435</v>
      </c>
      <c r="Q211" s="33">
        <v>975.60500441424563</v>
      </c>
      <c r="R211" s="7"/>
    </row>
    <row r="212" spans="1:18" x14ac:dyDescent="0.25">
      <c r="A212" s="196">
        <v>680</v>
      </c>
      <c r="B212" s="10" t="s">
        <v>217</v>
      </c>
      <c r="C212" s="11">
        <v>24942</v>
      </c>
      <c r="D212" s="33">
        <v>1491.9156098147703</v>
      </c>
      <c r="E212" s="33">
        <v>265.33708804050036</v>
      </c>
      <c r="F212" s="33">
        <v>1757.2526978552705</v>
      </c>
      <c r="G212" s="33">
        <v>1388.69</v>
      </c>
      <c r="H212" s="33">
        <v>368.56269785527041</v>
      </c>
      <c r="I212" s="33">
        <v>43.576858040557312</v>
      </c>
      <c r="J212" s="33">
        <v>-74.745406090874539</v>
      </c>
      <c r="K212" s="33">
        <v>337.39414980495314</v>
      </c>
      <c r="L212" s="33">
        <v>61.28180032071306</v>
      </c>
      <c r="M212" s="33">
        <v>398.67595012566619</v>
      </c>
      <c r="N212" s="33">
        <v>137.45566719937267</v>
      </c>
      <c r="O212" s="99">
        <v>536.13161732503886</v>
      </c>
      <c r="P212" s="33">
        <v>-29.897410893272383</v>
      </c>
      <c r="Q212" s="33">
        <v>506.23420643176644</v>
      </c>
      <c r="R212" s="7"/>
    </row>
    <row r="213" spans="1:18" x14ac:dyDescent="0.25">
      <c r="A213" s="196">
        <v>681</v>
      </c>
      <c r="B213" s="10" t="s">
        <v>218</v>
      </c>
      <c r="C213" s="11">
        <v>3308</v>
      </c>
      <c r="D213" s="33">
        <v>1115.0530532043531</v>
      </c>
      <c r="E213" s="33">
        <v>299.84251316687005</v>
      </c>
      <c r="F213" s="33">
        <v>1414.8955663712231</v>
      </c>
      <c r="G213" s="33">
        <v>1388.69</v>
      </c>
      <c r="H213" s="33">
        <v>26.205566371222925</v>
      </c>
      <c r="I213" s="33">
        <v>86.417051302910124</v>
      </c>
      <c r="J213" s="33">
        <v>64.625738937987222</v>
      </c>
      <c r="K213" s="33">
        <v>177.24835661212029</v>
      </c>
      <c r="L213" s="33">
        <v>346.93861267398773</v>
      </c>
      <c r="M213" s="33">
        <v>524.18696928610802</v>
      </c>
      <c r="N213" s="33">
        <v>242.44926070990019</v>
      </c>
      <c r="O213" s="99">
        <v>766.63622999600818</v>
      </c>
      <c r="P213" s="33">
        <v>-17.565767079806534</v>
      </c>
      <c r="Q213" s="33">
        <v>749.07046291620168</v>
      </c>
      <c r="R213" s="7"/>
    </row>
    <row r="214" spans="1:18" x14ac:dyDescent="0.25">
      <c r="A214" s="196">
        <v>683</v>
      </c>
      <c r="B214" s="10" t="s">
        <v>219</v>
      </c>
      <c r="C214" s="11">
        <v>3618</v>
      </c>
      <c r="D214" s="33">
        <v>1664.3429463792152</v>
      </c>
      <c r="E214" s="33">
        <v>863.56359872150836</v>
      </c>
      <c r="F214" s="33">
        <v>2527.9065451007232</v>
      </c>
      <c r="G214" s="33">
        <v>1388.69</v>
      </c>
      <c r="H214" s="33">
        <v>1139.2165451007234</v>
      </c>
      <c r="I214" s="33">
        <v>358.2779243660687</v>
      </c>
      <c r="J214" s="33">
        <v>-108.02613776160749</v>
      </c>
      <c r="K214" s="33">
        <v>1389.4683317051847</v>
      </c>
      <c r="L214" s="33">
        <v>688.90199085101347</v>
      </c>
      <c r="M214" s="33">
        <v>2078.3703225561985</v>
      </c>
      <c r="N214" s="33">
        <v>210.65776806817968</v>
      </c>
      <c r="O214" s="99">
        <v>2289.0280906243779</v>
      </c>
      <c r="P214" s="33">
        <v>1.2576402708678793</v>
      </c>
      <c r="Q214" s="33">
        <v>2290.2857308952462</v>
      </c>
      <c r="R214" s="7"/>
    </row>
    <row r="215" spans="1:18" x14ac:dyDescent="0.25">
      <c r="A215" s="196">
        <v>684</v>
      </c>
      <c r="B215" s="10" t="s">
        <v>220</v>
      </c>
      <c r="C215" s="11">
        <v>38667</v>
      </c>
      <c r="D215" s="33">
        <v>1351.5196550029739</v>
      </c>
      <c r="E215" s="33">
        <v>238.45158504584691</v>
      </c>
      <c r="F215" s="33">
        <v>1589.9712400488208</v>
      </c>
      <c r="G215" s="33">
        <v>1388.69</v>
      </c>
      <c r="H215" s="33">
        <v>201.28124004882076</v>
      </c>
      <c r="I215" s="33">
        <v>32.300278225809571</v>
      </c>
      <c r="J215" s="33">
        <v>-105.0109664912186</v>
      </c>
      <c r="K215" s="33">
        <v>128.57055178341173</v>
      </c>
      <c r="L215" s="33">
        <v>0.49915944485768587</v>
      </c>
      <c r="M215" s="33">
        <v>129.0697112282694</v>
      </c>
      <c r="N215" s="33">
        <v>180.890322474003</v>
      </c>
      <c r="O215" s="99">
        <v>309.96003370227243</v>
      </c>
      <c r="P215" s="33">
        <v>-75.826159289575045</v>
      </c>
      <c r="Q215" s="33">
        <v>234.13387441269737</v>
      </c>
      <c r="R215" s="7"/>
    </row>
    <row r="216" spans="1:18" x14ac:dyDescent="0.25">
      <c r="A216" s="196">
        <v>686</v>
      </c>
      <c r="B216" s="10" t="s">
        <v>221</v>
      </c>
      <c r="C216" s="11">
        <v>2964</v>
      </c>
      <c r="D216" s="33">
        <v>1142.4122165991905</v>
      </c>
      <c r="E216" s="33">
        <v>270.76094141149747</v>
      </c>
      <c r="F216" s="33">
        <v>1413.173158010688</v>
      </c>
      <c r="G216" s="33">
        <v>1388.69</v>
      </c>
      <c r="H216" s="33">
        <v>24.483158010687941</v>
      </c>
      <c r="I216" s="33">
        <v>144.75615100328969</v>
      </c>
      <c r="J216" s="33">
        <v>-261.85303233339795</v>
      </c>
      <c r="K216" s="33">
        <v>-92.61372331942033</v>
      </c>
      <c r="L216" s="33">
        <v>471.4499026649691</v>
      </c>
      <c r="M216" s="33">
        <v>378.83617934554877</v>
      </c>
      <c r="N216" s="33">
        <v>225.01485958616564</v>
      </c>
      <c r="O216" s="99">
        <v>603.85103893171436</v>
      </c>
      <c r="P216" s="33">
        <v>3.5282957152496617</v>
      </c>
      <c r="Q216" s="33">
        <v>607.37933464696403</v>
      </c>
      <c r="R216" s="7"/>
    </row>
    <row r="217" spans="1:18" x14ac:dyDescent="0.25">
      <c r="A217" s="196">
        <v>687</v>
      </c>
      <c r="B217" s="10" t="s">
        <v>222</v>
      </c>
      <c r="C217" s="11">
        <v>1477</v>
      </c>
      <c r="D217" s="33">
        <v>1010.8873527420448</v>
      </c>
      <c r="E217" s="33">
        <v>720.96708186752221</v>
      </c>
      <c r="F217" s="33">
        <v>1731.8544346095671</v>
      </c>
      <c r="G217" s="33">
        <v>1388.69</v>
      </c>
      <c r="H217" s="33">
        <v>343.16443460956691</v>
      </c>
      <c r="I217" s="33">
        <v>356.30731427487297</v>
      </c>
      <c r="J217" s="33">
        <v>-128.87300653244804</v>
      </c>
      <c r="K217" s="33">
        <v>570.59874235199175</v>
      </c>
      <c r="L217" s="33">
        <v>105.38419116139872</v>
      </c>
      <c r="M217" s="33">
        <v>675.98293351339055</v>
      </c>
      <c r="N217" s="33">
        <v>255.26790205617169</v>
      </c>
      <c r="O217" s="99">
        <v>931.25083556956224</v>
      </c>
      <c r="P217" s="33">
        <v>135.39776066350711</v>
      </c>
      <c r="Q217" s="33">
        <v>1066.6485962330692</v>
      </c>
      <c r="R217" s="7"/>
    </row>
    <row r="218" spans="1:18" x14ac:dyDescent="0.25">
      <c r="A218" s="196">
        <v>689</v>
      </c>
      <c r="B218" s="10" t="s">
        <v>223</v>
      </c>
      <c r="C218" s="11">
        <v>3093</v>
      </c>
      <c r="D218" s="33">
        <v>909.38951180084052</v>
      </c>
      <c r="E218" s="33">
        <v>273.4708279332159</v>
      </c>
      <c r="F218" s="33">
        <v>1182.8603397340564</v>
      </c>
      <c r="G218" s="33">
        <v>1388.69</v>
      </c>
      <c r="H218" s="33">
        <v>-205.8296602659436</v>
      </c>
      <c r="I218" s="33">
        <v>131.07413130842227</v>
      </c>
      <c r="J218" s="33">
        <v>641.35789710735287</v>
      </c>
      <c r="K218" s="33">
        <v>566.60236814983159</v>
      </c>
      <c r="L218" s="33">
        <v>-6.7161349949585638</v>
      </c>
      <c r="M218" s="33">
        <v>559.88623315487303</v>
      </c>
      <c r="N218" s="33">
        <v>190.2461173011713</v>
      </c>
      <c r="O218" s="99">
        <v>750.13235045604426</v>
      </c>
      <c r="P218" s="33">
        <v>1.0177185580342716</v>
      </c>
      <c r="Q218" s="33">
        <v>751.15006901407844</v>
      </c>
      <c r="R218" s="7"/>
    </row>
    <row r="219" spans="1:18" x14ac:dyDescent="0.25">
      <c r="A219" s="196">
        <v>691</v>
      </c>
      <c r="B219" s="10" t="s">
        <v>224</v>
      </c>
      <c r="C219" s="11">
        <v>2636</v>
      </c>
      <c r="D219" s="33">
        <v>1793.4152807283765</v>
      </c>
      <c r="E219" s="33">
        <v>216.79808936264814</v>
      </c>
      <c r="F219" s="33">
        <v>2010.2133700910247</v>
      </c>
      <c r="G219" s="33">
        <v>1388.69</v>
      </c>
      <c r="H219" s="33">
        <v>621.5233700910245</v>
      </c>
      <c r="I219" s="33">
        <v>145.46956269535573</v>
      </c>
      <c r="J219" s="33">
        <v>105.15440438402676</v>
      </c>
      <c r="K219" s="33">
        <v>872.14733717040701</v>
      </c>
      <c r="L219" s="33">
        <v>648.28591335269869</v>
      </c>
      <c r="M219" s="33">
        <v>1520.4332505231057</v>
      </c>
      <c r="N219" s="33">
        <v>243.49363546520183</v>
      </c>
      <c r="O219" s="99">
        <v>1763.9268859883075</v>
      </c>
      <c r="P219" s="33">
        <v>-7.8950331942336858</v>
      </c>
      <c r="Q219" s="33">
        <v>1756.0318527940738</v>
      </c>
      <c r="R219" s="7"/>
    </row>
    <row r="220" spans="1:18" x14ac:dyDescent="0.25">
      <c r="A220" s="196">
        <v>694</v>
      </c>
      <c r="B220" s="10" t="s">
        <v>225</v>
      </c>
      <c r="C220" s="11">
        <v>28349</v>
      </c>
      <c r="D220" s="33">
        <v>1463.1351818406295</v>
      </c>
      <c r="E220" s="33">
        <v>192.72041476353652</v>
      </c>
      <c r="F220" s="33">
        <v>1655.8555966041661</v>
      </c>
      <c r="G220" s="33">
        <v>1388.69</v>
      </c>
      <c r="H220" s="33">
        <v>267.1655966041659</v>
      </c>
      <c r="I220" s="33">
        <v>34.077119196856117</v>
      </c>
      <c r="J220" s="33">
        <v>-206.55554216258878</v>
      </c>
      <c r="K220" s="33">
        <v>94.687173638433194</v>
      </c>
      <c r="L220" s="33">
        <v>27.088584664766415</v>
      </c>
      <c r="M220" s="33">
        <v>121.77575830319961</v>
      </c>
      <c r="N220" s="33">
        <v>150.39834321916402</v>
      </c>
      <c r="O220" s="99">
        <v>272.17410152236363</v>
      </c>
      <c r="P220" s="33">
        <v>9.2592686690888595</v>
      </c>
      <c r="Q220" s="33">
        <v>281.43337019145247</v>
      </c>
      <c r="R220" s="7"/>
    </row>
    <row r="221" spans="1:18" x14ac:dyDescent="0.25">
      <c r="A221" s="196">
        <v>697</v>
      </c>
      <c r="B221" s="10" t="s">
        <v>226</v>
      </c>
      <c r="C221" s="11">
        <v>1174</v>
      </c>
      <c r="D221" s="33">
        <v>1043.6554173764905</v>
      </c>
      <c r="E221" s="33">
        <v>662.47235297382167</v>
      </c>
      <c r="F221" s="33">
        <v>1706.1277703503124</v>
      </c>
      <c r="G221" s="33">
        <v>1388.69</v>
      </c>
      <c r="H221" s="33">
        <v>317.43777035031223</v>
      </c>
      <c r="I221" s="33">
        <v>131.95970796504136</v>
      </c>
      <c r="J221" s="33">
        <v>-257.6373151105368</v>
      </c>
      <c r="K221" s="33">
        <v>191.76016320481685</v>
      </c>
      <c r="L221" s="33">
        <v>357.51874052974301</v>
      </c>
      <c r="M221" s="33">
        <v>549.27890373455989</v>
      </c>
      <c r="N221" s="33">
        <v>246.76374913846328</v>
      </c>
      <c r="O221" s="99">
        <v>796.04265287302314</v>
      </c>
      <c r="P221" s="33">
        <v>22.212553662691654</v>
      </c>
      <c r="Q221" s="33">
        <v>818.25520653571471</v>
      </c>
      <c r="R221" s="7"/>
    </row>
    <row r="222" spans="1:18" x14ac:dyDescent="0.25">
      <c r="A222" s="196">
        <v>698</v>
      </c>
      <c r="B222" s="10" t="s">
        <v>227</v>
      </c>
      <c r="C222" s="11">
        <v>64535</v>
      </c>
      <c r="D222" s="33">
        <v>1536.8441191601457</v>
      </c>
      <c r="E222" s="33">
        <v>246.96496558879642</v>
      </c>
      <c r="F222" s="33">
        <v>1783.8090847489423</v>
      </c>
      <c r="G222" s="33">
        <v>1388.69</v>
      </c>
      <c r="H222" s="33">
        <v>395.1190847489421</v>
      </c>
      <c r="I222" s="33">
        <v>39.475872501815296</v>
      </c>
      <c r="J222" s="33">
        <v>-580.1380814509962</v>
      </c>
      <c r="K222" s="33">
        <v>-145.54312420023882</v>
      </c>
      <c r="L222" s="33">
        <v>258.82391200886121</v>
      </c>
      <c r="M222" s="33">
        <v>113.28078780862238</v>
      </c>
      <c r="N222" s="33">
        <v>149.75277891200213</v>
      </c>
      <c r="O222" s="99">
        <v>263.03356672062449</v>
      </c>
      <c r="P222" s="33">
        <v>-81.889515502440517</v>
      </c>
      <c r="Q222" s="33">
        <v>181.14405121818399</v>
      </c>
      <c r="R222" s="7"/>
    </row>
    <row r="223" spans="1:18" x14ac:dyDescent="0.25">
      <c r="A223" s="196">
        <v>700</v>
      </c>
      <c r="B223" s="10" t="s">
        <v>228</v>
      </c>
      <c r="C223" s="11">
        <v>4842</v>
      </c>
      <c r="D223" s="33">
        <v>1158.5332755059892</v>
      </c>
      <c r="E223" s="33">
        <v>316.90350138407956</v>
      </c>
      <c r="F223" s="33">
        <v>1475.4367768900688</v>
      </c>
      <c r="G223" s="33">
        <v>1388.69</v>
      </c>
      <c r="H223" s="33">
        <v>86.746776890068688</v>
      </c>
      <c r="I223" s="33">
        <v>32.42280002170321</v>
      </c>
      <c r="J223" s="33">
        <v>55.263575778267651</v>
      </c>
      <c r="K223" s="33">
        <v>174.43315269003955</v>
      </c>
      <c r="L223" s="33">
        <v>103.57559077537704</v>
      </c>
      <c r="M223" s="33">
        <v>278.00874346541661</v>
      </c>
      <c r="N223" s="33">
        <v>163.26708266053012</v>
      </c>
      <c r="O223" s="99">
        <v>441.27582612594671</v>
      </c>
      <c r="P223" s="33">
        <v>-2.7698743287897551</v>
      </c>
      <c r="Q223" s="33">
        <v>438.50595179715691</v>
      </c>
      <c r="R223" s="7"/>
    </row>
    <row r="224" spans="1:18" x14ac:dyDescent="0.25">
      <c r="A224" s="196">
        <v>702</v>
      </c>
      <c r="B224" s="10" t="s">
        <v>229</v>
      </c>
      <c r="C224" s="11">
        <v>4114</v>
      </c>
      <c r="D224" s="33">
        <v>1057.1520393777346</v>
      </c>
      <c r="E224" s="33">
        <v>257.66200128142845</v>
      </c>
      <c r="F224" s="33">
        <v>1314.8140406591631</v>
      </c>
      <c r="G224" s="33">
        <v>1388.69</v>
      </c>
      <c r="H224" s="33">
        <v>-73.875959340837014</v>
      </c>
      <c r="I224" s="33">
        <v>132.80856785064339</v>
      </c>
      <c r="J224" s="33">
        <v>92.030175088445063</v>
      </c>
      <c r="K224" s="33">
        <v>150.96278359825146</v>
      </c>
      <c r="L224" s="33">
        <v>283.38012904665544</v>
      </c>
      <c r="M224" s="33">
        <v>434.3429126449069</v>
      </c>
      <c r="N224" s="33">
        <v>218.19861117070195</v>
      </c>
      <c r="O224" s="99">
        <v>652.54152381560891</v>
      </c>
      <c r="P224" s="33">
        <v>-0.4714158969372888</v>
      </c>
      <c r="Q224" s="33">
        <v>652.07010791867162</v>
      </c>
      <c r="R224" s="7"/>
    </row>
    <row r="225" spans="1:18" x14ac:dyDescent="0.25">
      <c r="A225" s="196">
        <v>704</v>
      </c>
      <c r="B225" s="10" t="s">
        <v>230</v>
      </c>
      <c r="C225" s="11">
        <v>6428</v>
      </c>
      <c r="D225" s="33">
        <v>1897.4351913503422</v>
      </c>
      <c r="E225" s="33">
        <v>112.41434717330918</v>
      </c>
      <c r="F225" s="33">
        <v>2009.8495385236513</v>
      </c>
      <c r="G225" s="33">
        <v>1388.69</v>
      </c>
      <c r="H225" s="33">
        <v>621.15953852365135</v>
      </c>
      <c r="I225" s="33">
        <v>37.208701532370348</v>
      </c>
      <c r="J225" s="33">
        <v>80.380257294069821</v>
      </c>
      <c r="K225" s="33">
        <v>738.74849735009138</v>
      </c>
      <c r="L225" s="33">
        <v>172.62884912274785</v>
      </c>
      <c r="M225" s="33">
        <v>911.37734647283935</v>
      </c>
      <c r="N225" s="33">
        <v>131.78538197605201</v>
      </c>
      <c r="O225" s="99">
        <v>1043.1627284488914</v>
      </c>
      <c r="P225" s="33">
        <v>9.0397569228375758</v>
      </c>
      <c r="Q225" s="33">
        <v>1052.2024853717289</v>
      </c>
      <c r="R225" s="7"/>
    </row>
    <row r="226" spans="1:18" x14ac:dyDescent="0.25">
      <c r="A226" s="196">
        <v>707</v>
      </c>
      <c r="B226" s="10" t="s">
        <v>231</v>
      </c>
      <c r="C226" s="11">
        <v>1960</v>
      </c>
      <c r="D226" s="33">
        <v>793.66665816326542</v>
      </c>
      <c r="E226" s="33">
        <v>411.99937111143106</v>
      </c>
      <c r="F226" s="33">
        <v>1205.6660292746965</v>
      </c>
      <c r="G226" s="33">
        <v>1388.69</v>
      </c>
      <c r="H226" s="33">
        <v>-183.02397072530346</v>
      </c>
      <c r="I226" s="33">
        <v>165.26060279852499</v>
      </c>
      <c r="J226" s="33">
        <v>-218.18543719899867</v>
      </c>
      <c r="K226" s="33">
        <v>-235.94880512577714</v>
      </c>
      <c r="L226" s="33">
        <v>649.39769787807995</v>
      </c>
      <c r="M226" s="33">
        <v>413.44889275230275</v>
      </c>
      <c r="N226" s="33">
        <v>267.54225795578162</v>
      </c>
      <c r="O226" s="99">
        <v>680.99115070808432</v>
      </c>
      <c r="P226" s="33">
        <v>-8.3726275510204111</v>
      </c>
      <c r="Q226" s="33">
        <v>672.61852315706392</v>
      </c>
      <c r="R226" s="7"/>
    </row>
    <row r="227" spans="1:18" x14ac:dyDescent="0.25">
      <c r="A227" s="196">
        <v>710</v>
      </c>
      <c r="B227" s="10" t="s">
        <v>232</v>
      </c>
      <c r="C227" s="11">
        <v>27306</v>
      </c>
      <c r="D227" s="33">
        <v>1385.54186772138</v>
      </c>
      <c r="E227" s="33">
        <v>436.68557965047677</v>
      </c>
      <c r="F227" s="33">
        <v>1822.2274473718567</v>
      </c>
      <c r="G227" s="33">
        <v>1388.69</v>
      </c>
      <c r="H227" s="33">
        <v>433.53744737185673</v>
      </c>
      <c r="I227" s="33">
        <v>25.09511408481411</v>
      </c>
      <c r="J227" s="33">
        <v>-209.60738479803041</v>
      </c>
      <c r="K227" s="33">
        <v>249.02517665864045</v>
      </c>
      <c r="L227" s="33">
        <v>272.48758564113484</v>
      </c>
      <c r="M227" s="33">
        <v>521.51276229977532</v>
      </c>
      <c r="N227" s="33">
        <v>176.10844034783159</v>
      </c>
      <c r="O227" s="99">
        <v>697.62120264760688</v>
      </c>
      <c r="P227" s="33">
        <v>-39.470594330916299</v>
      </c>
      <c r="Q227" s="33">
        <v>658.15060831669064</v>
      </c>
      <c r="R227" s="7"/>
    </row>
    <row r="228" spans="1:18" x14ac:dyDescent="0.25">
      <c r="A228" s="196">
        <v>729</v>
      </c>
      <c r="B228" s="10" t="s">
        <v>233</v>
      </c>
      <c r="C228" s="11">
        <v>8975</v>
      </c>
      <c r="D228" s="33">
        <v>1286.3825415041783</v>
      </c>
      <c r="E228" s="33">
        <v>250.57687269960351</v>
      </c>
      <c r="F228" s="33">
        <v>1536.959414203782</v>
      </c>
      <c r="G228" s="33">
        <v>1388.69</v>
      </c>
      <c r="H228" s="33">
        <v>148.26941420378191</v>
      </c>
      <c r="I228" s="33">
        <v>79.202313467546858</v>
      </c>
      <c r="J228" s="33">
        <v>-184.84214806092859</v>
      </c>
      <c r="K228" s="33">
        <v>42.629579610400143</v>
      </c>
      <c r="L228" s="33">
        <v>529.37697855806073</v>
      </c>
      <c r="M228" s="33">
        <v>572.00655816846097</v>
      </c>
      <c r="N228" s="33">
        <v>209.82040212101734</v>
      </c>
      <c r="O228" s="99">
        <v>781.82696028947828</v>
      </c>
      <c r="P228" s="33">
        <v>-4.2636158774373287</v>
      </c>
      <c r="Q228" s="33">
        <v>777.56334441204103</v>
      </c>
      <c r="R228" s="7"/>
    </row>
    <row r="229" spans="1:18" x14ac:dyDescent="0.25">
      <c r="A229" s="196">
        <v>732</v>
      </c>
      <c r="B229" s="10" t="s">
        <v>234</v>
      </c>
      <c r="C229" s="11">
        <v>3336</v>
      </c>
      <c r="D229" s="33">
        <v>850.26258693045554</v>
      </c>
      <c r="E229" s="33">
        <v>1017.2743500481907</v>
      </c>
      <c r="F229" s="33">
        <v>1867.5369369786465</v>
      </c>
      <c r="G229" s="33">
        <v>1388.69</v>
      </c>
      <c r="H229" s="33">
        <v>478.84693697864657</v>
      </c>
      <c r="I229" s="33">
        <v>368.51430837713855</v>
      </c>
      <c r="J229" s="33">
        <v>-182.10894376414927</v>
      </c>
      <c r="K229" s="33">
        <v>665.25230159163596</v>
      </c>
      <c r="L229" s="33">
        <v>404.06100791856778</v>
      </c>
      <c r="M229" s="33">
        <v>1069.3133095102037</v>
      </c>
      <c r="N229" s="33">
        <v>226.96086853889909</v>
      </c>
      <c r="O229" s="99">
        <v>1296.2741780491028</v>
      </c>
      <c r="P229" s="33">
        <v>-29.067820743405274</v>
      </c>
      <c r="Q229" s="33">
        <v>1267.2063573056976</v>
      </c>
      <c r="R229" s="7"/>
    </row>
    <row r="230" spans="1:18" x14ac:dyDescent="0.25">
      <c r="A230" s="196">
        <v>734</v>
      </c>
      <c r="B230" s="10" t="s">
        <v>235</v>
      </c>
      <c r="C230" s="11">
        <v>50933</v>
      </c>
      <c r="D230" s="33">
        <v>1325.6528600318065</v>
      </c>
      <c r="E230" s="33">
        <v>253.70949856926205</v>
      </c>
      <c r="F230" s="33">
        <v>1579.3623586010685</v>
      </c>
      <c r="G230" s="33">
        <v>1388.6899999999998</v>
      </c>
      <c r="H230" s="33">
        <v>190.67235860106862</v>
      </c>
      <c r="I230" s="33">
        <v>29.317257728495662</v>
      </c>
      <c r="J230" s="33">
        <v>-152.73439709320155</v>
      </c>
      <c r="K230" s="33">
        <v>67.255219236362748</v>
      </c>
      <c r="L230" s="33">
        <v>291.73790481898874</v>
      </c>
      <c r="M230" s="33">
        <v>358.99312405535153</v>
      </c>
      <c r="N230" s="33">
        <v>179.31799892917331</v>
      </c>
      <c r="O230" s="99">
        <v>538.31112298452479</v>
      </c>
      <c r="P230" s="33">
        <v>-12.608655871438955</v>
      </c>
      <c r="Q230" s="33">
        <v>525.70246711308585</v>
      </c>
      <c r="R230" s="7"/>
    </row>
    <row r="231" spans="1:18" x14ac:dyDescent="0.25">
      <c r="A231" s="196">
        <v>738</v>
      </c>
      <c r="B231" s="10" t="s">
        <v>236</v>
      </c>
      <c r="C231" s="11">
        <v>2917</v>
      </c>
      <c r="D231" s="33">
        <v>1427.2084196091873</v>
      </c>
      <c r="E231" s="33">
        <v>186.80475545786516</v>
      </c>
      <c r="F231" s="33">
        <v>1614.0131750670525</v>
      </c>
      <c r="G231" s="33">
        <v>1388.69</v>
      </c>
      <c r="H231" s="33">
        <v>225.32317506705252</v>
      </c>
      <c r="I231" s="33">
        <v>18.367255369315661</v>
      </c>
      <c r="J231" s="33">
        <v>-66.852373095292791</v>
      </c>
      <c r="K231" s="33">
        <v>176.83805734107537</v>
      </c>
      <c r="L231" s="33">
        <v>307.39945198336113</v>
      </c>
      <c r="M231" s="33">
        <v>484.23750932443653</v>
      </c>
      <c r="N231" s="33">
        <v>195.32761480653352</v>
      </c>
      <c r="O231" s="99">
        <v>679.56512413097005</v>
      </c>
      <c r="P231" s="33">
        <v>16.181739458347625</v>
      </c>
      <c r="Q231" s="33">
        <v>695.74686358931763</v>
      </c>
      <c r="R231" s="7"/>
    </row>
    <row r="232" spans="1:18" x14ac:dyDescent="0.25">
      <c r="A232" s="196">
        <v>739</v>
      </c>
      <c r="B232" s="10" t="s">
        <v>237</v>
      </c>
      <c r="C232" s="11">
        <v>3256</v>
      </c>
      <c r="D232" s="33">
        <v>1103.9872113022113</v>
      </c>
      <c r="E232" s="33">
        <v>250.8885803882246</v>
      </c>
      <c r="F232" s="33">
        <v>1354.8757916904358</v>
      </c>
      <c r="G232" s="33">
        <v>1388.6900000000003</v>
      </c>
      <c r="H232" s="33">
        <v>-33.814208309564293</v>
      </c>
      <c r="I232" s="33">
        <v>68.92201216486329</v>
      </c>
      <c r="J232" s="33">
        <v>556.25038519933901</v>
      </c>
      <c r="K232" s="33">
        <v>591.35818905463793</v>
      </c>
      <c r="L232" s="33">
        <v>335.08848634029329</v>
      </c>
      <c r="M232" s="33">
        <v>926.44667539493116</v>
      </c>
      <c r="N232" s="33">
        <v>216.30365473330019</v>
      </c>
      <c r="O232" s="99">
        <v>1142.7503301282313</v>
      </c>
      <c r="P232" s="33">
        <v>30.139402027027032</v>
      </c>
      <c r="Q232" s="33">
        <v>1172.8897321552583</v>
      </c>
      <c r="R232" s="7"/>
    </row>
    <row r="233" spans="1:18" x14ac:dyDescent="0.25">
      <c r="A233" s="196">
        <v>740</v>
      </c>
      <c r="B233" s="10" t="s">
        <v>238</v>
      </c>
      <c r="C233" s="11">
        <v>32085</v>
      </c>
      <c r="D233" s="33">
        <v>1110.059548698769</v>
      </c>
      <c r="E233" s="33">
        <v>278.74227712907896</v>
      </c>
      <c r="F233" s="33">
        <v>1388.801825827848</v>
      </c>
      <c r="G233" s="33">
        <v>1388.69</v>
      </c>
      <c r="H233" s="33">
        <v>0.11182582784808089</v>
      </c>
      <c r="I233" s="33">
        <v>53.359803235454855</v>
      </c>
      <c r="J233" s="33">
        <v>-360.60208507774519</v>
      </c>
      <c r="K233" s="33">
        <v>-307.13045601444225</v>
      </c>
      <c r="L233" s="33">
        <v>291.66999869570174</v>
      </c>
      <c r="M233" s="33">
        <v>-15.460457318740536</v>
      </c>
      <c r="N233" s="33">
        <v>191.74183214710249</v>
      </c>
      <c r="O233" s="99">
        <v>176.28137482836195</v>
      </c>
      <c r="P233" s="33">
        <v>-10.826781128253085</v>
      </c>
      <c r="Q233" s="33">
        <v>165.45459370010886</v>
      </c>
      <c r="R233" s="7"/>
    </row>
    <row r="234" spans="1:18" x14ac:dyDescent="0.25">
      <c r="A234" s="196">
        <v>742</v>
      </c>
      <c r="B234" s="10" t="s">
        <v>239</v>
      </c>
      <c r="C234" s="11">
        <v>988</v>
      </c>
      <c r="D234" s="33">
        <v>970.17537449392705</v>
      </c>
      <c r="E234" s="33">
        <v>989.200910814689</v>
      </c>
      <c r="F234" s="33">
        <v>1959.3762853086162</v>
      </c>
      <c r="G234" s="33">
        <v>1388.69</v>
      </c>
      <c r="H234" s="33">
        <v>570.68628530861622</v>
      </c>
      <c r="I234" s="33">
        <v>389.87739835309651</v>
      </c>
      <c r="J234" s="33">
        <v>102.03801659405556</v>
      </c>
      <c r="K234" s="33">
        <v>1062.6017002557683</v>
      </c>
      <c r="L234" s="33">
        <v>-23.254922944492698</v>
      </c>
      <c r="M234" s="33">
        <v>1039.3467773112754</v>
      </c>
      <c r="N234" s="33">
        <v>230.58062316299947</v>
      </c>
      <c r="O234" s="99">
        <v>1269.9274004742749</v>
      </c>
      <c r="P234" s="33">
        <v>0</v>
      </c>
      <c r="Q234" s="33">
        <v>1269.9274004742749</v>
      </c>
      <c r="R234" s="7"/>
    </row>
    <row r="235" spans="1:18" x14ac:dyDescent="0.25">
      <c r="A235" s="196">
        <v>743</v>
      </c>
      <c r="B235" s="10" t="s">
        <v>240</v>
      </c>
      <c r="C235" s="11">
        <v>65323</v>
      </c>
      <c r="D235" s="33">
        <v>1591.8801596681108</v>
      </c>
      <c r="E235" s="33">
        <v>144.45535573293787</v>
      </c>
      <c r="F235" s="33">
        <v>1736.3355154010487</v>
      </c>
      <c r="G235" s="33">
        <v>1388.69</v>
      </c>
      <c r="H235" s="33">
        <v>347.64551540104873</v>
      </c>
      <c r="I235" s="33">
        <v>42.617549207530494</v>
      </c>
      <c r="J235" s="33">
        <v>-322.8100332740633</v>
      </c>
      <c r="K235" s="33">
        <v>67.453031334515899</v>
      </c>
      <c r="L235" s="33">
        <v>188.28006881735564</v>
      </c>
      <c r="M235" s="33">
        <v>255.73310015187155</v>
      </c>
      <c r="N235" s="33">
        <v>151.42920489222448</v>
      </c>
      <c r="O235" s="99">
        <v>407.162305044096</v>
      </c>
      <c r="P235" s="33">
        <v>-3.0703475651761249</v>
      </c>
      <c r="Q235" s="33">
        <v>404.09195747891994</v>
      </c>
      <c r="R235" s="7"/>
    </row>
    <row r="236" spans="1:18" x14ac:dyDescent="0.25">
      <c r="A236" s="196">
        <v>746</v>
      </c>
      <c r="B236" s="10" t="s">
        <v>241</v>
      </c>
      <c r="C236" s="11">
        <v>4735</v>
      </c>
      <c r="D236" s="33">
        <v>2334.9659662090812</v>
      </c>
      <c r="E236" s="33">
        <v>246.89173710863378</v>
      </c>
      <c r="F236" s="33">
        <v>2581.8577033177153</v>
      </c>
      <c r="G236" s="33">
        <v>1388.69</v>
      </c>
      <c r="H236" s="33">
        <v>1193.1677033177152</v>
      </c>
      <c r="I236" s="33">
        <v>45.581125390222027</v>
      </c>
      <c r="J236" s="33">
        <v>-260.73152918263924</v>
      </c>
      <c r="K236" s="33">
        <v>978.01729952529797</v>
      </c>
      <c r="L236" s="33">
        <v>297.96160404008469</v>
      </c>
      <c r="M236" s="33">
        <v>1275.9789035653828</v>
      </c>
      <c r="N236" s="33">
        <v>195.78413130715447</v>
      </c>
      <c r="O236" s="99">
        <v>1471.7630348725372</v>
      </c>
      <c r="P236" s="33">
        <v>5.450687434002111</v>
      </c>
      <c r="Q236" s="33">
        <v>1477.2137223065392</v>
      </c>
      <c r="R236" s="7"/>
    </row>
    <row r="237" spans="1:18" x14ac:dyDescent="0.25">
      <c r="A237" s="196">
        <v>747</v>
      </c>
      <c r="B237" s="10" t="s">
        <v>242</v>
      </c>
      <c r="C237" s="11">
        <v>1308</v>
      </c>
      <c r="D237" s="33">
        <v>1050.4207415902142</v>
      </c>
      <c r="E237" s="33">
        <v>391.45183669263957</v>
      </c>
      <c r="F237" s="33">
        <v>1441.8725782828537</v>
      </c>
      <c r="G237" s="33">
        <v>1388.69</v>
      </c>
      <c r="H237" s="33">
        <v>53.182578282853711</v>
      </c>
      <c r="I237" s="33">
        <v>135.79338851406484</v>
      </c>
      <c r="J237" s="33">
        <v>388.85958741182242</v>
      </c>
      <c r="K237" s="33">
        <v>577.83555420874097</v>
      </c>
      <c r="L237" s="33">
        <v>418.03650984106969</v>
      </c>
      <c r="M237" s="33">
        <v>995.87206404981066</v>
      </c>
      <c r="N237" s="33">
        <v>256.18622870885832</v>
      </c>
      <c r="O237" s="99">
        <v>1252.058292758669</v>
      </c>
      <c r="P237" s="33">
        <v>38.893031345565767</v>
      </c>
      <c r="Q237" s="33">
        <v>1290.9513241042348</v>
      </c>
      <c r="R237" s="7"/>
    </row>
    <row r="238" spans="1:18" x14ac:dyDescent="0.25">
      <c r="A238" s="196">
        <v>748</v>
      </c>
      <c r="B238" s="10" t="s">
        <v>243</v>
      </c>
      <c r="C238" s="11">
        <v>4897</v>
      </c>
      <c r="D238" s="33">
        <v>1954.4016928731876</v>
      </c>
      <c r="E238" s="33">
        <v>278.12176557619262</v>
      </c>
      <c r="F238" s="33">
        <v>2232.5234584493805</v>
      </c>
      <c r="G238" s="33">
        <v>1388.69</v>
      </c>
      <c r="H238" s="33">
        <v>843.83345844938026</v>
      </c>
      <c r="I238" s="33">
        <v>63.003406223484561</v>
      </c>
      <c r="J238" s="33">
        <v>-473.81525567133582</v>
      </c>
      <c r="K238" s="33">
        <v>433.02160900152899</v>
      </c>
      <c r="L238" s="33">
        <v>523.09369208811802</v>
      </c>
      <c r="M238" s="33">
        <v>956.11530108964701</v>
      </c>
      <c r="N238" s="33">
        <v>207.40867766118134</v>
      </c>
      <c r="O238" s="99">
        <v>1163.5239787508283</v>
      </c>
      <c r="P238" s="33">
        <v>52.094414947927298</v>
      </c>
      <c r="Q238" s="33">
        <v>1215.6183936987554</v>
      </c>
      <c r="R238" s="7"/>
    </row>
    <row r="239" spans="1:18" x14ac:dyDescent="0.25">
      <c r="A239" s="196">
        <v>749</v>
      </c>
      <c r="B239" s="10" t="s">
        <v>244</v>
      </c>
      <c r="C239" s="11">
        <v>21232</v>
      </c>
      <c r="D239" s="33">
        <v>1830.5511096458174</v>
      </c>
      <c r="E239" s="33">
        <v>101.83863320595219</v>
      </c>
      <c r="F239" s="33">
        <v>1932.3897428517696</v>
      </c>
      <c r="G239" s="33">
        <v>1388.69</v>
      </c>
      <c r="H239" s="33">
        <v>543.69974285176954</v>
      </c>
      <c r="I239" s="33">
        <v>29.905954352380899</v>
      </c>
      <c r="J239" s="33">
        <v>-318.84794820747805</v>
      </c>
      <c r="K239" s="33">
        <v>254.75774899667238</v>
      </c>
      <c r="L239" s="33">
        <v>235.99255093766197</v>
      </c>
      <c r="M239" s="33">
        <v>490.75029993433429</v>
      </c>
      <c r="N239" s="33">
        <v>142.23912742017171</v>
      </c>
      <c r="O239" s="99">
        <v>632.98942735450601</v>
      </c>
      <c r="P239" s="33">
        <v>1.5938033887528271</v>
      </c>
      <c r="Q239" s="33">
        <v>634.58323074325881</v>
      </c>
      <c r="R239" s="7"/>
    </row>
    <row r="240" spans="1:18" x14ac:dyDescent="0.25">
      <c r="A240" s="196">
        <v>751</v>
      </c>
      <c r="B240" s="10" t="s">
        <v>245</v>
      </c>
      <c r="C240" s="11">
        <v>2877</v>
      </c>
      <c r="D240" s="33">
        <v>1299.9602015988878</v>
      </c>
      <c r="E240" s="33">
        <v>484.93367352227847</v>
      </c>
      <c r="F240" s="33">
        <v>1784.8938751211663</v>
      </c>
      <c r="G240" s="33">
        <v>1388.69</v>
      </c>
      <c r="H240" s="33">
        <v>396.20387512116605</v>
      </c>
      <c r="I240" s="33">
        <v>76.038200120650586</v>
      </c>
      <c r="J240" s="33">
        <v>-24.781420237552279</v>
      </c>
      <c r="K240" s="33">
        <v>447.46065500426437</v>
      </c>
      <c r="L240" s="33">
        <v>417.67041086380397</v>
      </c>
      <c r="M240" s="33">
        <v>865.13106586806828</v>
      </c>
      <c r="N240" s="33">
        <v>175.6610375492846</v>
      </c>
      <c r="O240" s="99">
        <v>1040.7921034173528</v>
      </c>
      <c r="P240" s="33">
        <v>6.2225234619395247</v>
      </c>
      <c r="Q240" s="33">
        <v>1047.0146268792926</v>
      </c>
      <c r="R240" s="7"/>
    </row>
    <row r="241" spans="1:18" x14ac:dyDescent="0.25">
      <c r="A241" s="196">
        <v>753</v>
      </c>
      <c r="B241" s="10" t="s">
        <v>246</v>
      </c>
      <c r="C241" s="11">
        <v>22320</v>
      </c>
      <c r="D241" s="33">
        <v>1716.2525112007168</v>
      </c>
      <c r="E241" s="33">
        <v>295.75636365397941</v>
      </c>
      <c r="F241" s="33">
        <v>2012.0088748546962</v>
      </c>
      <c r="G241" s="33">
        <v>1388.69</v>
      </c>
      <c r="H241" s="33">
        <v>623.31887485469611</v>
      </c>
      <c r="I241" s="33">
        <v>43.48109263122187</v>
      </c>
      <c r="J241" s="33">
        <v>342.22800547574207</v>
      </c>
      <c r="K241" s="33">
        <v>1009.0279729616601</v>
      </c>
      <c r="L241" s="33">
        <v>-27.487969525261658</v>
      </c>
      <c r="M241" s="33">
        <v>981.54000343639837</v>
      </c>
      <c r="N241" s="33">
        <v>110.91364771619439</v>
      </c>
      <c r="O241" s="99">
        <v>1092.4536511525928</v>
      </c>
      <c r="P241" s="33">
        <v>-5.790142553763439</v>
      </c>
      <c r="Q241" s="33">
        <v>1086.6635085988291</v>
      </c>
      <c r="R241" s="7"/>
    </row>
    <row r="242" spans="1:18" x14ac:dyDescent="0.25">
      <c r="A242" s="196">
        <v>755</v>
      </c>
      <c r="B242" s="10" t="s">
        <v>247</v>
      </c>
      <c r="C242" s="11">
        <v>6217</v>
      </c>
      <c r="D242" s="33">
        <v>1633.6630706128356</v>
      </c>
      <c r="E242" s="33">
        <v>322.38102687035979</v>
      </c>
      <c r="F242" s="33">
        <v>1956.0440974831952</v>
      </c>
      <c r="G242" s="33">
        <v>1388.69</v>
      </c>
      <c r="H242" s="33">
        <v>567.35409748319523</v>
      </c>
      <c r="I242" s="33">
        <v>30.124125226030213</v>
      </c>
      <c r="J242" s="33">
        <v>208.87005133257873</v>
      </c>
      <c r="K242" s="33">
        <v>806.34827404180407</v>
      </c>
      <c r="L242" s="33">
        <v>-2.6081064072192914</v>
      </c>
      <c r="M242" s="33">
        <v>803.74016763458474</v>
      </c>
      <c r="N242" s="33">
        <v>139.7614878419464</v>
      </c>
      <c r="O242" s="99">
        <v>943.50165547653103</v>
      </c>
      <c r="P242" s="33">
        <v>-157.44692625060321</v>
      </c>
      <c r="Q242" s="33">
        <v>786.05472922592787</v>
      </c>
      <c r="R242" s="7"/>
    </row>
    <row r="243" spans="1:18" x14ac:dyDescent="0.25">
      <c r="A243" s="196">
        <v>758</v>
      </c>
      <c r="B243" s="10" t="s">
        <v>248</v>
      </c>
      <c r="C243" s="11">
        <v>8134</v>
      </c>
      <c r="D243" s="33">
        <v>1314.0602188345217</v>
      </c>
      <c r="E243" s="33">
        <v>934.92575259071771</v>
      </c>
      <c r="F243" s="33">
        <v>2248.9859714252398</v>
      </c>
      <c r="G243" s="33">
        <v>1388.69</v>
      </c>
      <c r="H243" s="33">
        <v>860.2959714252396</v>
      </c>
      <c r="I243" s="33">
        <v>183.5186947156941</v>
      </c>
      <c r="J243" s="33">
        <v>-496.16386607955991</v>
      </c>
      <c r="K243" s="33">
        <v>547.65080006137396</v>
      </c>
      <c r="L243" s="33">
        <v>74.800112287420191</v>
      </c>
      <c r="M243" s="33">
        <v>622.45091234879419</v>
      </c>
      <c r="N243" s="33">
        <v>185.8259086502681</v>
      </c>
      <c r="O243" s="99">
        <v>808.27682099906224</v>
      </c>
      <c r="P243" s="33">
        <v>-13.398038173100568</v>
      </c>
      <c r="Q243" s="33">
        <v>794.87878282596171</v>
      </c>
      <c r="R243" s="7"/>
    </row>
    <row r="244" spans="1:18" x14ac:dyDescent="0.25">
      <c r="A244" s="196">
        <v>759</v>
      </c>
      <c r="B244" s="10" t="s">
        <v>249</v>
      </c>
      <c r="C244" s="11">
        <v>1942</v>
      </c>
      <c r="D244" s="33">
        <v>1527.1374665293508</v>
      </c>
      <c r="E244" s="33">
        <v>311.95873035368066</v>
      </c>
      <c r="F244" s="33">
        <v>1839.0961968830316</v>
      </c>
      <c r="G244" s="33">
        <v>1388.69</v>
      </c>
      <c r="H244" s="33">
        <v>450.4061968830315</v>
      </c>
      <c r="I244" s="33">
        <v>139.76423324636633</v>
      </c>
      <c r="J244" s="33">
        <v>-138.49631409030795</v>
      </c>
      <c r="K244" s="33">
        <v>451.67411603908982</v>
      </c>
      <c r="L244" s="33">
        <v>465.59120652993619</v>
      </c>
      <c r="M244" s="33">
        <v>917.26532256902601</v>
      </c>
      <c r="N244" s="33">
        <v>250.75807327760458</v>
      </c>
      <c r="O244" s="99">
        <v>1168.0233958466304</v>
      </c>
      <c r="P244" s="33">
        <v>255.8115602471679</v>
      </c>
      <c r="Q244" s="33">
        <v>1423.8349560937982</v>
      </c>
      <c r="R244" s="7"/>
    </row>
    <row r="245" spans="1:18" x14ac:dyDescent="0.25">
      <c r="A245" s="196">
        <v>761</v>
      </c>
      <c r="B245" s="10" t="s">
        <v>250</v>
      </c>
      <c r="C245" s="11">
        <v>8426</v>
      </c>
      <c r="D245" s="33">
        <v>1264.6273427486351</v>
      </c>
      <c r="E245" s="33">
        <v>210.6122818933884</v>
      </c>
      <c r="F245" s="33">
        <v>1475.2396246420235</v>
      </c>
      <c r="G245" s="33">
        <v>1388.69</v>
      </c>
      <c r="H245" s="33">
        <v>86.549624642023431</v>
      </c>
      <c r="I245" s="33">
        <v>27.504558182249632</v>
      </c>
      <c r="J245" s="33">
        <v>107.8999525489199</v>
      </c>
      <c r="K245" s="33">
        <v>221.95413537319297</v>
      </c>
      <c r="L245" s="33">
        <v>470.72936798449194</v>
      </c>
      <c r="M245" s="33">
        <v>692.68350335768491</v>
      </c>
      <c r="N245" s="33">
        <v>216.70219011060797</v>
      </c>
      <c r="O245" s="99">
        <v>909.38569346829297</v>
      </c>
      <c r="P245" s="33">
        <v>56.609209648706383</v>
      </c>
      <c r="Q245" s="33">
        <v>965.99490311699935</v>
      </c>
      <c r="R245" s="7"/>
    </row>
    <row r="246" spans="1:18" x14ac:dyDescent="0.25">
      <c r="A246" s="196">
        <v>762</v>
      </c>
      <c r="B246" s="10" t="s">
        <v>251</v>
      </c>
      <c r="C246" s="11">
        <v>3672</v>
      </c>
      <c r="D246" s="33">
        <v>1166.2484177559911</v>
      </c>
      <c r="E246" s="33">
        <v>419.46338720803129</v>
      </c>
      <c r="F246" s="33">
        <v>1585.7118049640223</v>
      </c>
      <c r="G246" s="33">
        <v>1388.6900000000003</v>
      </c>
      <c r="H246" s="33">
        <v>197.02180496402224</v>
      </c>
      <c r="I246" s="33">
        <v>129.60621924403284</v>
      </c>
      <c r="J246" s="33">
        <v>357.14887814941</v>
      </c>
      <c r="K246" s="33">
        <v>683.77690235746513</v>
      </c>
      <c r="L246" s="33">
        <v>350.33183764762066</v>
      </c>
      <c r="M246" s="33">
        <v>1034.1087400050858</v>
      </c>
      <c r="N246" s="33">
        <v>241.07613004948698</v>
      </c>
      <c r="O246" s="99">
        <v>1275.1848700545727</v>
      </c>
      <c r="P246" s="33">
        <v>1.0075675381263618</v>
      </c>
      <c r="Q246" s="33">
        <v>1276.192437592699</v>
      </c>
      <c r="R246" s="7"/>
    </row>
    <row r="247" spans="1:18" x14ac:dyDescent="0.25">
      <c r="A247" s="196">
        <v>765</v>
      </c>
      <c r="B247" s="10" t="s">
        <v>252</v>
      </c>
      <c r="C247" s="11">
        <v>10354</v>
      </c>
      <c r="D247" s="33">
        <v>1439.4764120146804</v>
      </c>
      <c r="E247" s="33">
        <v>331.01894659941894</v>
      </c>
      <c r="F247" s="33">
        <v>1770.4953586140991</v>
      </c>
      <c r="G247" s="33">
        <v>1388.69</v>
      </c>
      <c r="H247" s="33">
        <v>381.80535861409919</v>
      </c>
      <c r="I247" s="33">
        <v>70.472834840650179</v>
      </c>
      <c r="J247" s="33">
        <v>-205.05584833224759</v>
      </c>
      <c r="K247" s="33">
        <v>247.22234512250176</v>
      </c>
      <c r="L247" s="33">
        <v>170.8697454839606</v>
      </c>
      <c r="M247" s="33">
        <v>418.09209060646242</v>
      </c>
      <c r="N247" s="33">
        <v>179.87097083953961</v>
      </c>
      <c r="O247" s="99">
        <v>597.96306144600203</v>
      </c>
      <c r="P247" s="33">
        <v>-1.9523437801815755</v>
      </c>
      <c r="Q247" s="33">
        <v>596.01071766582049</v>
      </c>
      <c r="R247" s="7"/>
    </row>
    <row r="248" spans="1:18" x14ac:dyDescent="0.25">
      <c r="A248" s="196">
        <v>768</v>
      </c>
      <c r="B248" s="10" t="s">
        <v>253</v>
      </c>
      <c r="C248" s="11">
        <v>2375</v>
      </c>
      <c r="D248" s="33">
        <v>837.60335999999995</v>
      </c>
      <c r="E248" s="33">
        <v>731.27441339186191</v>
      </c>
      <c r="F248" s="33">
        <v>1568.8777733918621</v>
      </c>
      <c r="G248" s="33">
        <v>1388.69</v>
      </c>
      <c r="H248" s="33">
        <v>180.18777339186207</v>
      </c>
      <c r="I248" s="33">
        <v>140.94801672512773</v>
      </c>
      <c r="J248" s="33">
        <v>260.23849429498421</v>
      </c>
      <c r="K248" s="33">
        <v>581.37428441197403</v>
      </c>
      <c r="L248" s="33">
        <v>321.3988104077913</v>
      </c>
      <c r="M248" s="33">
        <v>902.77309481976533</v>
      </c>
      <c r="N248" s="33">
        <v>238.88510224334115</v>
      </c>
      <c r="O248" s="99">
        <v>1141.6581970631064</v>
      </c>
      <c r="P248" s="33">
        <v>25.125894736842106</v>
      </c>
      <c r="Q248" s="33">
        <v>1166.7840917999486</v>
      </c>
      <c r="R248" s="7"/>
    </row>
    <row r="249" spans="1:18" x14ac:dyDescent="0.25">
      <c r="A249" s="196">
        <v>777</v>
      </c>
      <c r="B249" s="10" t="s">
        <v>254</v>
      </c>
      <c r="C249" s="11">
        <v>7367</v>
      </c>
      <c r="D249" s="33">
        <v>1001.2958449843899</v>
      </c>
      <c r="E249" s="33">
        <v>705.18500683571619</v>
      </c>
      <c r="F249" s="33">
        <v>1706.4808518201062</v>
      </c>
      <c r="G249" s="33">
        <v>1388.69</v>
      </c>
      <c r="H249" s="33">
        <v>317.79085182010607</v>
      </c>
      <c r="I249" s="33">
        <v>168.49083856605256</v>
      </c>
      <c r="J249" s="33">
        <v>6.5056303391559389</v>
      </c>
      <c r="K249" s="33">
        <v>492.78732072531454</v>
      </c>
      <c r="L249" s="33">
        <v>416.75089266393098</v>
      </c>
      <c r="M249" s="33">
        <v>909.53821338924558</v>
      </c>
      <c r="N249" s="33">
        <v>211.66306832338034</v>
      </c>
      <c r="O249" s="99">
        <v>1121.2012817126258</v>
      </c>
      <c r="P249" s="33">
        <v>-0.71281552870910692</v>
      </c>
      <c r="Q249" s="33">
        <v>1120.4884661839167</v>
      </c>
      <c r="R249" s="7"/>
    </row>
    <row r="250" spans="1:18" x14ac:dyDescent="0.25">
      <c r="A250" s="196">
        <v>778</v>
      </c>
      <c r="B250" s="10" t="s">
        <v>255</v>
      </c>
      <c r="C250" s="11">
        <v>6763</v>
      </c>
      <c r="D250" s="33">
        <v>1277.2540499778206</v>
      </c>
      <c r="E250" s="33">
        <v>199.08492698134995</v>
      </c>
      <c r="F250" s="33">
        <v>1476.3389769591706</v>
      </c>
      <c r="G250" s="33">
        <v>1388.69</v>
      </c>
      <c r="H250" s="33">
        <v>87.648976959170511</v>
      </c>
      <c r="I250" s="33">
        <v>54.452380461243969</v>
      </c>
      <c r="J250" s="33">
        <v>14.046180169886805</v>
      </c>
      <c r="K250" s="33">
        <v>156.14753759030131</v>
      </c>
      <c r="L250" s="33">
        <v>477.51792776556596</v>
      </c>
      <c r="M250" s="33">
        <v>633.66546535586724</v>
      </c>
      <c r="N250" s="33">
        <v>200.96667421777227</v>
      </c>
      <c r="O250" s="99">
        <v>834.63213957363951</v>
      </c>
      <c r="P250" s="33">
        <v>20.464793737986099</v>
      </c>
      <c r="Q250" s="33">
        <v>855.09693331162566</v>
      </c>
      <c r="R250" s="7"/>
    </row>
    <row r="251" spans="1:18" x14ac:dyDescent="0.25">
      <c r="A251" s="196">
        <v>781</v>
      </c>
      <c r="B251" s="10" t="s">
        <v>256</v>
      </c>
      <c r="C251" s="11">
        <v>3504</v>
      </c>
      <c r="D251" s="33">
        <v>821.29828196347034</v>
      </c>
      <c r="E251" s="33">
        <v>292.80056809235003</v>
      </c>
      <c r="F251" s="33">
        <v>1114.0988500558205</v>
      </c>
      <c r="G251" s="33">
        <v>1388.6899999999998</v>
      </c>
      <c r="H251" s="33">
        <v>-274.59114994417951</v>
      </c>
      <c r="I251" s="33">
        <v>130.91910146436348</v>
      </c>
      <c r="J251" s="33">
        <v>851.08201613107826</v>
      </c>
      <c r="K251" s="33">
        <v>707.40996765126215</v>
      </c>
      <c r="L251" s="33">
        <v>215.83782758596624</v>
      </c>
      <c r="M251" s="33">
        <v>923.24779523722839</v>
      </c>
      <c r="N251" s="33">
        <v>228.92410883925024</v>
      </c>
      <c r="O251" s="99">
        <v>1152.1719040764788</v>
      </c>
      <c r="P251" s="33">
        <v>-9.6646675228310528</v>
      </c>
      <c r="Q251" s="33">
        <v>1142.5072365536475</v>
      </c>
      <c r="R251" s="7"/>
    </row>
    <row r="252" spans="1:18" x14ac:dyDescent="0.25">
      <c r="A252" s="196">
        <v>783</v>
      </c>
      <c r="B252" s="10" t="s">
        <v>257</v>
      </c>
      <c r="C252" s="11">
        <v>6419</v>
      </c>
      <c r="D252" s="33">
        <v>1279.9753980370774</v>
      </c>
      <c r="E252" s="33">
        <v>179.13473393716748</v>
      </c>
      <c r="F252" s="33">
        <v>1459.1101319742447</v>
      </c>
      <c r="G252" s="33">
        <v>1388.6900000000003</v>
      </c>
      <c r="H252" s="33">
        <v>70.42013197424464</v>
      </c>
      <c r="I252" s="33">
        <v>30.592077008617704</v>
      </c>
      <c r="J252" s="33">
        <v>-128.14224002304312</v>
      </c>
      <c r="K252" s="33">
        <v>-27.130031040180754</v>
      </c>
      <c r="L252" s="33">
        <v>243.11647408136898</v>
      </c>
      <c r="M252" s="33">
        <v>215.98644304118824</v>
      </c>
      <c r="N252" s="33">
        <v>192.96055818170785</v>
      </c>
      <c r="O252" s="99">
        <v>408.94700122289612</v>
      </c>
      <c r="P252" s="33">
        <v>-15.390295528898578</v>
      </c>
      <c r="Q252" s="33">
        <v>393.55670569399751</v>
      </c>
      <c r="R252" s="7"/>
    </row>
    <row r="253" spans="1:18" x14ac:dyDescent="0.25">
      <c r="A253" s="196">
        <v>785</v>
      </c>
      <c r="B253" s="10" t="s">
        <v>258</v>
      </c>
      <c r="C253" s="11">
        <v>2626</v>
      </c>
      <c r="D253" s="33">
        <v>1093.834737242955</v>
      </c>
      <c r="E253" s="33">
        <v>525.26197329779609</v>
      </c>
      <c r="F253" s="33">
        <v>1619.096710540751</v>
      </c>
      <c r="G253" s="33">
        <v>1388.69</v>
      </c>
      <c r="H253" s="33">
        <v>230.40671054075113</v>
      </c>
      <c r="I253" s="33">
        <v>348.83206726361169</v>
      </c>
      <c r="J253" s="33">
        <v>795.58549360310099</v>
      </c>
      <c r="K253" s="33">
        <v>1374.8242714074638</v>
      </c>
      <c r="L253" s="33">
        <v>414.50929166375721</v>
      </c>
      <c r="M253" s="33">
        <v>1789.3335630712209</v>
      </c>
      <c r="N253" s="33">
        <v>242.43226657407769</v>
      </c>
      <c r="O253" s="99">
        <v>2031.7658296452987</v>
      </c>
      <c r="P253" s="33">
        <v>18.378273990860627</v>
      </c>
      <c r="Q253" s="33">
        <v>2050.1441036361593</v>
      </c>
      <c r="R253" s="7"/>
    </row>
    <row r="254" spans="1:18" x14ac:dyDescent="0.25">
      <c r="A254" s="196">
        <v>790</v>
      </c>
      <c r="B254" s="10" t="s">
        <v>259</v>
      </c>
      <c r="C254" s="11">
        <v>23734</v>
      </c>
      <c r="D254" s="33">
        <v>1350.4873763377432</v>
      </c>
      <c r="E254" s="33">
        <v>167.40688171768318</v>
      </c>
      <c r="F254" s="33">
        <v>1517.8942580554262</v>
      </c>
      <c r="G254" s="33">
        <v>1388.69</v>
      </c>
      <c r="H254" s="33">
        <v>129.20425805542627</v>
      </c>
      <c r="I254" s="33">
        <v>31.185409763313512</v>
      </c>
      <c r="J254" s="33">
        <v>7.5957450196620195</v>
      </c>
      <c r="K254" s="33">
        <v>167.9854128384018</v>
      </c>
      <c r="L254" s="33">
        <v>414.52441990060396</v>
      </c>
      <c r="M254" s="33">
        <v>582.50983273900579</v>
      </c>
      <c r="N254" s="33">
        <v>184.46959106024289</v>
      </c>
      <c r="O254" s="99">
        <v>766.97942379924871</v>
      </c>
      <c r="P254" s="33">
        <v>6.7621649532316503</v>
      </c>
      <c r="Q254" s="33">
        <v>773.74158875248042</v>
      </c>
      <c r="R254" s="7"/>
    </row>
    <row r="255" spans="1:18" x14ac:dyDescent="0.25">
      <c r="A255" s="196">
        <v>791</v>
      </c>
      <c r="B255" s="10" t="s">
        <v>260</v>
      </c>
      <c r="C255" s="11">
        <v>5029</v>
      </c>
      <c r="D255" s="33">
        <v>1407.214213561344</v>
      </c>
      <c r="E255" s="33">
        <v>441.45627142673248</v>
      </c>
      <c r="F255" s="33">
        <v>1848.6704849880766</v>
      </c>
      <c r="G255" s="33">
        <v>1388.69</v>
      </c>
      <c r="H255" s="33">
        <v>459.98048498807651</v>
      </c>
      <c r="I255" s="33">
        <v>163.78541866041323</v>
      </c>
      <c r="J255" s="33">
        <v>7.4030657691598325</v>
      </c>
      <c r="K255" s="33">
        <v>631.16896941764958</v>
      </c>
      <c r="L255" s="33">
        <v>579.79096692683504</v>
      </c>
      <c r="M255" s="33">
        <v>1210.9599363444845</v>
      </c>
      <c r="N255" s="33">
        <v>250.43193193605671</v>
      </c>
      <c r="O255" s="99">
        <v>1461.3918682805413</v>
      </c>
      <c r="P255" s="33">
        <v>-40.833794491946691</v>
      </c>
      <c r="Q255" s="33">
        <v>1420.5580737885946</v>
      </c>
      <c r="R255" s="7"/>
    </row>
    <row r="256" spans="1:18" x14ac:dyDescent="0.25">
      <c r="A256" s="196">
        <v>831</v>
      </c>
      <c r="B256" s="10" t="s">
        <v>261</v>
      </c>
      <c r="C256" s="11">
        <v>4559</v>
      </c>
      <c r="D256" s="33">
        <v>1421.2313818819919</v>
      </c>
      <c r="E256" s="33">
        <v>349.56300397822304</v>
      </c>
      <c r="F256" s="33">
        <v>1770.794385860215</v>
      </c>
      <c r="G256" s="33">
        <v>1388.69</v>
      </c>
      <c r="H256" s="33">
        <v>382.10438586021507</v>
      </c>
      <c r="I256" s="33">
        <v>22.822928214399411</v>
      </c>
      <c r="J256" s="33">
        <v>-26.566213536743145</v>
      </c>
      <c r="K256" s="33">
        <v>378.36110053787132</v>
      </c>
      <c r="L256" s="33">
        <v>185.10490738908166</v>
      </c>
      <c r="M256" s="33">
        <v>563.46600792695301</v>
      </c>
      <c r="N256" s="33">
        <v>148.4556099608626</v>
      </c>
      <c r="O256" s="99">
        <v>711.92161788781561</v>
      </c>
      <c r="P256" s="33">
        <v>-17.232029173064273</v>
      </c>
      <c r="Q256" s="33">
        <v>694.68958871475138</v>
      </c>
      <c r="R256" s="7"/>
    </row>
    <row r="257" spans="1:18" x14ac:dyDescent="0.25">
      <c r="A257" s="196">
        <v>832</v>
      </c>
      <c r="B257" s="10" t="s">
        <v>262</v>
      </c>
      <c r="C257" s="11">
        <v>3825</v>
      </c>
      <c r="D257" s="33">
        <v>1440.0079163398693</v>
      </c>
      <c r="E257" s="33">
        <v>630.24218858804295</v>
      </c>
      <c r="F257" s="33">
        <v>2070.2501049279126</v>
      </c>
      <c r="G257" s="33">
        <v>1388.69</v>
      </c>
      <c r="H257" s="33">
        <v>681.56010492791245</v>
      </c>
      <c r="I257" s="33">
        <v>351.90131307027485</v>
      </c>
      <c r="J257" s="33">
        <v>576.75947513966628</v>
      </c>
      <c r="K257" s="33">
        <v>1610.2208931378536</v>
      </c>
      <c r="L257" s="33">
        <v>480.42945339430577</v>
      </c>
      <c r="M257" s="33">
        <v>2090.6503465321593</v>
      </c>
      <c r="N257" s="33">
        <v>200.11550485588398</v>
      </c>
      <c r="O257" s="99">
        <v>2290.7658513880433</v>
      </c>
      <c r="P257" s="33">
        <v>-4.6803137254901994</v>
      </c>
      <c r="Q257" s="33">
        <v>2286.0855376625532</v>
      </c>
      <c r="R257" s="7"/>
    </row>
    <row r="258" spans="1:18" x14ac:dyDescent="0.25">
      <c r="A258" s="196">
        <v>833</v>
      </c>
      <c r="B258" s="10" t="s">
        <v>263</v>
      </c>
      <c r="C258" s="11">
        <v>1691</v>
      </c>
      <c r="D258" s="33">
        <v>1241.3862743938498</v>
      </c>
      <c r="E258" s="33">
        <v>293.61418648219228</v>
      </c>
      <c r="F258" s="33">
        <v>1535.0004608760421</v>
      </c>
      <c r="G258" s="33">
        <v>1388.69</v>
      </c>
      <c r="H258" s="33">
        <v>146.31046087604201</v>
      </c>
      <c r="I258" s="33">
        <v>62.591994966736422</v>
      </c>
      <c r="J258" s="33">
        <v>494.33600161805452</v>
      </c>
      <c r="K258" s="33">
        <v>703.23845746083293</v>
      </c>
      <c r="L258" s="33">
        <v>222.70392971905562</v>
      </c>
      <c r="M258" s="33">
        <v>925.94238717988844</v>
      </c>
      <c r="N258" s="33">
        <v>198.16446550052305</v>
      </c>
      <c r="O258" s="99">
        <v>1124.1068526804115</v>
      </c>
      <c r="P258" s="33">
        <v>135.86333530455354</v>
      </c>
      <c r="Q258" s="33">
        <v>1259.9701879849652</v>
      </c>
      <c r="R258" s="7"/>
    </row>
    <row r="259" spans="1:18" x14ac:dyDescent="0.25">
      <c r="A259" s="196">
        <v>834</v>
      </c>
      <c r="B259" s="10" t="s">
        <v>264</v>
      </c>
      <c r="C259" s="11">
        <v>5879</v>
      </c>
      <c r="D259" s="33">
        <v>1392.1909321313146</v>
      </c>
      <c r="E259" s="33">
        <v>199.67981342619794</v>
      </c>
      <c r="F259" s="33">
        <v>1591.8707455575127</v>
      </c>
      <c r="G259" s="33">
        <v>1388.69</v>
      </c>
      <c r="H259" s="33">
        <v>203.18074555751247</v>
      </c>
      <c r="I259" s="33">
        <v>24.66903007825136</v>
      </c>
      <c r="J259" s="33">
        <v>327.71115734523806</v>
      </c>
      <c r="K259" s="33">
        <v>555.560932981002</v>
      </c>
      <c r="L259" s="33">
        <v>271.4109549318934</v>
      </c>
      <c r="M259" s="33">
        <v>826.97188791289523</v>
      </c>
      <c r="N259" s="33">
        <v>185.23634451853448</v>
      </c>
      <c r="O259" s="99">
        <v>1012.2082324314297</v>
      </c>
      <c r="P259" s="33">
        <v>-70.435925242388166</v>
      </c>
      <c r="Q259" s="33">
        <v>941.77230718904161</v>
      </c>
      <c r="R259" s="7"/>
    </row>
    <row r="260" spans="1:18" x14ac:dyDescent="0.25">
      <c r="A260" s="196">
        <v>837</v>
      </c>
      <c r="B260" s="10" t="s">
        <v>265</v>
      </c>
      <c r="C260" s="11">
        <v>249009</v>
      </c>
      <c r="D260" s="33">
        <v>1237.7369739647963</v>
      </c>
      <c r="E260" s="33">
        <v>261.11074452466721</v>
      </c>
      <c r="F260" s="33">
        <v>1498.8477184894637</v>
      </c>
      <c r="G260" s="33">
        <v>1388.69</v>
      </c>
      <c r="H260" s="33">
        <v>110.15771848946343</v>
      </c>
      <c r="I260" s="33">
        <v>52.698601138230735</v>
      </c>
      <c r="J260" s="33">
        <v>-325.45934161768321</v>
      </c>
      <c r="K260" s="33">
        <v>-162.60302198998903</v>
      </c>
      <c r="L260" s="33">
        <v>4.9624537332221506</v>
      </c>
      <c r="M260" s="33">
        <v>-157.64056825676687</v>
      </c>
      <c r="N260" s="33">
        <v>147.46495259249343</v>
      </c>
      <c r="O260" s="99">
        <v>-10.175615664273437</v>
      </c>
      <c r="P260" s="33">
        <v>-48.060163820785675</v>
      </c>
      <c r="Q260" s="33">
        <v>-58.235779485059112</v>
      </c>
      <c r="R260" s="7"/>
    </row>
    <row r="261" spans="1:18" x14ac:dyDescent="0.25">
      <c r="A261" s="196">
        <v>844</v>
      </c>
      <c r="B261" s="10" t="s">
        <v>266</v>
      </c>
      <c r="C261" s="11">
        <v>1441</v>
      </c>
      <c r="D261" s="33">
        <v>843.37730742539895</v>
      </c>
      <c r="E261" s="33">
        <v>352.66391679042846</v>
      </c>
      <c r="F261" s="33">
        <v>1196.0412242158275</v>
      </c>
      <c r="G261" s="33">
        <v>1388.69</v>
      </c>
      <c r="H261" s="33">
        <v>-192.64877578417259</v>
      </c>
      <c r="I261" s="33">
        <v>161.71648537276604</v>
      </c>
      <c r="J261" s="33">
        <v>-16.217732068803173</v>
      </c>
      <c r="K261" s="33">
        <v>-47.150022480209707</v>
      </c>
      <c r="L261" s="33">
        <v>521.64989944194508</v>
      </c>
      <c r="M261" s="33">
        <v>474.49987696173537</v>
      </c>
      <c r="N261" s="33">
        <v>248.75395775541702</v>
      </c>
      <c r="O261" s="99">
        <v>723.25383471715247</v>
      </c>
      <c r="P261" s="33">
        <v>-23.811623872310896</v>
      </c>
      <c r="Q261" s="33">
        <v>699.4422108448415</v>
      </c>
      <c r="R261" s="7"/>
    </row>
    <row r="262" spans="1:18" x14ac:dyDescent="0.25">
      <c r="A262" s="196">
        <v>845</v>
      </c>
      <c r="B262" s="10" t="s">
        <v>267</v>
      </c>
      <c r="C262" s="11">
        <v>2863</v>
      </c>
      <c r="D262" s="33">
        <v>1524.4923192455465</v>
      </c>
      <c r="E262" s="33">
        <v>567.67944343966974</v>
      </c>
      <c r="F262" s="33">
        <v>2092.1717626852164</v>
      </c>
      <c r="G262" s="33">
        <v>1388.69</v>
      </c>
      <c r="H262" s="33">
        <v>703.48176268521627</v>
      </c>
      <c r="I262" s="33">
        <v>155.39207683229199</v>
      </c>
      <c r="J262" s="33">
        <v>-26.533058447121242</v>
      </c>
      <c r="K262" s="33">
        <v>832.34078107038704</v>
      </c>
      <c r="L262" s="33">
        <v>438.35425360143012</v>
      </c>
      <c r="M262" s="33">
        <v>1270.6950346718172</v>
      </c>
      <c r="N262" s="33">
        <v>206.01743949850427</v>
      </c>
      <c r="O262" s="99">
        <v>1476.7124741703215</v>
      </c>
      <c r="P262" s="33">
        <v>-4.6897135871463504</v>
      </c>
      <c r="Q262" s="33">
        <v>1472.0227605831749</v>
      </c>
      <c r="R262" s="7"/>
    </row>
    <row r="263" spans="1:18" x14ac:dyDescent="0.25">
      <c r="A263" s="196">
        <v>846</v>
      </c>
      <c r="B263" s="10" t="s">
        <v>268</v>
      </c>
      <c r="C263" s="11">
        <v>4862</v>
      </c>
      <c r="D263" s="33">
        <v>1394.205771287536</v>
      </c>
      <c r="E263" s="33">
        <v>205.53343784671779</v>
      </c>
      <c r="F263" s="33">
        <v>1599.7392091342538</v>
      </c>
      <c r="G263" s="33">
        <v>1388.69</v>
      </c>
      <c r="H263" s="33">
        <v>211.04920913425383</v>
      </c>
      <c r="I263" s="33">
        <v>43.130729701600522</v>
      </c>
      <c r="J263" s="33">
        <v>235.42839760036904</v>
      </c>
      <c r="K263" s="33">
        <v>489.6083364362234</v>
      </c>
      <c r="L263" s="33">
        <v>585.37872270357707</v>
      </c>
      <c r="M263" s="33">
        <v>1074.9870591398003</v>
      </c>
      <c r="N263" s="33">
        <v>234.09671865113523</v>
      </c>
      <c r="O263" s="99">
        <v>1309.0837777909358</v>
      </c>
      <c r="P263" s="33">
        <v>7.3948138626079789</v>
      </c>
      <c r="Q263" s="33">
        <v>1316.4785916535436</v>
      </c>
      <c r="R263" s="7"/>
    </row>
    <row r="264" spans="1:18" x14ac:dyDescent="0.25">
      <c r="A264" s="196">
        <v>848</v>
      </c>
      <c r="B264" s="10" t="s">
        <v>269</v>
      </c>
      <c r="C264" s="11">
        <v>4160</v>
      </c>
      <c r="D264" s="33">
        <v>1229.7929158653847</v>
      </c>
      <c r="E264" s="33">
        <v>381.80908081674289</v>
      </c>
      <c r="F264" s="33">
        <v>1611.6019966821275</v>
      </c>
      <c r="G264" s="33">
        <v>1388.69</v>
      </c>
      <c r="H264" s="33">
        <v>222.91199668212749</v>
      </c>
      <c r="I264" s="33">
        <v>82.750909343319606</v>
      </c>
      <c r="J264" s="33">
        <v>-65.130187249408309</v>
      </c>
      <c r="K264" s="33">
        <v>240.53271877603876</v>
      </c>
      <c r="L264" s="33">
        <v>614.48705867543686</v>
      </c>
      <c r="M264" s="33">
        <v>855.01977745147576</v>
      </c>
      <c r="N264" s="33">
        <v>234.81972914931282</v>
      </c>
      <c r="O264" s="99">
        <v>1089.8395066007886</v>
      </c>
      <c r="P264" s="33">
        <v>-0.37654867788461649</v>
      </c>
      <c r="Q264" s="33">
        <v>1089.462957922904</v>
      </c>
      <c r="R264" s="7"/>
    </row>
    <row r="265" spans="1:18" x14ac:dyDescent="0.25">
      <c r="A265" s="196">
        <v>849</v>
      </c>
      <c r="B265" s="10" t="s">
        <v>270</v>
      </c>
      <c r="C265" s="11">
        <v>2903</v>
      </c>
      <c r="D265" s="33">
        <v>1764.8717154667586</v>
      </c>
      <c r="E265" s="33">
        <v>264.17134638413944</v>
      </c>
      <c r="F265" s="33">
        <v>2029.0430618508979</v>
      </c>
      <c r="G265" s="33">
        <v>1388.69</v>
      </c>
      <c r="H265" s="33">
        <v>640.3530618508978</v>
      </c>
      <c r="I265" s="33">
        <v>82.892858276449843</v>
      </c>
      <c r="J265" s="33">
        <v>176.87043542566749</v>
      </c>
      <c r="K265" s="33">
        <v>900.11635555301518</v>
      </c>
      <c r="L265" s="33">
        <v>557.90758202052905</v>
      </c>
      <c r="M265" s="33">
        <v>1458.0239375735441</v>
      </c>
      <c r="N265" s="33">
        <v>240.09808516010861</v>
      </c>
      <c r="O265" s="99">
        <v>1698.1220227336528</v>
      </c>
      <c r="P265" s="33">
        <v>95.122781605235986</v>
      </c>
      <c r="Q265" s="33">
        <v>1793.2448043388886</v>
      </c>
      <c r="R265" s="7"/>
    </row>
    <row r="266" spans="1:18" x14ac:dyDescent="0.25">
      <c r="A266" s="196">
        <v>850</v>
      </c>
      <c r="B266" s="10" t="s">
        <v>271</v>
      </c>
      <c r="C266" s="11">
        <v>2407</v>
      </c>
      <c r="D266" s="33">
        <v>1680.7300041545491</v>
      </c>
      <c r="E266" s="33">
        <v>215.68309072608997</v>
      </c>
      <c r="F266" s="33">
        <v>1896.4130948806389</v>
      </c>
      <c r="G266" s="33">
        <v>1388.69</v>
      </c>
      <c r="H266" s="33">
        <v>507.72309488063894</v>
      </c>
      <c r="I266" s="33">
        <v>36.537080098032604</v>
      </c>
      <c r="J266" s="33">
        <v>97.370238898880487</v>
      </c>
      <c r="K266" s="33">
        <v>641.63041387755209</v>
      </c>
      <c r="L266" s="33">
        <v>379.23501782791539</v>
      </c>
      <c r="M266" s="33">
        <v>1020.8654317054675</v>
      </c>
      <c r="N266" s="33">
        <v>167.68220541672838</v>
      </c>
      <c r="O266" s="99">
        <v>1188.547637122196</v>
      </c>
      <c r="P266" s="33">
        <v>91.327003531366856</v>
      </c>
      <c r="Q266" s="33">
        <v>1279.8746406535629</v>
      </c>
      <c r="R266" s="7"/>
    </row>
    <row r="267" spans="1:18" x14ac:dyDescent="0.25">
      <c r="A267" s="196">
        <v>851</v>
      </c>
      <c r="B267" s="10" t="s">
        <v>272</v>
      </c>
      <c r="C267" s="11">
        <v>21227</v>
      </c>
      <c r="D267" s="33">
        <v>1600.3370664719464</v>
      </c>
      <c r="E267" s="33">
        <v>179.79787965296549</v>
      </c>
      <c r="F267" s="33">
        <v>1780.1349461249119</v>
      </c>
      <c r="G267" s="33">
        <v>1388.69</v>
      </c>
      <c r="H267" s="33">
        <v>391.44494612491178</v>
      </c>
      <c r="I267" s="33">
        <v>38.031178309599142</v>
      </c>
      <c r="J267" s="33">
        <v>-395.06781037244423</v>
      </c>
      <c r="K267" s="33">
        <v>34.408314062066665</v>
      </c>
      <c r="L267" s="33">
        <v>282.75452881445329</v>
      </c>
      <c r="M267" s="33">
        <v>317.16284287651996</v>
      </c>
      <c r="N267" s="33">
        <v>154.21983938972809</v>
      </c>
      <c r="O267" s="99">
        <v>471.38268226624803</v>
      </c>
      <c r="P267" s="33">
        <v>-5.6449518066613287</v>
      </c>
      <c r="Q267" s="33">
        <v>465.73773045958666</v>
      </c>
      <c r="R267" s="7"/>
    </row>
    <row r="268" spans="1:18" x14ac:dyDescent="0.25">
      <c r="A268" s="196">
        <v>853</v>
      </c>
      <c r="B268" s="10" t="s">
        <v>273</v>
      </c>
      <c r="C268" s="11">
        <v>197900</v>
      </c>
      <c r="D268" s="33">
        <v>1194.9941804446689</v>
      </c>
      <c r="E268" s="33">
        <v>396.07432851182926</v>
      </c>
      <c r="F268" s="33">
        <v>1591.0685089564984</v>
      </c>
      <c r="G268" s="33">
        <v>1388.69</v>
      </c>
      <c r="H268" s="33">
        <v>202.37850895649831</v>
      </c>
      <c r="I268" s="33">
        <v>44.482614302308498</v>
      </c>
      <c r="J268" s="33">
        <v>-260.60539799433326</v>
      </c>
      <c r="K268" s="33">
        <v>-13.744274735526492</v>
      </c>
      <c r="L268" s="33">
        <v>-15.218406921613838</v>
      </c>
      <c r="M268" s="33">
        <v>-28.96268165714033</v>
      </c>
      <c r="N268" s="33">
        <v>160.25841758762775</v>
      </c>
      <c r="O268" s="99">
        <v>131.29573593048741</v>
      </c>
      <c r="P268" s="33">
        <v>-13.667517060131379</v>
      </c>
      <c r="Q268" s="33">
        <v>117.62821887035602</v>
      </c>
      <c r="R268" s="7"/>
    </row>
    <row r="269" spans="1:18" x14ac:dyDescent="0.25">
      <c r="A269" s="196">
        <v>854</v>
      </c>
      <c r="B269" s="10" t="s">
        <v>274</v>
      </c>
      <c r="C269" s="11">
        <v>3262</v>
      </c>
      <c r="D269" s="33">
        <v>934.19955242182709</v>
      </c>
      <c r="E269" s="33">
        <v>540.12568183417659</v>
      </c>
      <c r="F269" s="33">
        <v>1474.3252342560036</v>
      </c>
      <c r="G269" s="33">
        <v>1388.69</v>
      </c>
      <c r="H269" s="33">
        <v>85.635234256003486</v>
      </c>
      <c r="I269" s="33">
        <v>357.19056190050105</v>
      </c>
      <c r="J269" s="33">
        <v>-269.44489619923371</v>
      </c>
      <c r="K269" s="33">
        <v>173.38089995727083</v>
      </c>
      <c r="L269" s="33">
        <v>403.46833534672675</v>
      </c>
      <c r="M269" s="33">
        <v>576.8492353039976</v>
      </c>
      <c r="N269" s="33">
        <v>205.71553094268342</v>
      </c>
      <c r="O269" s="99">
        <v>782.56476624668096</v>
      </c>
      <c r="P269" s="33">
        <v>-11.29635039852851</v>
      </c>
      <c r="Q269" s="33">
        <v>771.26841584815259</v>
      </c>
      <c r="R269" s="7"/>
    </row>
    <row r="270" spans="1:18" x14ac:dyDescent="0.25">
      <c r="A270" s="196">
        <v>857</v>
      </c>
      <c r="B270" s="10" t="s">
        <v>275</v>
      </c>
      <c r="C270" s="11">
        <v>2394</v>
      </c>
      <c r="D270" s="33">
        <v>993.82735588972423</v>
      </c>
      <c r="E270" s="33">
        <v>330.03357111215928</v>
      </c>
      <c r="F270" s="33">
        <v>1323.8609270018835</v>
      </c>
      <c r="G270" s="33">
        <v>1388.69</v>
      </c>
      <c r="H270" s="33">
        <v>-64.829072998116558</v>
      </c>
      <c r="I270" s="33">
        <v>138.28051948657156</v>
      </c>
      <c r="J270" s="33">
        <v>-826.67827756912072</v>
      </c>
      <c r="K270" s="33">
        <v>-753.22683108066576</v>
      </c>
      <c r="L270" s="33">
        <v>470.38369142474619</v>
      </c>
      <c r="M270" s="33">
        <v>-282.84313965591957</v>
      </c>
      <c r="N270" s="33">
        <v>216.60331273685333</v>
      </c>
      <c r="O270" s="99">
        <v>-66.23982691906626</v>
      </c>
      <c r="P270" s="33">
        <v>320.6480440685047</v>
      </c>
      <c r="Q270" s="33">
        <v>254.40821714943843</v>
      </c>
      <c r="R270" s="7"/>
    </row>
    <row r="271" spans="1:18" x14ac:dyDescent="0.25">
      <c r="A271" s="196">
        <v>858</v>
      </c>
      <c r="B271" s="10" t="s">
        <v>276</v>
      </c>
      <c r="C271" s="11">
        <v>40384</v>
      </c>
      <c r="D271" s="33">
        <v>1724.1503526148967</v>
      </c>
      <c r="E271" s="33">
        <v>205.64970862535969</v>
      </c>
      <c r="F271" s="33">
        <v>1929.8000612402566</v>
      </c>
      <c r="G271" s="33">
        <v>1388.69</v>
      </c>
      <c r="H271" s="33">
        <v>541.11006124025653</v>
      </c>
      <c r="I271" s="33">
        <v>46.088344212403918</v>
      </c>
      <c r="J271" s="33">
        <v>115.03048637030622</v>
      </c>
      <c r="K271" s="33">
        <v>702.2288918229666</v>
      </c>
      <c r="L271" s="33">
        <v>-22.294515015536447</v>
      </c>
      <c r="M271" s="33">
        <v>679.93437680743023</v>
      </c>
      <c r="N271" s="33">
        <v>112.0002469487396</v>
      </c>
      <c r="O271" s="99">
        <v>791.9346237561698</v>
      </c>
      <c r="P271" s="33">
        <v>58.087320885746848</v>
      </c>
      <c r="Q271" s="33">
        <v>850.02194464191655</v>
      </c>
      <c r="R271" s="7"/>
    </row>
    <row r="272" spans="1:18" x14ac:dyDescent="0.25">
      <c r="A272" s="196">
        <v>859</v>
      </c>
      <c r="B272" s="10" t="s">
        <v>277</v>
      </c>
      <c r="C272" s="11">
        <v>6562</v>
      </c>
      <c r="D272" s="33">
        <v>2818.0221411155135</v>
      </c>
      <c r="E272" s="33">
        <v>133.26147500047864</v>
      </c>
      <c r="F272" s="33">
        <v>2951.2836161159921</v>
      </c>
      <c r="G272" s="33">
        <v>1388.6900000000003</v>
      </c>
      <c r="H272" s="33">
        <v>1562.5936161159921</v>
      </c>
      <c r="I272" s="33">
        <v>24.610177683789427</v>
      </c>
      <c r="J272" s="33">
        <v>-604.38900729182853</v>
      </c>
      <c r="K272" s="33">
        <v>982.81478650795282</v>
      </c>
      <c r="L272" s="33">
        <v>704.41418288551415</v>
      </c>
      <c r="M272" s="33">
        <v>1687.2289693934672</v>
      </c>
      <c r="N272" s="33">
        <v>143.85772237345719</v>
      </c>
      <c r="O272" s="99">
        <v>1831.0866917669246</v>
      </c>
      <c r="P272" s="33">
        <v>6.6248870771106398</v>
      </c>
      <c r="Q272" s="33">
        <v>1837.7115788440351</v>
      </c>
      <c r="R272" s="7"/>
    </row>
    <row r="273" spans="1:18" x14ac:dyDescent="0.25">
      <c r="A273" s="196">
        <v>886</v>
      </c>
      <c r="B273" s="10" t="s">
        <v>278</v>
      </c>
      <c r="C273" s="11">
        <v>12599</v>
      </c>
      <c r="D273" s="33">
        <v>1589.340115088499</v>
      </c>
      <c r="E273" s="33">
        <v>133.53405342923756</v>
      </c>
      <c r="F273" s="33">
        <v>1722.8741685177367</v>
      </c>
      <c r="G273" s="33">
        <v>1388.6900000000003</v>
      </c>
      <c r="H273" s="33">
        <v>334.18416851773651</v>
      </c>
      <c r="I273" s="33">
        <v>28.288955023184386</v>
      </c>
      <c r="J273" s="33">
        <v>-218.20897974445262</v>
      </c>
      <c r="K273" s="33">
        <v>144.26414379646829</v>
      </c>
      <c r="L273" s="33">
        <v>287.17956945336044</v>
      </c>
      <c r="M273" s="33">
        <v>431.4437132498287</v>
      </c>
      <c r="N273" s="33">
        <v>151.38057834145377</v>
      </c>
      <c r="O273" s="99">
        <v>582.82429159128242</v>
      </c>
      <c r="P273" s="33">
        <v>2.2635292166044785</v>
      </c>
      <c r="Q273" s="33">
        <v>585.08782080788694</v>
      </c>
      <c r="R273" s="7"/>
    </row>
    <row r="274" spans="1:18" x14ac:dyDescent="0.25">
      <c r="A274" s="196">
        <v>887</v>
      </c>
      <c r="B274" s="10" t="s">
        <v>279</v>
      </c>
      <c r="C274" s="11">
        <v>4569</v>
      </c>
      <c r="D274" s="33">
        <v>1240.712101116218</v>
      </c>
      <c r="E274" s="33">
        <v>223.75433897288056</v>
      </c>
      <c r="F274" s="33">
        <v>1464.4664400890986</v>
      </c>
      <c r="G274" s="33">
        <v>1388.69</v>
      </c>
      <c r="H274" s="33">
        <v>75.776440089098458</v>
      </c>
      <c r="I274" s="33">
        <v>27.212941554221779</v>
      </c>
      <c r="J274" s="33">
        <v>-315.70151088439439</v>
      </c>
      <c r="K274" s="33">
        <v>-212.71212924107417</v>
      </c>
      <c r="L274" s="33">
        <v>564.71704710578035</v>
      </c>
      <c r="M274" s="33">
        <v>352.00491786470621</v>
      </c>
      <c r="N274" s="33">
        <v>227.0212583330906</v>
      </c>
      <c r="O274" s="99">
        <v>579.02617619779676</v>
      </c>
      <c r="P274" s="33">
        <v>49.803431932589177</v>
      </c>
      <c r="Q274" s="33">
        <v>628.82960813038596</v>
      </c>
      <c r="R274" s="7"/>
    </row>
    <row r="275" spans="1:18" x14ac:dyDescent="0.25">
      <c r="A275" s="196">
        <v>889</v>
      </c>
      <c r="B275" s="10" t="s">
        <v>280</v>
      </c>
      <c r="C275" s="11">
        <v>2523</v>
      </c>
      <c r="D275" s="33">
        <v>1385.7925208085612</v>
      </c>
      <c r="E275" s="33">
        <v>640.87937082817416</v>
      </c>
      <c r="F275" s="33">
        <v>2026.6718916367352</v>
      </c>
      <c r="G275" s="33">
        <v>1388.69</v>
      </c>
      <c r="H275" s="33">
        <v>637.98189163673521</v>
      </c>
      <c r="I275" s="33">
        <v>158.01742478023658</v>
      </c>
      <c r="J275" s="33">
        <v>460.81694441917512</v>
      </c>
      <c r="K275" s="33">
        <v>1256.816260836147</v>
      </c>
      <c r="L275" s="33">
        <v>454.02560033053049</v>
      </c>
      <c r="M275" s="33">
        <v>1710.8418611666775</v>
      </c>
      <c r="N275" s="33">
        <v>219.17729005445386</v>
      </c>
      <c r="O275" s="99">
        <v>1930.0191512211313</v>
      </c>
      <c r="P275" s="33">
        <v>62.961628220372567</v>
      </c>
      <c r="Q275" s="33">
        <v>1992.980779441504</v>
      </c>
      <c r="R275" s="7"/>
    </row>
    <row r="276" spans="1:18" x14ac:dyDescent="0.25">
      <c r="A276" s="196">
        <v>890</v>
      </c>
      <c r="B276" s="10" t="s">
        <v>281</v>
      </c>
      <c r="C276" s="11">
        <v>1180</v>
      </c>
      <c r="D276" s="33">
        <v>1277.7429406779661</v>
      </c>
      <c r="E276" s="33">
        <v>1005.6802929619325</v>
      </c>
      <c r="F276" s="33">
        <v>2283.4232336398986</v>
      </c>
      <c r="G276" s="33">
        <v>1388.69</v>
      </c>
      <c r="H276" s="33">
        <v>894.7332336398988</v>
      </c>
      <c r="I276" s="33">
        <v>773.25007689969675</v>
      </c>
      <c r="J276" s="33">
        <v>243.1135835764602</v>
      </c>
      <c r="K276" s="33">
        <v>1911.0968941160556</v>
      </c>
      <c r="L276" s="33">
        <v>360.41257870977074</v>
      </c>
      <c r="M276" s="33">
        <v>2271.5094728258264</v>
      </c>
      <c r="N276" s="33">
        <v>201.46018418310987</v>
      </c>
      <c r="O276" s="99">
        <v>2472.9696570089363</v>
      </c>
      <c r="P276" s="33">
        <v>26.549872881355938</v>
      </c>
      <c r="Q276" s="33">
        <v>2499.5195298902922</v>
      </c>
      <c r="R276" s="7"/>
    </row>
    <row r="277" spans="1:18" x14ac:dyDescent="0.25">
      <c r="A277" s="196">
        <v>892</v>
      </c>
      <c r="B277" s="10" t="s">
        <v>282</v>
      </c>
      <c r="C277" s="11">
        <v>3592</v>
      </c>
      <c r="D277" s="33">
        <v>2313.3962332962137</v>
      </c>
      <c r="E277" s="33">
        <v>182.8287227326706</v>
      </c>
      <c r="F277" s="33">
        <v>2496.2249560288842</v>
      </c>
      <c r="G277" s="33">
        <v>1388.69</v>
      </c>
      <c r="H277" s="33">
        <v>1107.5349560288842</v>
      </c>
      <c r="I277" s="33">
        <v>28.450742417664177</v>
      </c>
      <c r="J277" s="33">
        <v>79.621578981534228</v>
      </c>
      <c r="K277" s="33">
        <v>1215.6072774280826</v>
      </c>
      <c r="L277" s="33">
        <v>583.02144625456287</v>
      </c>
      <c r="M277" s="33">
        <v>1798.6287236826454</v>
      </c>
      <c r="N277" s="33">
        <v>161.28120851274778</v>
      </c>
      <c r="O277" s="99">
        <v>1959.9099321953931</v>
      </c>
      <c r="P277" s="33">
        <v>-1.8772722717149251</v>
      </c>
      <c r="Q277" s="33">
        <v>1958.032659923678</v>
      </c>
      <c r="R277" s="7"/>
    </row>
    <row r="278" spans="1:18" x14ac:dyDescent="0.25">
      <c r="A278" s="196">
        <v>893</v>
      </c>
      <c r="B278" s="10" t="s">
        <v>283</v>
      </c>
      <c r="C278" s="11">
        <v>7434</v>
      </c>
      <c r="D278" s="33">
        <v>1731.2907842345978</v>
      </c>
      <c r="E278" s="33">
        <v>536.60026381857654</v>
      </c>
      <c r="F278" s="33">
        <v>2267.8910480531745</v>
      </c>
      <c r="G278" s="33">
        <v>1388.69</v>
      </c>
      <c r="H278" s="33">
        <v>879.20104805317419</v>
      </c>
      <c r="I278" s="33">
        <v>30.222015506036627</v>
      </c>
      <c r="J278" s="33">
        <v>-169.07355390181405</v>
      </c>
      <c r="K278" s="33">
        <v>740.34950965739665</v>
      </c>
      <c r="L278" s="33">
        <v>322.24533761370839</v>
      </c>
      <c r="M278" s="33">
        <v>1062.5948472711052</v>
      </c>
      <c r="N278" s="33">
        <v>203.99657983608142</v>
      </c>
      <c r="O278" s="99">
        <v>1266.5914271071865</v>
      </c>
      <c r="P278" s="33">
        <v>1.0033965563630339E-2</v>
      </c>
      <c r="Q278" s="33">
        <v>1266.60146107275</v>
      </c>
      <c r="R278" s="7"/>
    </row>
    <row r="279" spans="1:18" x14ac:dyDescent="0.25">
      <c r="A279" s="196">
        <v>895</v>
      </c>
      <c r="B279" s="10" t="s">
        <v>284</v>
      </c>
      <c r="C279" s="11">
        <v>15092</v>
      </c>
      <c r="D279" s="33">
        <v>1266.7531016432547</v>
      </c>
      <c r="E279" s="33">
        <v>262.11199099718772</v>
      </c>
      <c r="F279" s="33">
        <v>1528.8650926404423</v>
      </c>
      <c r="G279" s="33">
        <v>1388.69</v>
      </c>
      <c r="H279" s="33">
        <v>140.17509264044222</v>
      </c>
      <c r="I279" s="33">
        <v>35.374645662130867</v>
      </c>
      <c r="J279" s="33">
        <v>8.5858694919421161</v>
      </c>
      <c r="K279" s="33">
        <v>184.13560779451524</v>
      </c>
      <c r="L279" s="33">
        <v>118.91046431189362</v>
      </c>
      <c r="M279" s="33">
        <v>303.04607210640887</v>
      </c>
      <c r="N279" s="33">
        <v>172.50307830737725</v>
      </c>
      <c r="O279" s="99">
        <v>475.54915041378609</v>
      </c>
      <c r="P279" s="33">
        <v>16.651347236946716</v>
      </c>
      <c r="Q279" s="33">
        <v>492.20049765073287</v>
      </c>
      <c r="R279" s="7"/>
    </row>
    <row r="280" spans="1:18" x14ac:dyDescent="0.25">
      <c r="A280" s="196">
        <v>905</v>
      </c>
      <c r="B280" s="10" t="s">
        <v>285</v>
      </c>
      <c r="C280" s="11">
        <v>67988</v>
      </c>
      <c r="D280" s="33">
        <v>1407.3200970759547</v>
      </c>
      <c r="E280" s="33">
        <v>344.95123709434733</v>
      </c>
      <c r="F280" s="33">
        <v>1752.2713341703018</v>
      </c>
      <c r="G280" s="33">
        <v>1388.69</v>
      </c>
      <c r="H280" s="33">
        <v>363.58133417030189</v>
      </c>
      <c r="I280" s="33">
        <v>41.375541853760332</v>
      </c>
      <c r="J280" s="33">
        <v>-449.15602156852384</v>
      </c>
      <c r="K280" s="33">
        <v>-44.199145544461658</v>
      </c>
      <c r="L280" s="33">
        <v>46.76577032439063</v>
      </c>
      <c r="M280" s="33">
        <v>2.5666247799289712</v>
      </c>
      <c r="N280" s="33">
        <v>155.72078427873953</v>
      </c>
      <c r="O280" s="99">
        <v>158.28740905866849</v>
      </c>
      <c r="P280" s="33">
        <v>-80.287940405659796</v>
      </c>
      <c r="Q280" s="33">
        <v>77.999468653008705</v>
      </c>
      <c r="R280" s="7"/>
    </row>
    <row r="281" spans="1:18" x14ac:dyDescent="0.25">
      <c r="A281" s="196">
        <v>908</v>
      </c>
      <c r="B281" s="10" t="s">
        <v>286</v>
      </c>
      <c r="C281" s="11">
        <v>20703</v>
      </c>
      <c r="D281" s="33">
        <v>1485.5865782736803</v>
      </c>
      <c r="E281" s="33">
        <v>165.16271416609811</v>
      </c>
      <c r="F281" s="33">
        <v>1650.7492924397786</v>
      </c>
      <c r="G281" s="33">
        <v>1388.69</v>
      </c>
      <c r="H281" s="33">
        <v>262.05929243977857</v>
      </c>
      <c r="I281" s="33">
        <v>29.764930807774707</v>
      </c>
      <c r="J281" s="33">
        <v>-280.91292346452815</v>
      </c>
      <c r="K281" s="33">
        <v>10.911299783025076</v>
      </c>
      <c r="L281" s="33">
        <v>206.80057525746116</v>
      </c>
      <c r="M281" s="33">
        <v>217.71187504048623</v>
      </c>
      <c r="N281" s="33">
        <v>138.30827818365273</v>
      </c>
      <c r="O281" s="99">
        <v>356.02015322413899</v>
      </c>
      <c r="P281" s="33">
        <v>-5.6891058059218471</v>
      </c>
      <c r="Q281" s="33">
        <v>350.33104741821711</v>
      </c>
      <c r="R281" s="7"/>
    </row>
    <row r="282" spans="1:18" x14ac:dyDescent="0.25">
      <c r="A282" s="196">
        <v>915</v>
      </c>
      <c r="B282" s="10" t="s">
        <v>287</v>
      </c>
      <c r="C282" s="11">
        <v>19759</v>
      </c>
      <c r="D282" s="33">
        <v>1154.7403446530693</v>
      </c>
      <c r="E282" s="33">
        <v>188.68045806213166</v>
      </c>
      <c r="F282" s="33">
        <v>1343.420802715201</v>
      </c>
      <c r="G282" s="33">
        <v>1388.69</v>
      </c>
      <c r="H282" s="33">
        <v>-45.269197284799006</v>
      </c>
      <c r="I282" s="33">
        <v>39.960676433639676</v>
      </c>
      <c r="J282" s="33">
        <v>-160.73653144765763</v>
      </c>
      <c r="K282" s="33">
        <v>-166.04505229881696</v>
      </c>
      <c r="L282" s="33">
        <v>307.43948987085543</v>
      </c>
      <c r="M282" s="33">
        <v>141.39443757203847</v>
      </c>
      <c r="N282" s="33">
        <v>167.54255693006087</v>
      </c>
      <c r="O282" s="99">
        <v>308.93699450209937</v>
      </c>
      <c r="P282" s="33">
        <v>9.0195050862897901</v>
      </c>
      <c r="Q282" s="33">
        <v>317.95649958838914</v>
      </c>
      <c r="R282" s="7"/>
    </row>
    <row r="283" spans="1:18" x14ac:dyDescent="0.25">
      <c r="A283" s="196">
        <v>918</v>
      </c>
      <c r="B283" s="10" t="s">
        <v>288</v>
      </c>
      <c r="C283" s="11">
        <v>2228</v>
      </c>
      <c r="D283" s="33">
        <v>1369.5458752244165</v>
      </c>
      <c r="E283" s="33">
        <v>213.40002554894849</v>
      </c>
      <c r="F283" s="33">
        <v>1582.9459007733649</v>
      </c>
      <c r="G283" s="33">
        <v>1388.69</v>
      </c>
      <c r="H283" s="33">
        <v>194.2559007733648</v>
      </c>
      <c r="I283" s="33">
        <v>22.408736220617101</v>
      </c>
      <c r="J283" s="33">
        <v>-124.85545967352323</v>
      </c>
      <c r="K283" s="33">
        <v>91.809177320458701</v>
      </c>
      <c r="L283" s="33">
        <v>414.91059991176428</v>
      </c>
      <c r="M283" s="33">
        <v>506.71977723222295</v>
      </c>
      <c r="N283" s="33">
        <v>228.96623828184056</v>
      </c>
      <c r="O283" s="99">
        <v>735.68601551406357</v>
      </c>
      <c r="P283" s="33">
        <v>6.4146871633752225</v>
      </c>
      <c r="Q283" s="33">
        <v>742.10070267743879</v>
      </c>
      <c r="R283" s="7"/>
    </row>
    <row r="284" spans="1:18" x14ac:dyDescent="0.25">
      <c r="A284" s="196">
        <v>921</v>
      </c>
      <c r="B284" s="10" t="s">
        <v>289</v>
      </c>
      <c r="C284" s="11">
        <v>1894</v>
      </c>
      <c r="D284" s="33">
        <v>900.31991552270324</v>
      </c>
      <c r="E284" s="33">
        <v>292.56774697032802</v>
      </c>
      <c r="F284" s="33">
        <v>1192.8876624930313</v>
      </c>
      <c r="G284" s="33">
        <v>1388.6900000000003</v>
      </c>
      <c r="H284" s="33">
        <v>-195.80233750696891</v>
      </c>
      <c r="I284" s="33">
        <v>332.6692303429561</v>
      </c>
      <c r="J284" s="33">
        <v>294.78114364451716</v>
      </c>
      <c r="K284" s="33">
        <v>431.64803648050435</v>
      </c>
      <c r="L284" s="33">
        <v>560.02828668685765</v>
      </c>
      <c r="M284" s="33">
        <v>991.67632316736194</v>
      </c>
      <c r="N284" s="33">
        <v>258.62148987893073</v>
      </c>
      <c r="O284" s="99">
        <v>1250.2978130462925</v>
      </c>
      <c r="P284" s="33">
        <v>106.79251478352693</v>
      </c>
      <c r="Q284" s="33">
        <v>1357.0903278298197</v>
      </c>
      <c r="R284" s="7"/>
    </row>
    <row r="285" spans="1:18" x14ac:dyDescent="0.25">
      <c r="A285" s="196">
        <v>922</v>
      </c>
      <c r="B285" s="10" t="s">
        <v>290</v>
      </c>
      <c r="C285" s="11">
        <v>4501</v>
      </c>
      <c r="D285" s="33">
        <v>1857.3460319928906</v>
      </c>
      <c r="E285" s="33">
        <v>133.96188733534044</v>
      </c>
      <c r="F285" s="33">
        <v>1991.307919328231</v>
      </c>
      <c r="G285" s="33">
        <v>1388.69</v>
      </c>
      <c r="H285" s="33">
        <v>602.61791932823098</v>
      </c>
      <c r="I285" s="33">
        <v>39.221306571618186</v>
      </c>
      <c r="J285" s="33">
        <v>-167.06973774001972</v>
      </c>
      <c r="K285" s="33">
        <v>474.76948815982951</v>
      </c>
      <c r="L285" s="33">
        <v>278.33795097454635</v>
      </c>
      <c r="M285" s="33">
        <v>753.10743913437591</v>
      </c>
      <c r="N285" s="33">
        <v>154.92908397189686</v>
      </c>
      <c r="O285" s="99">
        <v>908.03652310627274</v>
      </c>
      <c r="P285" s="33">
        <v>-18.76330337702732</v>
      </c>
      <c r="Q285" s="33">
        <v>889.2732197292454</v>
      </c>
      <c r="R285" s="7"/>
    </row>
    <row r="286" spans="1:18" x14ac:dyDescent="0.25">
      <c r="A286" s="196">
        <v>924</v>
      </c>
      <c r="B286" s="10" t="s">
        <v>291</v>
      </c>
      <c r="C286" s="11">
        <v>2946</v>
      </c>
      <c r="D286" s="33">
        <v>1436.3379192124917</v>
      </c>
      <c r="E286" s="33">
        <v>234.37249712743363</v>
      </c>
      <c r="F286" s="33">
        <v>1670.7104163399256</v>
      </c>
      <c r="G286" s="33">
        <v>1388.69</v>
      </c>
      <c r="H286" s="33">
        <v>282.02041633992542</v>
      </c>
      <c r="I286" s="33">
        <v>91.422215823058664</v>
      </c>
      <c r="J286" s="33">
        <v>-85.631445608169372</v>
      </c>
      <c r="K286" s="33">
        <v>287.81118655481475</v>
      </c>
      <c r="L286" s="33">
        <v>556.07084387356281</v>
      </c>
      <c r="M286" s="33">
        <v>843.88203042837745</v>
      </c>
      <c r="N286" s="33">
        <v>244.53497826009755</v>
      </c>
      <c r="O286" s="99">
        <v>1088.4170086884751</v>
      </c>
      <c r="P286" s="33">
        <v>5.5703835709436547</v>
      </c>
      <c r="Q286" s="33">
        <v>1093.9873922594186</v>
      </c>
      <c r="R286" s="7"/>
    </row>
    <row r="287" spans="1:18" x14ac:dyDescent="0.25">
      <c r="A287" s="196">
        <v>925</v>
      </c>
      <c r="B287" s="10" t="s">
        <v>292</v>
      </c>
      <c r="C287" s="11">
        <v>3427</v>
      </c>
      <c r="D287" s="33">
        <v>1355.1151648672308</v>
      </c>
      <c r="E287" s="33">
        <v>355.8070789320077</v>
      </c>
      <c r="F287" s="33">
        <v>1710.9222437992387</v>
      </c>
      <c r="G287" s="33">
        <v>1388.69</v>
      </c>
      <c r="H287" s="33">
        <v>322.23224379923869</v>
      </c>
      <c r="I287" s="33">
        <v>87.034349698667853</v>
      </c>
      <c r="J287" s="33">
        <v>517.71923267634941</v>
      </c>
      <c r="K287" s="33">
        <v>926.98582617425598</v>
      </c>
      <c r="L287" s="33">
        <v>-5.9576278379730203</v>
      </c>
      <c r="M287" s="33">
        <v>921.02819833628303</v>
      </c>
      <c r="N287" s="33">
        <v>239.43109043630139</v>
      </c>
      <c r="O287" s="99">
        <v>1160.4592887725844</v>
      </c>
      <c r="P287" s="33">
        <v>16.977575138605197</v>
      </c>
      <c r="Q287" s="33">
        <v>1177.4368639111897</v>
      </c>
      <c r="R287" s="7"/>
    </row>
    <row r="288" spans="1:18" x14ac:dyDescent="0.25">
      <c r="A288" s="196">
        <v>927</v>
      </c>
      <c r="B288" s="10" t="s">
        <v>293</v>
      </c>
      <c r="C288" s="11">
        <v>28913</v>
      </c>
      <c r="D288" s="33">
        <v>1701.1240836302013</v>
      </c>
      <c r="E288" s="33">
        <v>206.75752357043893</v>
      </c>
      <c r="F288" s="33">
        <v>1907.8816072006402</v>
      </c>
      <c r="G288" s="33">
        <v>1388.69</v>
      </c>
      <c r="H288" s="33">
        <v>519.19160720064031</v>
      </c>
      <c r="I288" s="33">
        <v>27.407603404100939</v>
      </c>
      <c r="J288" s="33">
        <v>-44.365119653951005</v>
      </c>
      <c r="K288" s="33">
        <v>502.23409095079023</v>
      </c>
      <c r="L288" s="33">
        <v>90.697613283760703</v>
      </c>
      <c r="M288" s="33">
        <v>592.93170423455092</v>
      </c>
      <c r="N288" s="33">
        <v>139.32080180989195</v>
      </c>
      <c r="O288" s="99">
        <v>732.25250604444284</v>
      </c>
      <c r="P288" s="33">
        <v>-6.2705376456957005</v>
      </c>
      <c r="Q288" s="33">
        <v>725.98196839874709</v>
      </c>
      <c r="R288" s="7"/>
    </row>
    <row r="289" spans="1:18" x14ac:dyDescent="0.25">
      <c r="A289" s="196">
        <v>931</v>
      </c>
      <c r="B289" s="10" t="s">
        <v>294</v>
      </c>
      <c r="C289" s="11">
        <v>5951</v>
      </c>
      <c r="D289" s="33">
        <v>1107.9635657872625</v>
      </c>
      <c r="E289" s="33">
        <v>293.07244860185659</v>
      </c>
      <c r="F289" s="33">
        <v>1401.0360143891191</v>
      </c>
      <c r="G289" s="33">
        <v>1388.69</v>
      </c>
      <c r="H289" s="33">
        <v>12.346014389119087</v>
      </c>
      <c r="I289" s="33">
        <v>166.59951322589166</v>
      </c>
      <c r="J289" s="33">
        <v>550.17756998569939</v>
      </c>
      <c r="K289" s="33">
        <v>729.12309760071014</v>
      </c>
      <c r="L289" s="33">
        <v>398.63750747683582</v>
      </c>
      <c r="M289" s="33">
        <v>1127.7606050775462</v>
      </c>
      <c r="N289" s="33">
        <v>220.08306042331367</v>
      </c>
      <c r="O289" s="99">
        <v>1347.8436655008597</v>
      </c>
      <c r="P289" s="33">
        <v>-15.642991093933793</v>
      </c>
      <c r="Q289" s="33">
        <v>1332.2006744069258</v>
      </c>
      <c r="R289" s="7"/>
    </row>
    <row r="290" spans="1:18" x14ac:dyDescent="0.25">
      <c r="A290" s="196">
        <v>934</v>
      </c>
      <c r="B290" s="10" t="s">
        <v>295</v>
      </c>
      <c r="C290" s="11">
        <v>2671</v>
      </c>
      <c r="D290" s="33">
        <v>1244.0990041183079</v>
      </c>
      <c r="E290" s="33">
        <v>175.28866151352651</v>
      </c>
      <c r="F290" s="33">
        <v>1419.3876656318344</v>
      </c>
      <c r="G290" s="33">
        <v>1388.69</v>
      </c>
      <c r="H290" s="33">
        <v>30.697665631834372</v>
      </c>
      <c r="I290" s="33">
        <v>66.864120024493332</v>
      </c>
      <c r="J290" s="33">
        <v>57.385888458975209</v>
      </c>
      <c r="K290" s="33">
        <v>154.94767411530293</v>
      </c>
      <c r="L290" s="33">
        <v>458.56375464014036</v>
      </c>
      <c r="M290" s="33">
        <v>613.51142875544326</v>
      </c>
      <c r="N290" s="33">
        <v>210.37030712304923</v>
      </c>
      <c r="O290" s="99">
        <v>823.88173587849235</v>
      </c>
      <c r="P290" s="33">
        <v>-901.03048296518159</v>
      </c>
      <c r="Q290" s="33">
        <v>-77.148747086689198</v>
      </c>
      <c r="R290" s="7"/>
    </row>
    <row r="291" spans="1:18" x14ac:dyDescent="0.25">
      <c r="A291" s="196">
        <v>935</v>
      </c>
      <c r="B291" s="10" t="s">
        <v>296</v>
      </c>
      <c r="C291" s="11">
        <v>2985</v>
      </c>
      <c r="D291" s="33">
        <v>1110.3175879396983</v>
      </c>
      <c r="E291" s="33">
        <v>312.58365644673216</v>
      </c>
      <c r="F291" s="33">
        <v>1422.9012443864306</v>
      </c>
      <c r="G291" s="33">
        <v>1388.69</v>
      </c>
      <c r="H291" s="33">
        <v>34.211244386430501</v>
      </c>
      <c r="I291" s="33">
        <v>66.254635250052317</v>
      </c>
      <c r="J291" s="33">
        <v>-57.872926120640898</v>
      </c>
      <c r="K291" s="33">
        <v>42.592953515841906</v>
      </c>
      <c r="L291" s="33">
        <v>363.50108801784199</v>
      </c>
      <c r="M291" s="33">
        <v>406.09404153368394</v>
      </c>
      <c r="N291" s="33">
        <v>208.53846738420859</v>
      </c>
      <c r="O291" s="99">
        <v>614.63250891789244</v>
      </c>
      <c r="P291" s="33">
        <v>422.80578324958134</v>
      </c>
      <c r="Q291" s="33">
        <v>1037.4382921674737</v>
      </c>
      <c r="R291" s="7"/>
    </row>
    <row r="292" spans="1:18" x14ac:dyDescent="0.25">
      <c r="A292" s="196">
        <v>936</v>
      </c>
      <c r="B292" s="10" t="s">
        <v>297</v>
      </c>
      <c r="C292" s="11">
        <v>6395</v>
      </c>
      <c r="D292" s="33">
        <v>1173.5131008600467</v>
      </c>
      <c r="E292" s="33">
        <v>272.62886343642793</v>
      </c>
      <c r="F292" s="33">
        <v>1446.1419642964747</v>
      </c>
      <c r="G292" s="33">
        <v>1388.69</v>
      </c>
      <c r="H292" s="33">
        <v>57.451964296474529</v>
      </c>
      <c r="I292" s="33">
        <v>131.11903609876202</v>
      </c>
      <c r="J292" s="33">
        <v>336.60750455367435</v>
      </c>
      <c r="K292" s="33">
        <v>525.17850494891093</v>
      </c>
      <c r="L292" s="33">
        <v>313.96371132582794</v>
      </c>
      <c r="M292" s="33">
        <v>839.14221627473876</v>
      </c>
      <c r="N292" s="33">
        <v>221.51354418751001</v>
      </c>
      <c r="O292" s="99">
        <v>1060.6557604622487</v>
      </c>
      <c r="P292" s="33">
        <v>13.65410172009382</v>
      </c>
      <c r="Q292" s="33">
        <v>1074.3098621823426</v>
      </c>
      <c r="R292" s="7"/>
    </row>
    <row r="293" spans="1:18" x14ac:dyDescent="0.25">
      <c r="A293" s="196">
        <v>946</v>
      </c>
      <c r="B293" s="10" t="s">
        <v>298</v>
      </c>
      <c r="C293" s="11">
        <v>6287</v>
      </c>
      <c r="D293" s="33">
        <v>1662.0758978845236</v>
      </c>
      <c r="E293" s="33">
        <v>518.7027225231493</v>
      </c>
      <c r="F293" s="33">
        <v>2180.7786204076729</v>
      </c>
      <c r="G293" s="33">
        <v>1388.6900000000003</v>
      </c>
      <c r="H293" s="33">
        <v>792.08862040767269</v>
      </c>
      <c r="I293" s="33">
        <v>53.227720881661384</v>
      </c>
      <c r="J293" s="33">
        <v>-109.22234607642035</v>
      </c>
      <c r="K293" s="33">
        <v>736.09399521291368</v>
      </c>
      <c r="L293" s="33">
        <v>345.27497863933309</v>
      </c>
      <c r="M293" s="33">
        <v>1081.3689738522469</v>
      </c>
      <c r="N293" s="33">
        <v>216.96121268841119</v>
      </c>
      <c r="O293" s="99">
        <v>1298.3301865406579</v>
      </c>
      <c r="P293" s="33">
        <v>-25.098294019405124</v>
      </c>
      <c r="Q293" s="33">
        <v>1273.2318925212528</v>
      </c>
      <c r="R293" s="7"/>
    </row>
    <row r="294" spans="1:18" x14ac:dyDescent="0.25">
      <c r="A294" s="196">
        <v>976</v>
      </c>
      <c r="B294" s="10" t="s">
        <v>299</v>
      </c>
      <c r="C294" s="11">
        <v>3788</v>
      </c>
      <c r="D294" s="33">
        <v>993.63865100316798</v>
      </c>
      <c r="E294" s="33">
        <v>580.81197222685569</v>
      </c>
      <c r="F294" s="33">
        <v>1574.4506232300237</v>
      </c>
      <c r="G294" s="33">
        <v>1388.6900000000003</v>
      </c>
      <c r="H294" s="33">
        <v>185.76062323002355</v>
      </c>
      <c r="I294" s="33">
        <v>354.43522317925169</v>
      </c>
      <c r="J294" s="33">
        <v>-176.14382523892104</v>
      </c>
      <c r="K294" s="33">
        <v>364.05202117035418</v>
      </c>
      <c r="L294" s="33">
        <v>498.0649859132638</v>
      </c>
      <c r="M294" s="33">
        <v>862.11700708361798</v>
      </c>
      <c r="N294" s="33">
        <v>217.2046154073694</v>
      </c>
      <c r="O294" s="99">
        <v>1079.3216224909875</v>
      </c>
      <c r="P294" s="33">
        <v>-12.224663146779308</v>
      </c>
      <c r="Q294" s="33">
        <v>1067.096959344208</v>
      </c>
      <c r="R294" s="7"/>
    </row>
    <row r="295" spans="1:18" x14ac:dyDescent="0.25">
      <c r="A295" s="196">
        <v>977</v>
      </c>
      <c r="B295" s="10" t="s">
        <v>300</v>
      </c>
      <c r="C295" s="11">
        <v>15293</v>
      </c>
      <c r="D295" s="33">
        <v>1934.4960060158244</v>
      </c>
      <c r="E295" s="33">
        <v>129.82235107582954</v>
      </c>
      <c r="F295" s="33">
        <v>2064.318357091654</v>
      </c>
      <c r="G295" s="33">
        <v>1388.69</v>
      </c>
      <c r="H295" s="33">
        <v>675.6283570916537</v>
      </c>
      <c r="I295" s="33">
        <v>33.243471442196757</v>
      </c>
      <c r="J295" s="33">
        <v>-191.5072611038018</v>
      </c>
      <c r="K295" s="33">
        <v>517.36456743004862</v>
      </c>
      <c r="L295" s="33">
        <v>426.79225627424455</v>
      </c>
      <c r="M295" s="33">
        <v>944.15682370429329</v>
      </c>
      <c r="N295" s="33">
        <v>159.11941955079774</v>
      </c>
      <c r="O295" s="99">
        <v>1103.276243255091</v>
      </c>
      <c r="P295" s="33">
        <v>13.218183155692145</v>
      </c>
      <c r="Q295" s="33">
        <v>1116.494426410783</v>
      </c>
      <c r="R295" s="7"/>
    </row>
    <row r="296" spans="1:18" x14ac:dyDescent="0.25">
      <c r="A296" s="196">
        <v>980</v>
      </c>
      <c r="B296" s="10" t="s">
        <v>301</v>
      </c>
      <c r="C296" s="11">
        <v>33607</v>
      </c>
      <c r="D296" s="33">
        <v>1935.7464861487192</v>
      </c>
      <c r="E296" s="33">
        <v>133.41336200227389</v>
      </c>
      <c r="F296" s="33">
        <v>2069.1598481509927</v>
      </c>
      <c r="G296" s="33">
        <v>1388.69</v>
      </c>
      <c r="H296" s="33">
        <v>680.4698481509929</v>
      </c>
      <c r="I296" s="33">
        <v>32.64718288855434</v>
      </c>
      <c r="J296" s="33">
        <v>-115.78336048437613</v>
      </c>
      <c r="K296" s="33">
        <v>597.33367055517101</v>
      </c>
      <c r="L296" s="33">
        <v>163.16406184444591</v>
      </c>
      <c r="M296" s="33">
        <v>760.49773239961701</v>
      </c>
      <c r="N296" s="33">
        <v>125.59792048308245</v>
      </c>
      <c r="O296" s="99">
        <v>886.09565288269948</v>
      </c>
      <c r="P296" s="33">
        <v>-24.196850816794132</v>
      </c>
      <c r="Q296" s="33">
        <v>861.89880206590533</v>
      </c>
      <c r="R296" s="7"/>
    </row>
    <row r="297" spans="1:18" x14ac:dyDescent="0.25">
      <c r="A297" s="196">
        <v>981</v>
      </c>
      <c r="B297" s="10" t="s">
        <v>302</v>
      </c>
      <c r="C297" s="11">
        <v>2237</v>
      </c>
      <c r="D297" s="33">
        <v>1160.011470719714</v>
      </c>
      <c r="E297" s="33">
        <v>181.9320691228518</v>
      </c>
      <c r="F297" s="33">
        <v>1341.9435398425658</v>
      </c>
      <c r="G297" s="33">
        <v>1388.69</v>
      </c>
      <c r="H297" s="33">
        <v>-46.746460157434285</v>
      </c>
      <c r="I297" s="33">
        <v>21.429132035030687</v>
      </c>
      <c r="J297" s="33">
        <v>333.07689809931441</v>
      </c>
      <c r="K297" s="33">
        <v>307.75956997691083</v>
      </c>
      <c r="L297" s="33">
        <v>502.33040543010912</v>
      </c>
      <c r="M297" s="33">
        <v>810.08997540701989</v>
      </c>
      <c r="N297" s="33">
        <v>226.46176794260478</v>
      </c>
      <c r="O297" s="99">
        <v>1036.5517433496245</v>
      </c>
      <c r="P297" s="33">
        <v>-23.341417076441662</v>
      </c>
      <c r="Q297" s="33">
        <v>1013.2103262731829</v>
      </c>
      <c r="R297" s="7"/>
    </row>
    <row r="298" spans="1:18" x14ac:dyDescent="0.25">
      <c r="A298" s="196">
        <v>989</v>
      </c>
      <c r="B298" s="10" t="s">
        <v>303</v>
      </c>
      <c r="C298" s="11">
        <v>5406</v>
      </c>
      <c r="D298" s="33">
        <v>1354.4352589715131</v>
      </c>
      <c r="E298" s="33">
        <v>211.94787056248137</v>
      </c>
      <c r="F298" s="33">
        <v>1566.3831295339946</v>
      </c>
      <c r="G298" s="33">
        <v>1388.69</v>
      </c>
      <c r="H298" s="33">
        <v>177.69312953399449</v>
      </c>
      <c r="I298" s="33">
        <v>89.206892020275262</v>
      </c>
      <c r="J298" s="33">
        <v>-386.46556743849231</v>
      </c>
      <c r="K298" s="33">
        <v>-119.56554588422253</v>
      </c>
      <c r="L298" s="33">
        <v>378.2714150482285</v>
      </c>
      <c r="M298" s="33">
        <v>258.70586916400595</v>
      </c>
      <c r="N298" s="33">
        <v>212.77786453686269</v>
      </c>
      <c r="O298" s="99">
        <v>471.48373370086864</v>
      </c>
      <c r="P298" s="33">
        <v>19.855458287088425</v>
      </c>
      <c r="Q298" s="33">
        <v>491.33919198795707</v>
      </c>
      <c r="R298" s="7"/>
    </row>
    <row r="299" spans="1:18" x14ac:dyDescent="0.25">
      <c r="A299" s="196">
        <v>992</v>
      </c>
      <c r="B299" s="10" t="s">
        <v>304</v>
      </c>
      <c r="C299" s="11">
        <v>18120</v>
      </c>
      <c r="D299" s="33">
        <v>1448.8171252759382</v>
      </c>
      <c r="E299" s="33">
        <v>178.42307774620014</v>
      </c>
      <c r="F299" s="33">
        <v>1627.2402030221383</v>
      </c>
      <c r="G299" s="33">
        <v>1388.69</v>
      </c>
      <c r="H299" s="33">
        <v>238.55020302213836</v>
      </c>
      <c r="I299" s="33">
        <v>29.607571805130654</v>
      </c>
      <c r="J299" s="33">
        <v>-113.77826949110583</v>
      </c>
      <c r="K299" s="33">
        <v>154.37950533616319</v>
      </c>
      <c r="L299" s="33">
        <v>284.79544392252666</v>
      </c>
      <c r="M299" s="33">
        <v>439.17494925868982</v>
      </c>
      <c r="N299" s="33">
        <v>161.9371531312764</v>
      </c>
      <c r="O299" s="99">
        <v>601.11210238996614</v>
      </c>
      <c r="P299" s="33">
        <v>-9.5817606512141271</v>
      </c>
      <c r="Q299" s="33">
        <v>591.53034173875199</v>
      </c>
      <c r="R299" s="7"/>
    </row>
  </sheetData>
  <autoFilter ref="A6:S6" xr:uid="{08FF4E85-1B27-412D-B6AF-A48B516E7E6C}"/>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F1E5-067A-47BE-8BA5-ADEF71ECF8E8}">
  <sheetPr>
    <tabColor theme="6"/>
  </sheetPr>
  <dimension ref="A1:AS302"/>
  <sheetViews>
    <sheetView workbookViewId="0">
      <pane xSplit="3" ySplit="9" topLeftCell="D10" activePane="bottomRight" state="frozen"/>
      <selection pane="topRight" activeCell="D1" sqref="D1"/>
      <selection pane="bottomLeft" activeCell="A7" sqref="A7"/>
      <selection pane="bottomRight" activeCell="A2" sqref="A2"/>
    </sheetView>
  </sheetViews>
  <sheetFormatPr defaultRowHeight="15" x14ac:dyDescent="0.25"/>
  <cols>
    <col min="1" max="1" width="7.125" customWidth="1"/>
    <col min="2" max="2" width="15.25" customWidth="1"/>
    <col min="3" max="3" width="12.125" bestFit="1" customWidth="1"/>
    <col min="4" max="4" width="10.25" customWidth="1"/>
    <col min="5" max="6" width="9.375" bestFit="1" customWidth="1"/>
    <col min="7" max="7" width="10.375" bestFit="1" customWidth="1"/>
    <col min="8" max="8" width="7" bestFit="1" customWidth="1"/>
    <col min="9" max="9" width="12.25" style="22" bestFit="1" customWidth="1"/>
    <col min="10" max="10" width="11.375" customWidth="1"/>
    <col min="11" max="11" width="14.25" bestFit="1" customWidth="1"/>
    <col min="12" max="12" width="13.25" customWidth="1"/>
    <col min="13" max="13" width="13.875" bestFit="1" customWidth="1"/>
    <col min="14" max="14" width="12.375" bestFit="1" customWidth="1"/>
    <col min="15" max="15" width="8.125" bestFit="1" customWidth="1"/>
    <col min="16" max="17" width="8.875" bestFit="1" customWidth="1"/>
    <col min="18" max="20" width="12.125" style="22" customWidth="1"/>
    <col min="21" max="21" width="11.75" style="22" customWidth="1"/>
    <col min="24" max="24" width="12.75" customWidth="1"/>
    <col min="27" max="27" width="9" style="22"/>
    <col min="28" max="28" width="16" customWidth="1"/>
    <col min="29" max="29" width="16.75" customWidth="1"/>
    <col min="30" max="30" width="16" customWidth="1"/>
    <col min="31" max="31" width="17.25" customWidth="1"/>
    <col min="32" max="32" width="12.625" bestFit="1" customWidth="1"/>
    <col min="33" max="33" width="19.875" customWidth="1"/>
    <col min="34" max="34" width="16" customWidth="1"/>
    <col min="35" max="35" width="18.5" customWidth="1"/>
    <col min="36" max="36" width="20.75" customWidth="1"/>
    <col min="37" max="37" width="16" customWidth="1"/>
    <col min="38" max="38" width="13.875" style="22" bestFit="1" customWidth="1"/>
    <col min="39" max="40" width="13.125" style="22" bestFit="1" customWidth="1"/>
    <col min="41" max="41" width="13.625" style="22" bestFit="1" customWidth="1"/>
    <col min="42" max="42" width="21.875" style="22" bestFit="1" customWidth="1"/>
    <col min="43" max="43" width="14.75" style="22" bestFit="1" customWidth="1"/>
    <col min="44" max="44" width="15.625" customWidth="1"/>
    <col min="45" max="45" width="13.375" bestFit="1" customWidth="1"/>
  </cols>
  <sheetData>
    <row r="1" spans="1:45" ht="23.25" x14ac:dyDescent="0.35">
      <c r="A1" s="129" t="s">
        <v>1231</v>
      </c>
      <c r="B1" s="1"/>
      <c r="C1" s="2"/>
      <c r="AA1" s="29"/>
      <c r="AL1" s="29"/>
      <c r="AM1" s="30"/>
      <c r="AN1" s="29"/>
      <c r="AO1" s="1"/>
      <c r="AP1" s="1"/>
      <c r="AQ1" s="29"/>
      <c r="AR1" s="28"/>
      <c r="AS1" s="29"/>
    </row>
    <row r="2" spans="1:45" x14ac:dyDescent="0.25">
      <c r="A2" s="18" t="s">
        <v>1232</v>
      </c>
    </row>
    <row r="3" spans="1:45" x14ac:dyDescent="0.25">
      <c r="A3" s="10" t="s">
        <v>0</v>
      </c>
      <c r="B3" s="1"/>
      <c r="C3" s="127">
        <v>0.21920000000000001</v>
      </c>
      <c r="D3" s="52" t="s">
        <v>368</v>
      </c>
      <c r="E3" s="55"/>
      <c r="F3" s="56"/>
      <c r="G3" s="56"/>
      <c r="H3" s="56"/>
      <c r="I3" s="29"/>
      <c r="J3" s="141"/>
      <c r="K3" s="141"/>
      <c r="L3" s="141"/>
      <c r="M3" s="141"/>
      <c r="N3" s="141"/>
      <c r="O3" s="141"/>
      <c r="P3" s="141"/>
      <c r="Q3" s="141"/>
      <c r="R3" s="352"/>
      <c r="S3" s="352"/>
      <c r="T3" s="353"/>
      <c r="U3" s="354"/>
      <c r="V3" s="368"/>
      <c r="W3" s="266"/>
      <c r="X3" s="266"/>
      <c r="Y3" s="266"/>
      <c r="Z3" s="266"/>
      <c r="AA3" s="29"/>
      <c r="AL3" s="29"/>
      <c r="AM3" s="30"/>
      <c r="AN3" s="29"/>
      <c r="AO3" s="1"/>
      <c r="AP3" s="1"/>
      <c r="AQ3" s="29"/>
      <c r="AR3" s="28"/>
      <c r="AS3" s="29"/>
    </row>
    <row r="4" spans="1:45" ht="30" x14ac:dyDescent="0.25">
      <c r="A4" s="9" t="s">
        <v>703</v>
      </c>
      <c r="B4" s="1"/>
      <c r="C4" s="128">
        <v>293</v>
      </c>
      <c r="D4" s="92" t="s">
        <v>671</v>
      </c>
      <c r="E4" s="92" t="s">
        <v>370</v>
      </c>
      <c r="F4" s="92" t="s">
        <v>672</v>
      </c>
      <c r="G4" s="92" t="s">
        <v>673</v>
      </c>
      <c r="H4" s="92" t="s">
        <v>724</v>
      </c>
      <c r="I4" s="29"/>
      <c r="J4" s="372" t="s">
        <v>1211</v>
      </c>
      <c r="K4" s="372" t="s">
        <v>689</v>
      </c>
      <c r="L4" s="372" t="s">
        <v>690</v>
      </c>
      <c r="M4" s="372" t="s">
        <v>663</v>
      </c>
      <c r="N4" s="372" t="s">
        <v>664</v>
      </c>
      <c r="O4" s="372" t="s">
        <v>372</v>
      </c>
      <c r="P4" s="372" t="s">
        <v>665</v>
      </c>
      <c r="Q4" s="372" t="s">
        <v>1210</v>
      </c>
      <c r="R4" s="352"/>
      <c r="S4" s="352"/>
      <c r="T4" s="353"/>
      <c r="U4" s="354"/>
      <c r="V4" s="264" t="s">
        <v>373</v>
      </c>
      <c r="W4" s="265"/>
      <c r="X4" s="265"/>
      <c r="Y4" s="265"/>
      <c r="Z4" s="265"/>
      <c r="AA4" s="29"/>
      <c r="AL4" s="29"/>
      <c r="AM4" s="30"/>
      <c r="AN4" s="29"/>
      <c r="AO4" s="1"/>
      <c r="AP4" s="1"/>
      <c r="AQ4" s="29"/>
      <c r="AR4" s="28"/>
      <c r="AS4" s="29"/>
    </row>
    <row r="5" spans="1:45" ht="29.25" x14ac:dyDescent="0.25">
      <c r="B5" s="139"/>
      <c r="C5" s="11"/>
      <c r="D5" s="138">
        <v>8186.31</v>
      </c>
      <c r="E5" s="138">
        <v>8686.5</v>
      </c>
      <c r="F5" s="138">
        <v>7231.33</v>
      </c>
      <c r="G5" s="138">
        <v>12434.58</v>
      </c>
      <c r="H5" s="138">
        <v>64.06</v>
      </c>
      <c r="I5" s="20"/>
      <c r="J5" s="141">
        <v>69.27</v>
      </c>
      <c r="K5" s="141">
        <v>294.01</v>
      </c>
      <c r="L5" s="141">
        <v>294.01</v>
      </c>
      <c r="M5" s="141">
        <v>1717.54</v>
      </c>
      <c r="N5" s="141">
        <v>41.53</v>
      </c>
      <c r="O5" s="141">
        <v>404.68</v>
      </c>
      <c r="P5" s="141">
        <v>296.02</v>
      </c>
      <c r="Q5" s="141">
        <v>28.43</v>
      </c>
      <c r="R5" s="20"/>
      <c r="S5" s="20"/>
      <c r="T5" s="25"/>
      <c r="U5" s="25"/>
      <c r="V5" s="267" t="s">
        <v>374</v>
      </c>
      <c r="W5" s="267" t="s">
        <v>693</v>
      </c>
      <c r="X5" s="267" t="s">
        <v>1209</v>
      </c>
      <c r="Y5" s="267" t="s">
        <v>726</v>
      </c>
      <c r="Z5" s="267" t="s">
        <v>727</v>
      </c>
      <c r="AA5" s="20"/>
      <c r="AL5" s="20"/>
      <c r="AM5" s="42"/>
      <c r="AN5" s="20"/>
      <c r="AO5" s="99"/>
      <c r="AP5" s="99"/>
      <c r="AQ5" s="20"/>
      <c r="AR5" s="33"/>
      <c r="AS5" s="35"/>
    </row>
    <row r="6" spans="1:45" x14ac:dyDescent="0.25">
      <c r="C6" s="11"/>
      <c r="I6" s="29"/>
      <c r="J6" s="79"/>
      <c r="K6" s="79"/>
      <c r="L6" s="79"/>
      <c r="M6" s="79"/>
      <c r="N6" s="79"/>
      <c r="O6" s="79"/>
      <c r="P6" s="79"/>
      <c r="Q6" s="79"/>
      <c r="R6" s="20"/>
      <c r="S6" s="20"/>
      <c r="T6" s="25"/>
      <c r="U6" s="25"/>
      <c r="V6" s="269">
        <v>62.59</v>
      </c>
      <c r="W6" s="269">
        <v>915.13</v>
      </c>
      <c r="X6" s="269">
        <v>13.1</v>
      </c>
      <c r="Y6" s="269">
        <v>19.309999999999999</v>
      </c>
      <c r="Z6" s="269">
        <v>10.24</v>
      </c>
      <c r="AA6" s="36"/>
      <c r="AL6" s="20"/>
      <c r="AM6" s="42"/>
      <c r="AN6" s="105"/>
      <c r="AO6" s="355"/>
      <c r="AP6" s="355"/>
      <c r="AQ6" s="20"/>
      <c r="AR6" s="155"/>
      <c r="AS6" s="23"/>
    </row>
    <row r="7" spans="1:45" x14ac:dyDescent="0.25">
      <c r="C7" s="11"/>
      <c r="D7" s="418" t="s">
        <v>1218</v>
      </c>
      <c r="E7" s="136"/>
      <c r="F7" s="136"/>
      <c r="G7" s="136"/>
      <c r="H7" s="136"/>
      <c r="I7" s="139"/>
      <c r="J7" s="373" t="s">
        <v>1217</v>
      </c>
      <c r="K7" s="77"/>
      <c r="L7" s="77"/>
      <c r="M7" s="77"/>
      <c r="N7" s="77"/>
      <c r="O7" s="77"/>
      <c r="P7" s="77"/>
      <c r="Q7" s="77"/>
      <c r="R7" s="139"/>
      <c r="S7" s="139"/>
      <c r="T7" s="139"/>
      <c r="U7" s="139"/>
      <c r="V7" s="281" t="s">
        <v>696</v>
      </c>
      <c r="W7" s="282"/>
      <c r="X7" s="282"/>
      <c r="Y7" s="282"/>
      <c r="Z7" s="282"/>
      <c r="AA7" s="139"/>
      <c r="AL7" s="139"/>
      <c r="AM7" s="139"/>
      <c r="AN7" s="139"/>
      <c r="AO7" s="139"/>
      <c r="AP7" s="139"/>
      <c r="AQ7" s="139"/>
      <c r="AR7" s="139"/>
      <c r="AS7" s="139"/>
    </row>
    <row r="8" spans="1:45" ht="85.5" x14ac:dyDescent="0.2">
      <c r="A8" s="356" t="s">
        <v>669</v>
      </c>
      <c r="B8" s="357" t="s">
        <v>3</v>
      </c>
      <c r="C8" s="358" t="s">
        <v>759</v>
      </c>
      <c r="D8" s="362" t="s">
        <v>671</v>
      </c>
      <c r="E8" s="363" t="s">
        <v>370</v>
      </c>
      <c r="F8" s="363" t="s">
        <v>672</v>
      </c>
      <c r="G8" s="363" t="s">
        <v>673</v>
      </c>
      <c r="H8" s="363" t="s">
        <v>724</v>
      </c>
      <c r="I8" s="369" t="s">
        <v>1213</v>
      </c>
      <c r="J8" s="370" t="s">
        <v>1211</v>
      </c>
      <c r="K8" s="371" t="s">
        <v>689</v>
      </c>
      <c r="L8" s="371" t="s">
        <v>690</v>
      </c>
      <c r="M8" s="371" t="s">
        <v>663</v>
      </c>
      <c r="N8" s="371" t="s">
        <v>664</v>
      </c>
      <c r="O8" s="371" t="s">
        <v>372</v>
      </c>
      <c r="P8" s="371" t="s">
        <v>665</v>
      </c>
      <c r="Q8" s="371" t="s">
        <v>1210</v>
      </c>
      <c r="R8" s="358" t="s">
        <v>1214</v>
      </c>
      <c r="S8" s="358" t="s">
        <v>1215</v>
      </c>
      <c r="T8" s="359" t="s">
        <v>1216</v>
      </c>
      <c r="U8" s="359" t="s">
        <v>8</v>
      </c>
      <c r="V8" s="327" t="s">
        <v>374</v>
      </c>
      <c r="W8" s="328" t="s">
        <v>693</v>
      </c>
      <c r="X8" s="328" t="s">
        <v>1208</v>
      </c>
      <c r="Y8" s="328" t="s">
        <v>728</v>
      </c>
      <c r="Z8" s="328" t="s">
        <v>727</v>
      </c>
      <c r="AA8" s="358" t="s">
        <v>9</v>
      </c>
      <c r="AB8" s="364" t="s">
        <v>1089</v>
      </c>
      <c r="AC8" s="365" t="s">
        <v>731</v>
      </c>
      <c r="AD8" s="365" t="s">
        <v>1090</v>
      </c>
      <c r="AE8" s="365" t="s">
        <v>1091</v>
      </c>
      <c r="AF8" s="365" t="s">
        <v>738</v>
      </c>
      <c r="AG8" s="365" t="s">
        <v>749</v>
      </c>
      <c r="AH8" s="366" t="s">
        <v>729</v>
      </c>
      <c r="AI8" s="366" t="s">
        <v>781</v>
      </c>
      <c r="AJ8" s="366" t="s">
        <v>1198</v>
      </c>
      <c r="AK8" s="366" t="s">
        <v>1172</v>
      </c>
      <c r="AL8" s="358" t="s">
        <v>10</v>
      </c>
      <c r="AM8" s="358" t="s">
        <v>1092</v>
      </c>
      <c r="AN8" s="358" t="s">
        <v>1093</v>
      </c>
      <c r="AO8" s="358" t="s">
        <v>713</v>
      </c>
      <c r="AP8" s="358" t="s">
        <v>717</v>
      </c>
      <c r="AQ8" s="357" t="s">
        <v>751</v>
      </c>
      <c r="AR8" s="357" t="s">
        <v>1088</v>
      </c>
      <c r="AS8" s="360" t="s">
        <v>748</v>
      </c>
    </row>
    <row r="9" spans="1:45" s="417" customFormat="1" ht="29.25" customHeight="1" x14ac:dyDescent="0.2">
      <c r="A9" s="412"/>
      <c r="B9" s="412" t="s">
        <v>11</v>
      </c>
      <c r="C9" s="413">
        <v>5533611</v>
      </c>
      <c r="D9" s="414">
        <v>427.21517681672964</v>
      </c>
      <c r="E9" s="414">
        <v>85.89470907875527</v>
      </c>
      <c r="F9" s="414">
        <v>478.24614814991514</v>
      </c>
      <c r="G9" s="414">
        <v>422.12232160157288</v>
      </c>
      <c r="H9" s="414">
        <v>53.672185059629264</v>
      </c>
      <c r="I9" s="413">
        <v>1467.150540706602</v>
      </c>
      <c r="J9" s="415">
        <v>69.18330821922622</v>
      </c>
      <c r="K9" s="415">
        <v>7.0261513220932938</v>
      </c>
      <c r="L9" s="415">
        <v>12.087373366975019</v>
      </c>
      <c r="M9" s="415">
        <v>153.0456203806159</v>
      </c>
      <c r="N9" s="415">
        <v>37.536695072375409</v>
      </c>
      <c r="O9" s="415">
        <v>2.681869932671451</v>
      </c>
      <c r="P9" s="415">
        <v>1.7466621741210218</v>
      </c>
      <c r="Q9" s="415">
        <v>28.088514881446155</v>
      </c>
      <c r="R9" s="413">
        <v>311.39619534952431</v>
      </c>
      <c r="S9" s="413">
        <v>1778.5467360561254</v>
      </c>
      <c r="T9" s="413">
        <v>1388.6899999999982</v>
      </c>
      <c r="U9" s="413">
        <v>389.85673605612624</v>
      </c>
      <c r="V9" s="416">
        <v>11.798929305428089</v>
      </c>
      <c r="W9" s="416">
        <v>0.21300511365905553</v>
      </c>
      <c r="X9" s="416">
        <v>13.063018819371901</v>
      </c>
      <c r="Y9" s="416">
        <v>19.31000000000002</v>
      </c>
      <c r="Z9" s="416">
        <v>5.7909302348826968</v>
      </c>
      <c r="AA9" s="413">
        <v>50.175883473341734</v>
      </c>
      <c r="AB9" s="413">
        <v>-0.99000000000000066</v>
      </c>
      <c r="AC9" s="413">
        <v>-1.8099999999999987</v>
      </c>
      <c r="AD9" s="413">
        <v>-0.99000000000000066</v>
      </c>
      <c r="AE9" s="413">
        <v>-9.999999999999995E-3</v>
      </c>
      <c r="AF9" s="413">
        <v>-22.5</v>
      </c>
      <c r="AG9" s="413">
        <v>-59.838758205012994</v>
      </c>
      <c r="AH9" s="413">
        <v>5.0602703458207139E-8</v>
      </c>
      <c r="AI9" s="413">
        <v>-2.755959383362593E-15</v>
      </c>
      <c r="AJ9" s="413">
        <v>-90.469955240458589</v>
      </c>
      <c r="AK9" s="413">
        <v>34.69705405746808</v>
      </c>
      <c r="AL9" s="413">
        <v>-141.91165933740081</v>
      </c>
      <c r="AM9" s="413">
        <v>298.12096019206717</v>
      </c>
      <c r="AN9" s="413">
        <v>146.10444297699294</v>
      </c>
      <c r="AO9" s="413">
        <v>444.22540316906014</v>
      </c>
      <c r="AP9" s="413">
        <v>153.24532208715087</v>
      </c>
      <c r="AQ9" s="413">
        <v>597.47072525621013</v>
      </c>
      <c r="AR9" s="413">
        <v>3.5931880222423422</v>
      </c>
      <c r="AS9" s="413">
        <v>601.0639132784537</v>
      </c>
    </row>
    <row r="10" spans="1:45" x14ac:dyDescent="0.25">
      <c r="A10" s="409">
        <v>5</v>
      </c>
      <c r="B10" s="407" t="s">
        <v>12</v>
      </c>
      <c r="C10" s="386">
        <v>9183</v>
      </c>
      <c r="D10" s="384">
        <v>421.66227049983667</v>
      </c>
      <c r="E10" s="384">
        <v>89.863606664488728</v>
      </c>
      <c r="F10" s="384">
        <v>544.92871174997276</v>
      </c>
      <c r="G10" s="384">
        <v>528.09389088533158</v>
      </c>
      <c r="H10" s="384">
        <v>52.549709245344665</v>
      </c>
      <c r="I10" s="408">
        <v>1637.0981890449746</v>
      </c>
      <c r="J10" s="385">
        <v>47.821415029400534</v>
      </c>
      <c r="K10" s="385">
        <v>0</v>
      </c>
      <c r="L10" s="385">
        <v>0</v>
      </c>
      <c r="M10" s="385">
        <v>58.167803550038109</v>
      </c>
      <c r="N10" s="385">
        <v>83.480160483853581</v>
      </c>
      <c r="O10" s="385">
        <v>0</v>
      </c>
      <c r="P10" s="385">
        <v>0</v>
      </c>
      <c r="Q10" s="385">
        <v>24.149585077691466</v>
      </c>
      <c r="R10" s="408">
        <v>213.61896414098371</v>
      </c>
      <c r="S10" s="408">
        <v>1850.7171531859585</v>
      </c>
      <c r="T10" s="408">
        <v>1388.69</v>
      </c>
      <c r="U10" s="408">
        <v>462.0271531859583</v>
      </c>
      <c r="V10" s="410">
        <v>37.624935333333333</v>
      </c>
      <c r="W10" s="410">
        <v>0</v>
      </c>
      <c r="X10" s="410">
        <v>13.245728530733697</v>
      </c>
      <c r="Y10" s="410">
        <v>14.897192595209328</v>
      </c>
      <c r="Z10" s="410">
        <v>0</v>
      </c>
      <c r="AA10" s="408">
        <v>65.767856459276345</v>
      </c>
      <c r="AB10" s="411">
        <v>-0.99</v>
      </c>
      <c r="AC10" s="411">
        <v>-1.81</v>
      </c>
      <c r="AD10" s="411">
        <v>-0.99</v>
      </c>
      <c r="AE10" s="411">
        <v>-0.01</v>
      </c>
      <c r="AF10" s="411">
        <v>-22.5</v>
      </c>
      <c r="AG10" s="411">
        <v>-32.618793422628769</v>
      </c>
      <c r="AH10" s="411">
        <v>120.63491636546412</v>
      </c>
      <c r="AI10" s="411">
        <v>0.49168642481863489</v>
      </c>
      <c r="AJ10" s="411">
        <v>-90.469955240458646</v>
      </c>
      <c r="AK10" s="411">
        <v>34.69705405746808</v>
      </c>
      <c r="AL10" s="408">
        <v>6.4349081846634117</v>
      </c>
      <c r="AM10" s="408">
        <v>534.22991782989811</v>
      </c>
      <c r="AN10" s="408">
        <v>580.23644106275151</v>
      </c>
      <c r="AO10" s="408">
        <v>1114.4663588926496</v>
      </c>
      <c r="AP10" s="408">
        <v>217.66707866207165</v>
      </c>
      <c r="AQ10" s="408">
        <v>1332.1334375547212</v>
      </c>
      <c r="AR10" s="411">
        <v>220.89062485026673</v>
      </c>
      <c r="AS10" s="411">
        <v>1553.0240624049879</v>
      </c>
    </row>
    <row r="11" spans="1:45" x14ac:dyDescent="0.25">
      <c r="A11" s="409">
        <v>9</v>
      </c>
      <c r="B11" s="407" t="s">
        <v>13</v>
      </c>
      <c r="C11" s="386">
        <v>2447</v>
      </c>
      <c r="D11" s="384">
        <v>468.36264814058035</v>
      </c>
      <c r="E11" s="384">
        <v>81.646710257458111</v>
      </c>
      <c r="F11" s="384">
        <v>656.05037188393953</v>
      </c>
      <c r="G11" s="384">
        <v>579.29796485492432</v>
      </c>
      <c r="H11" s="384">
        <v>50.996681651001225</v>
      </c>
      <c r="I11" s="408">
        <v>1836.3543767879037</v>
      </c>
      <c r="J11" s="385">
        <v>50.757838878466892</v>
      </c>
      <c r="K11" s="385">
        <v>0</v>
      </c>
      <c r="L11" s="385">
        <v>0</v>
      </c>
      <c r="M11" s="385">
        <v>15.441716387413157</v>
      </c>
      <c r="N11" s="385">
        <v>78.105159111920585</v>
      </c>
      <c r="O11" s="385">
        <v>0</v>
      </c>
      <c r="P11" s="385">
        <v>0</v>
      </c>
      <c r="Q11" s="385">
        <v>26.276703914435959</v>
      </c>
      <c r="R11" s="408">
        <v>170.58141829223661</v>
      </c>
      <c r="S11" s="408">
        <v>2006.9357950801402</v>
      </c>
      <c r="T11" s="408">
        <v>1388.69</v>
      </c>
      <c r="U11" s="408">
        <v>618.24579508014006</v>
      </c>
      <c r="V11" s="410">
        <v>1.7650379999999999</v>
      </c>
      <c r="W11" s="410">
        <v>0</v>
      </c>
      <c r="X11" s="410">
        <v>9.2962077744571019</v>
      </c>
      <c r="Y11" s="410">
        <v>17.33726475775563</v>
      </c>
      <c r="Z11" s="410">
        <v>0</v>
      </c>
      <c r="AA11" s="408">
        <v>28.398510532212732</v>
      </c>
      <c r="AB11" s="411">
        <v>-0.9900000000000001</v>
      </c>
      <c r="AC11" s="411">
        <v>-1.8099999999999998</v>
      </c>
      <c r="AD11" s="411">
        <v>-0.9900000000000001</v>
      </c>
      <c r="AE11" s="411">
        <v>-0.01</v>
      </c>
      <c r="AF11" s="411">
        <v>-22.5</v>
      </c>
      <c r="AG11" s="411">
        <v>-17.383336738863914</v>
      </c>
      <c r="AH11" s="411">
        <v>207.38710075618931</v>
      </c>
      <c r="AI11" s="411">
        <v>18.772017685695072</v>
      </c>
      <c r="AJ11" s="411">
        <v>-90.469955240458646</v>
      </c>
      <c r="AK11" s="411">
        <v>34.69705405746808</v>
      </c>
      <c r="AL11" s="408">
        <v>126.70288052002992</v>
      </c>
      <c r="AM11" s="408">
        <v>773.34718613238272</v>
      </c>
      <c r="AN11" s="408">
        <v>695.51430887505592</v>
      </c>
      <c r="AO11" s="408">
        <v>1468.8614950074386</v>
      </c>
      <c r="AP11" s="408">
        <v>214.43349966231162</v>
      </c>
      <c r="AQ11" s="408">
        <v>1683.2949946697502</v>
      </c>
      <c r="AR11" s="411">
        <v>34.141234164282785</v>
      </c>
      <c r="AS11" s="411">
        <v>1717.4362288340328</v>
      </c>
    </row>
    <row r="12" spans="1:45" x14ac:dyDescent="0.25">
      <c r="A12" s="409">
        <v>10</v>
      </c>
      <c r="B12" s="407" t="s">
        <v>14</v>
      </c>
      <c r="C12" s="386">
        <v>11102</v>
      </c>
      <c r="D12" s="384">
        <v>446.11039001981624</v>
      </c>
      <c r="E12" s="384">
        <v>97.020897135651239</v>
      </c>
      <c r="F12" s="384">
        <v>512.61544856782564</v>
      </c>
      <c r="G12" s="384">
        <v>460.33258692127544</v>
      </c>
      <c r="H12" s="384">
        <v>52.94095658439921</v>
      </c>
      <c r="I12" s="408">
        <v>1569.0202792289679</v>
      </c>
      <c r="J12" s="385">
        <v>43.480835045622584</v>
      </c>
      <c r="K12" s="385">
        <v>0</v>
      </c>
      <c r="L12" s="385">
        <v>0</v>
      </c>
      <c r="M12" s="385">
        <v>36.974604575752117</v>
      </c>
      <c r="N12" s="385">
        <v>74.421069307322028</v>
      </c>
      <c r="O12" s="385">
        <v>0</v>
      </c>
      <c r="P12" s="385">
        <v>0</v>
      </c>
      <c r="Q12" s="385">
        <v>27.230796794675381</v>
      </c>
      <c r="R12" s="408">
        <v>182.10730572337212</v>
      </c>
      <c r="S12" s="408">
        <v>1751.1275849523399</v>
      </c>
      <c r="T12" s="408">
        <v>1388.69</v>
      </c>
      <c r="U12" s="408">
        <v>362.43758495233988</v>
      </c>
      <c r="V12" s="410">
        <v>34.103204666666663</v>
      </c>
      <c r="W12" s="410">
        <v>0</v>
      </c>
      <c r="X12" s="410">
        <v>12.913218595426841</v>
      </c>
      <c r="Y12" s="410">
        <v>16.734341100370713</v>
      </c>
      <c r="Z12" s="410">
        <v>0</v>
      </c>
      <c r="AA12" s="408">
        <v>63.750764362464224</v>
      </c>
      <c r="AB12" s="411">
        <v>-0.99</v>
      </c>
      <c r="AC12" s="411">
        <v>-1.8099999999999998</v>
      </c>
      <c r="AD12" s="411">
        <v>-0.99</v>
      </c>
      <c r="AE12" s="411">
        <v>-0.01</v>
      </c>
      <c r="AF12" s="411">
        <v>-22.5</v>
      </c>
      <c r="AG12" s="411">
        <v>-32.901447712123939</v>
      </c>
      <c r="AH12" s="411">
        <v>-30.668290885580074</v>
      </c>
      <c r="AI12" s="411">
        <v>-90.996225224816911</v>
      </c>
      <c r="AJ12" s="411">
        <v>-90.469955240458646</v>
      </c>
      <c r="AK12" s="411">
        <v>34.69705405746808</v>
      </c>
      <c r="AL12" s="408">
        <v>-236.63886500551149</v>
      </c>
      <c r="AM12" s="408">
        <v>189.54948430929258</v>
      </c>
      <c r="AN12" s="408">
        <v>579.40900984005395</v>
      </c>
      <c r="AO12" s="408">
        <v>768.95849414934639</v>
      </c>
      <c r="AP12" s="408">
        <v>220.35409064103951</v>
      </c>
      <c r="AQ12" s="408">
        <v>989.31258479038593</v>
      </c>
      <c r="AR12" s="411">
        <v>-4.1723961898756983</v>
      </c>
      <c r="AS12" s="411">
        <v>985.1401886005101</v>
      </c>
    </row>
    <row r="13" spans="1:45" x14ac:dyDescent="0.25">
      <c r="A13" s="409">
        <v>16</v>
      </c>
      <c r="B13" s="407" t="s">
        <v>15</v>
      </c>
      <c r="C13" s="386">
        <v>8014</v>
      </c>
      <c r="D13" s="384">
        <v>321.77285375592709</v>
      </c>
      <c r="E13" s="384">
        <v>68.286685799850261</v>
      </c>
      <c r="F13" s="384">
        <v>413.27041926628402</v>
      </c>
      <c r="G13" s="384">
        <v>451.5176915398053</v>
      </c>
      <c r="H13" s="384">
        <v>55.051312702770154</v>
      </c>
      <c r="I13" s="408">
        <v>1309.898963064637</v>
      </c>
      <c r="J13" s="385">
        <v>60.82093983258558</v>
      </c>
      <c r="K13" s="385">
        <v>0</v>
      </c>
      <c r="L13" s="385">
        <v>0</v>
      </c>
      <c r="M13" s="385">
        <v>45.006663339156475</v>
      </c>
      <c r="N13" s="385">
        <v>53.423888763145058</v>
      </c>
      <c r="O13" s="385">
        <v>0</v>
      </c>
      <c r="P13" s="385">
        <v>17.5085450461692</v>
      </c>
      <c r="Q13" s="385">
        <v>29.802380895673878</v>
      </c>
      <c r="R13" s="408">
        <v>206.56241787673019</v>
      </c>
      <c r="S13" s="408">
        <v>1516.4613809413672</v>
      </c>
      <c r="T13" s="408">
        <v>1388.69</v>
      </c>
      <c r="U13" s="408">
        <v>127.77138094136727</v>
      </c>
      <c r="V13" s="410">
        <v>0</v>
      </c>
      <c r="W13" s="410">
        <v>0</v>
      </c>
      <c r="X13" s="410">
        <v>10.455398033017387</v>
      </c>
      <c r="Y13" s="410">
        <v>18.829165175100044</v>
      </c>
      <c r="Z13" s="410">
        <v>0</v>
      </c>
      <c r="AA13" s="408">
        <v>29.284563208117433</v>
      </c>
      <c r="AB13" s="411">
        <v>-0.99</v>
      </c>
      <c r="AC13" s="411">
        <v>-1.81</v>
      </c>
      <c r="AD13" s="411">
        <v>-0.99</v>
      </c>
      <c r="AE13" s="411">
        <v>-0.01</v>
      </c>
      <c r="AF13" s="411">
        <v>-22.5</v>
      </c>
      <c r="AG13" s="411">
        <v>-31.543788370351887</v>
      </c>
      <c r="AH13" s="411">
        <v>273.58444860300301</v>
      </c>
      <c r="AI13" s="411">
        <v>249.44485254716818</v>
      </c>
      <c r="AJ13" s="411">
        <v>-90.469955240458646</v>
      </c>
      <c r="AK13" s="411">
        <v>34.69705405746808</v>
      </c>
      <c r="AL13" s="408">
        <v>409.41261159682875</v>
      </c>
      <c r="AM13" s="408">
        <v>566.46855574631343</v>
      </c>
      <c r="AN13" s="408">
        <v>295.56387534305264</v>
      </c>
      <c r="AO13" s="408">
        <v>862.03243108936613</v>
      </c>
      <c r="AP13" s="408">
        <v>172.24628136559525</v>
      </c>
      <c r="AQ13" s="408">
        <v>1034.2787124549614</v>
      </c>
      <c r="AR13" s="411">
        <v>68.421445907162465</v>
      </c>
      <c r="AS13" s="411">
        <v>1102.7001583621236</v>
      </c>
    </row>
    <row r="14" spans="1:45" x14ac:dyDescent="0.25">
      <c r="A14" s="409">
        <v>18</v>
      </c>
      <c r="B14" s="407" t="s">
        <v>16</v>
      </c>
      <c r="C14" s="386">
        <v>4763</v>
      </c>
      <c r="D14" s="384">
        <v>419.3700692840647</v>
      </c>
      <c r="E14" s="384">
        <v>105.77724123451605</v>
      </c>
      <c r="F14" s="384">
        <v>608.81027293722445</v>
      </c>
      <c r="G14" s="384">
        <v>543.01756036111692</v>
      </c>
      <c r="H14" s="384">
        <v>51.807499475120721</v>
      </c>
      <c r="I14" s="408">
        <v>1728.7826432920431</v>
      </c>
      <c r="J14" s="385">
        <v>49.11587302117136</v>
      </c>
      <c r="K14" s="385">
        <v>0</v>
      </c>
      <c r="L14" s="385">
        <v>0</v>
      </c>
      <c r="M14" s="385">
        <v>59.138475750577363</v>
      </c>
      <c r="N14" s="385">
        <v>33.894670210314004</v>
      </c>
      <c r="O14" s="385">
        <v>0</v>
      </c>
      <c r="P14" s="385">
        <v>0</v>
      </c>
      <c r="Q14" s="385">
        <v>28.251732777395361</v>
      </c>
      <c r="R14" s="408">
        <v>170.4007517594581</v>
      </c>
      <c r="S14" s="408">
        <v>1899.1833950515013</v>
      </c>
      <c r="T14" s="408">
        <v>1388.69</v>
      </c>
      <c r="U14" s="408">
        <v>510.49339505150107</v>
      </c>
      <c r="V14" s="410">
        <v>0</v>
      </c>
      <c r="W14" s="410">
        <v>0</v>
      </c>
      <c r="X14" s="410">
        <v>8.0596205051586534</v>
      </c>
      <c r="Y14" s="410">
        <v>14.597066594708659</v>
      </c>
      <c r="Z14" s="410">
        <v>0</v>
      </c>
      <c r="AA14" s="408">
        <v>22.656687099867309</v>
      </c>
      <c r="AB14" s="411">
        <v>-0.99</v>
      </c>
      <c r="AC14" s="411">
        <v>-1.81</v>
      </c>
      <c r="AD14" s="411">
        <v>-0.99</v>
      </c>
      <c r="AE14" s="411">
        <v>-0.01</v>
      </c>
      <c r="AF14" s="411">
        <v>-22.5</v>
      </c>
      <c r="AG14" s="411">
        <v>-17.535083980684441</v>
      </c>
      <c r="AH14" s="411">
        <v>-95.789372995495128</v>
      </c>
      <c r="AI14" s="411">
        <v>-58.263835595680398</v>
      </c>
      <c r="AJ14" s="411">
        <v>-90.469955240458646</v>
      </c>
      <c r="AK14" s="411">
        <v>34.69705405746808</v>
      </c>
      <c r="AL14" s="408">
        <v>-253.66119375485053</v>
      </c>
      <c r="AM14" s="408">
        <v>279.48888839651784</v>
      </c>
      <c r="AN14" s="408">
        <v>252.39922653958163</v>
      </c>
      <c r="AO14" s="408">
        <v>531.88811493609944</v>
      </c>
      <c r="AP14" s="408">
        <v>170.17529901977144</v>
      </c>
      <c r="AQ14" s="408">
        <v>702.06341395587094</v>
      </c>
      <c r="AR14" s="411">
        <v>82.545065924837289</v>
      </c>
      <c r="AS14" s="411">
        <v>784.60847988070827</v>
      </c>
    </row>
    <row r="15" spans="1:45" x14ac:dyDescent="0.25">
      <c r="A15" s="409">
        <v>19</v>
      </c>
      <c r="B15" s="407" t="s">
        <v>17</v>
      </c>
      <c r="C15" s="386">
        <v>3965</v>
      </c>
      <c r="D15" s="384">
        <v>578.10007566204297</v>
      </c>
      <c r="E15" s="384">
        <v>92.013366960907945</v>
      </c>
      <c r="F15" s="384">
        <v>590.90817654476666</v>
      </c>
      <c r="G15" s="384">
        <v>457.8685195460277</v>
      </c>
      <c r="H15" s="384">
        <v>51.26415636822194</v>
      </c>
      <c r="I15" s="408">
        <v>1770.1542950819673</v>
      </c>
      <c r="J15" s="385">
        <v>39.168063043081972</v>
      </c>
      <c r="K15" s="385">
        <v>0</v>
      </c>
      <c r="L15" s="385">
        <v>0</v>
      </c>
      <c r="M15" s="385">
        <v>43.750703656998738</v>
      </c>
      <c r="N15" s="385">
        <v>18.209659617273498</v>
      </c>
      <c r="O15" s="385">
        <v>0</v>
      </c>
      <c r="P15" s="385">
        <v>0</v>
      </c>
      <c r="Q15" s="385">
        <v>28.189935367075829</v>
      </c>
      <c r="R15" s="408">
        <v>129.31836168443004</v>
      </c>
      <c r="S15" s="408">
        <v>1899.4726567663974</v>
      </c>
      <c r="T15" s="408">
        <v>1388.69</v>
      </c>
      <c r="U15" s="408">
        <v>510.78265676639722</v>
      </c>
      <c r="V15" s="410">
        <v>0</v>
      </c>
      <c r="W15" s="410">
        <v>0</v>
      </c>
      <c r="X15" s="410">
        <v>8.5135604763695643</v>
      </c>
      <c r="Y15" s="410">
        <v>12.467686709408675</v>
      </c>
      <c r="Z15" s="410">
        <v>2.0771695083275672</v>
      </c>
      <c r="AA15" s="408">
        <v>23.058416694105805</v>
      </c>
      <c r="AB15" s="411">
        <v>-0.99</v>
      </c>
      <c r="AC15" s="411">
        <v>-1.81</v>
      </c>
      <c r="AD15" s="411">
        <v>-0.99</v>
      </c>
      <c r="AE15" s="411">
        <v>-0.01</v>
      </c>
      <c r="AF15" s="411">
        <v>-22.5</v>
      </c>
      <c r="AG15" s="411">
        <v>-27.711225725094575</v>
      </c>
      <c r="AH15" s="411">
        <v>-91.721143914361065</v>
      </c>
      <c r="AI15" s="411">
        <v>-127.13500205994295</v>
      </c>
      <c r="AJ15" s="411">
        <v>-90.469955240458646</v>
      </c>
      <c r="AK15" s="411">
        <v>34.69705405746808</v>
      </c>
      <c r="AL15" s="408">
        <v>-328.64027288238918</v>
      </c>
      <c r="AM15" s="408">
        <v>205.20080057811379</v>
      </c>
      <c r="AN15" s="408">
        <v>397.99763370557298</v>
      </c>
      <c r="AO15" s="408">
        <v>603.19843428368677</v>
      </c>
      <c r="AP15" s="408">
        <v>160.23959954880789</v>
      </c>
      <c r="AQ15" s="408">
        <v>763.43803383249463</v>
      </c>
      <c r="AR15" s="411">
        <v>10.158877679697348</v>
      </c>
      <c r="AS15" s="411">
        <v>773.59691151219204</v>
      </c>
    </row>
    <row r="16" spans="1:45" x14ac:dyDescent="0.25">
      <c r="A16" s="409">
        <v>20</v>
      </c>
      <c r="B16" s="407" t="s">
        <v>18</v>
      </c>
      <c r="C16" s="386">
        <v>16473</v>
      </c>
      <c r="D16" s="384">
        <v>388.61739938080495</v>
      </c>
      <c r="E16" s="384">
        <v>81.206883991986885</v>
      </c>
      <c r="F16" s="384">
        <v>536.43448430765488</v>
      </c>
      <c r="G16" s="384">
        <v>501.21781824804225</v>
      </c>
      <c r="H16" s="384">
        <v>53.085841073271418</v>
      </c>
      <c r="I16" s="408">
        <v>1560.5624270017604</v>
      </c>
      <c r="J16" s="385">
        <v>58.228863134993979</v>
      </c>
      <c r="K16" s="385">
        <v>0</v>
      </c>
      <c r="L16" s="385">
        <v>0</v>
      </c>
      <c r="M16" s="385">
        <v>48.899791173435318</v>
      </c>
      <c r="N16" s="385">
        <v>13.528692737151546</v>
      </c>
      <c r="O16" s="385">
        <v>0</v>
      </c>
      <c r="P16" s="385">
        <v>0</v>
      </c>
      <c r="Q16" s="385">
        <v>23.911604739757955</v>
      </c>
      <c r="R16" s="408">
        <v>144.56895178533878</v>
      </c>
      <c r="S16" s="408">
        <v>1705.131378787099</v>
      </c>
      <c r="T16" s="408">
        <v>1388.69</v>
      </c>
      <c r="U16" s="408">
        <v>316.4413787870991</v>
      </c>
      <c r="V16" s="410">
        <v>0</v>
      </c>
      <c r="W16" s="410">
        <v>0</v>
      </c>
      <c r="X16" s="410">
        <v>9.0399616770120765</v>
      </c>
      <c r="Y16" s="410">
        <v>15.792484943908899</v>
      </c>
      <c r="Z16" s="410">
        <v>0</v>
      </c>
      <c r="AA16" s="408">
        <v>24.832446620920976</v>
      </c>
      <c r="AB16" s="411">
        <v>-0.99</v>
      </c>
      <c r="AC16" s="411">
        <v>-1.81</v>
      </c>
      <c r="AD16" s="411">
        <v>-0.99</v>
      </c>
      <c r="AE16" s="411">
        <v>-0.01</v>
      </c>
      <c r="AF16" s="411">
        <v>-22.5</v>
      </c>
      <c r="AG16" s="411">
        <v>-49.129250288350633</v>
      </c>
      <c r="AH16" s="411">
        <v>-169.20766050831398</v>
      </c>
      <c r="AI16" s="411">
        <v>-142.43250582543345</v>
      </c>
      <c r="AJ16" s="411">
        <v>-90.469955240458646</v>
      </c>
      <c r="AK16" s="411">
        <v>34.69705405746808</v>
      </c>
      <c r="AL16" s="408">
        <v>-442.84231780508867</v>
      </c>
      <c r="AM16" s="408">
        <v>-101.56849239706861</v>
      </c>
      <c r="AN16" s="408">
        <v>430.4497365881852</v>
      </c>
      <c r="AO16" s="408">
        <v>328.88124419111659</v>
      </c>
      <c r="AP16" s="408">
        <v>163.16382815927625</v>
      </c>
      <c r="AQ16" s="408">
        <v>492.04507235039284</v>
      </c>
      <c r="AR16" s="411">
        <v>-35.55335840466217</v>
      </c>
      <c r="AS16" s="411">
        <v>456.49171394573062</v>
      </c>
    </row>
    <row r="17" spans="1:45" x14ac:dyDescent="0.25">
      <c r="A17" s="409">
        <v>46</v>
      </c>
      <c r="B17" s="407" t="s">
        <v>19</v>
      </c>
      <c r="C17" s="386">
        <v>1341</v>
      </c>
      <c r="D17" s="384">
        <v>341.85932885906044</v>
      </c>
      <c r="E17" s="384">
        <v>84.209172259507824</v>
      </c>
      <c r="F17" s="384">
        <v>452.96921700223709</v>
      </c>
      <c r="G17" s="384">
        <v>250.36067114093959</v>
      </c>
      <c r="H17" s="384">
        <v>55.461342281879197</v>
      </c>
      <c r="I17" s="408">
        <v>1184.8597315436241</v>
      </c>
      <c r="J17" s="385">
        <v>66.167835642043656</v>
      </c>
      <c r="K17" s="385">
        <v>0</v>
      </c>
      <c r="L17" s="385">
        <v>0</v>
      </c>
      <c r="M17" s="385">
        <v>64.039522744220733</v>
      </c>
      <c r="N17" s="385">
        <v>173.16967828796479</v>
      </c>
      <c r="O17" s="385">
        <v>404.68</v>
      </c>
      <c r="P17" s="385">
        <v>0</v>
      </c>
      <c r="Q17" s="385">
        <v>29.293997906314278</v>
      </c>
      <c r="R17" s="408">
        <v>737.35103458054346</v>
      </c>
      <c r="S17" s="408">
        <v>1922.2107661241675</v>
      </c>
      <c r="T17" s="408">
        <v>1388.69</v>
      </c>
      <c r="U17" s="408">
        <v>533.52076612416749</v>
      </c>
      <c r="V17" s="410">
        <v>121.30880850000001</v>
      </c>
      <c r="W17" s="410">
        <v>0</v>
      </c>
      <c r="X17" s="410">
        <v>10.684723046970175</v>
      </c>
      <c r="Y17" s="410">
        <v>15.315228747747348</v>
      </c>
      <c r="Z17" s="410">
        <v>0</v>
      </c>
      <c r="AA17" s="408">
        <v>147.30876029471753</v>
      </c>
      <c r="AB17" s="411">
        <v>-0.99</v>
      </c>
      <c r="AC17" s="411">
        <v>-1.81</v>
      </c>
      <c r="AD17" s="411">
        <v>-0.99</v>
      </c>
      <c r="AE17" s="411">
        <v>-0.01</v>
      </c>
      <c r="AF17" s="411">
        <v>-22.5</v>
      </c>
      <c r="AG17" s="411">
        <v>-38.921991051454135</v>
      </c>
      <c r="AH17" s="411">
        <v>288.05410069581154</v>
      </c>
      <c r="AI17" s="411">
        <v>217.0269481864394</v>
      </c>
      <c r="AJ17" s="411">
        <v>-90.469955240458646</v>
      </c>
      <c r="AK17" s="411">
        <v>34.69705405746808</v>
      </c>
      <c r="AL17" s="408">
        <v>384.08615664780621</v>
      </c>
      <c r="AM17" s="408">
        <v>1064.9156830666911</v>
      </c>
      <c r="AN17" s="408">
        <v>415.91357338484744</v>
      </c>
      <c r="AO17" s="408">
        <v>1480.8292564515386</v>
      </c>
      <c r="AP17" s="408">
        <v>222.37043855890485</v>
      </c>
      <c r="AQ17" s="408">
        <v>1703.1996950104435</v>
      </c>
      <c r="AR17" s="411">
        <v>218.15942207307981</v>
      </c>
      <c r="AS17" s="411">
        <v>1921.3591170835234</v>
      </c>
    </row>
    <row r="18" spans="1:45" x14ac:dyDescent="0.25">
      <c r="A18" s="409">
        <v>47</v>
      </c>
      <c r="B18" s="407" t="s">
        <v>20</v>
      </c>
      <c r="C18" s="386">
        <v>1811</v>
      </c>
      <c r="D18" s="384">
        <v>257.65856985091114</v>
      </c>
      <c r="E18" s="384">
        <v>71.947818884594142</v>
      </c>
      <c r="F18" s="384">
        <v>407.28639425731643</v>
      </c>
      <c r="G18" s="384">
        <v>391.3699944781888</v>
      </c>
      <c r="H18" s="384">
        <v>55.888901159580342</v>
      </c>
      <c r="I18" s="408">
        <v>1184.1516786305908</v>
      </c>
      <c r="J18" s="385">
        <v>94.335958881864173</v>
      </c>
      <c r="K18" s="385">
        <v>0</v>
      </c>
      <c r="L18" s="385">
        <v>0</v>
      </c>
      <c r="M18" s="385">
        <v>56.903589177250133</v>
      </c>
      <c r="N18" s="385">
        <v>830.6</v>
      </c>
      <c r="O18" s="385">
        <v>0</v>
      </c>
      <c r="P18" s="385">
        <v>0</v>
      </c>
      <c r="Q18" s="385">
        <v>27.540658675332171</v>
      </c>
      <c r="R18" s="408">
        <v>1009.3802067344466</v>
      </c>
      <c r="S18" s="408">
        <v>2193.5318853650374</v>
      </c>
      <c r="T18" s="408">
        <v>1388.6900000000003</v>
      </c>
      <c r="U18" s="408">
        <v>804.84188536503711</v>
      </c>
      <c r="V18" s="410">
        <v>366.04822650000006</v>
      </c>
      <c r="W18" s="410">
        <v>91.967785753727227</v>
      </c>
      <c r="X18" s="410">
        <v>11.369944755835103</v>
      </c>
      <c r="Y18" s="410">
        <v>11.895950926116919</v>
      </c>
      <c r="Z18" s="410">
        <v>0</v>
      </c>
      <c r="AA18" s="408">
        <v>481.28190793567933</v>
      </c>
      <c r="AB18" s="411">
        <v>-0.98999999999999988</v>
      </c>
      <c r="AC18" s="411">
        <v>-1.8100000000000003</v>
      </c>
      <c r="AD18" s="411">
        <v>-0.98999999999999988</v>
      </c>
      <c r="AE18" s="411">
        <v>-0.01</v>
      </c>
      <c r="AF18" s="411">
        <v>-22.5</v>
      </c>
      <c r="AG18" s="411">
        <v>-23.378823854224187</v>
      </c>
      <c r="AH18" s="411">
        <v>-70.762063846833996</v>
      </c>
      <c r="AI18" s="411">
        <v>317.94425805850454</v>
      </c>
      <c r="AJ18" s="411">
        <v>-90.469955240458646</v>
      </c>
      <c r="AK18" s="411">
        <v>34.69705405746808</v>
      </c>
      <c r="AL18" s="408">
        <v>141.73046917445581</v>
      </c>
      <c r="AM18" s="408">
        <v>1427.8542624751722</v>
      </c>
      <c r="AN18" s="408">
        <v>271.9767094443236</v>
      </c>
      <c r="AO18" s="408">
        <v>1699.8309719194958</v>
      </c>
      <c r="AP18" s="408">
        <v>214.70375735950182</v>
      </c>
      <c r="AQ18" s="408">
        <v>1914.5347292789977</v>
      </c>
      <c r="AR18" s="411">
        <v>-28.008227498619547</v>
      </c>
      <c r="AS18" s="411">
        <v>1886.5265017803781</v>
      </c>
    </row>
    <row r="19" spans="1:45" x14ac:dyDescent="0.25">
      <c r="A19" s="409">
        <v>49</v>
      </c>
      <c r="B19" s="407" t="s">
        <v>21</v>
      </c>
      <c r="C19" s="386">
        <v>305274</v>
      </c>
      <c r="D19" s="384">
        <v>542.35906022130939</v>
      </c>
      <c r="E19" s="384">
        <v>104.03062167102341</v>
      </c>
      <c r="F19" s="384">
        <v>560.24484833297299</v>
      </c>
      <c r="G19" s="384">
        <v>471.07161992177515</v>
      </c>
      <c r="H19" s="384">
        <v>51.658833113858371</v>
      </c>
      <c r="I19" s="408">
        <v>1729.3649832609394</v>
      </c>
      <c r="J19" s="385">
        <v>62.492379640171443</v>
      </c>
      <c r="K19" s="385">
        <v>20.5807</v>
      </c>
      <c r="L19" s="385">
        <v>18.035510344149845</v>
      </c>
      <c r="M19" s="385">
        <v>375.4379482039086</v>
      </c>
      <c r="N19" s="385">
        <v>0.77754833264796319</v>
      </c>
      <c r="O19" s="385">
        <v>0</v>
      </c>
      <c r="P19" s="385">
        <v>0.61865982690959587</v>
      </c>
      <c r="Q19" s="385">
        <v>36.986805506858964</v>
      </c>
      <c r="R19" s="408">
        <v>514.92955185464643</v>
      </c>
      <c r="S19" s="408">
        <v>2244.2945351155859</v>
      </c>
      <c r="T19" s="408">
        <v>1388.69</v>
      </c>
      <c r="U19" s="408">
        <v>855.60453511558603</v>
      </c>
      <c r="V19" s="410">
        <v>0</v>
      </c>
      <c r="W19" s="410">
        <v>0</v>
      </c>
      <c r="X19" s="410">
        <v>12.131185783796282</v>
      </c>
      <c r="Y19" s="410">
        <v>20.570558615147746</v>
      </c>
      <c r="Z19" s="410">
        <v>18.018879654382772</v>
      </c>
      <c r="AA19" s="408">
        <v>50.720624053326809</v>
      </c>
      <c r="AB19" s="411">
        <v>-0.99</v>
      </c>
      <c r="AC19" s="411">
        <v>-1.8100000000000003</v>
      </c>
      <c r="AD19" s="411">
        <v>-0.99</v>
      </c>
      <c r="AE19" s="411">
        <v>-0.01</v>
      </c>
      <c r="AF19" s="411">
        <v>-22.5</v>
      </c>
      <c r="AG19" s="411">
        <v>-71.319936317373902</v>
      </c>
      <c r="AH19" s="411">
        <v>381.15484263698011</v>
      </c>
      <c r="AI19" s="411">
        <v>148.50231932202308</v>
      </c>
      <c r="AJ19" s="411">
        <v>-90.469955240458646</v>
      </c>
      <c r="AK19" s="411">
        <v>34.69705405746808</v>
      </c>
      <c r="AL19" s="408">
        <v>376.26432445863873</v>
      </c>
      <c r="AM19" s="408">
        <v>1282.5894836275515</v>
      </c>
      <c r="AN19" s="408">
        <v>-80.397088068634261</v>
      </c>
      <c r="AO19" s="408">
        <v>1202.1923955589173</v>
      </c>
      <c r="AP19" s="408">
        <v>101.05643216513148</v>
      </c>
      <c r="AQ19" s="408">
        <v>1303.2488277240489</v>
      </c>
      <c r="AR19" s="411">
        <v>-48.509686666240832</v>
      </c>
      <c r="AS19" s="411">
        <v>1254.739141057808</v>
      </c>
    </row>
    <row r="20" spans="1:45" x14ac:dyDescent="0.25">
      <c r="A20" s="409">
        <v>50</v>
      </c>
      <c r="B20" s="407" t="s">
        <v>22</v>
      </c>
      <c r="C20" s="386">
        <v>11276</v>
      </c>
      <c r="D20" s="384">
        <v>360.81909098971266</v>
      </c>
      <c r="E20" s="384">
        <v>104.76800283788577</v>
      </c>
      <c r="F20" s="384">
        <v>479.69446967009577</v>
      </c>
      <c r="G20" s="384">
        <v>430.07149698474637</v>
      </c>
      <c r="H20" s="384">
        <v>53.99878503015254</v>
      </c>
      <c r="I20" s="408">
        <v>1429.3518455125932</v>
      </c>
      <c r="J20" s="385">
        <v>46.902188451730559</v>
      </c>
      <c r="K20" s="385">
        <v>0</v>
      </c>
      <c r="L20" s="385">
        <v>0</v>
      </c>
      <c r="M20" s="385">
        <v>67.933916282369637</v>
      </c>
      <c r="N20" s="385">
        <v>39.012984878214191</v>
      </c>
      <c r="O20" s="385">
        <v>0</v>
      </c>
      <c r="P20" s="385">
        <v>0</v>
      </c>
      <c r="Q20" s="385">
        <v>32.9056352889748</v>
      </c>
      <c r="R20" s="408">
        <v>186.75472490128917</v>
      </c>
      <c r="S20" s="408">
        <v>1616.1065704138823</v>
      </c>
      <c r="T20" s="408">
        <v>1388.69</v>
      </c>
      <c r="U20" s="408">
        <v>227.41657041388214</v>
      </c>
      <c r="V20" s="410">
        <v>0</v>
      </c>
      <c r="W20" s="410">
        <v>0</v>
      </c>
      <c r="X20" s="410">
        <v>11.10640524196466</v>
      </c>
      <c r="Y20" s="410">
        <v>12.183967443043031</v>
      </c>
      <c r="Z20" s="410">
        <v>0</v>
      </c>
      <c r="AA20" s="408">
        <v>23.290372685007689</v>
      </c>
      <c r="AB20" s="411">
        <v>-0.99</v>
      </c>
      <c r="AC20" s="411">
        <v>-1.81</v>
      </c>
      <c r="AD20" s="411">
        <v>-0.99</v>
      </c>
      <c r="AE20" s="411">
        <v>-0.01</v>
      </c>
      <c r="AF20" s="411">
        <v>-22.5</v>
      </c>
      <c r="AG20" s="411">
        <v>-20.599673199716211</v>
      </c>
      <c r="AH20" s="411">
        <v>-80.114142251883322</v>
      </c>
      <c r="AI20" s="411">
        <v>-42.689755615758109</v>
      </c>
      <c r="AJ20" s="411">
        <v>-90.469955240458646</v>
      </c>
      <c r="AK20" s="411">
        <v>34.69705405746808</v>
      </c>
      <c r="AL20" s="408">
        <v>-225.47647225034825</v>
      </c>
      <c r="AM20" s="408">
        <v>25.230470848541575</v>
      </c>
      <c r="AN20" s="408">
        <v>319.84226977289376</v>
      </c>
      <c r="AO20" s="408">
        <v>345.07274062143534</v>
      </c>
      <c r="AP20" s="408">
        <v>181.69875270264771</v>
      </c>
      <c r="AQ20" s="408">
        <v>526.77149332408305</v>
      </c>
      <c r="AR20" s="411">
        <v>17.596315182688894</v>
      </c>
      <c r="AS20" s="411">
        <v>544.36780850677201</v>
      </c>
    </row>
    <row r="21" spans="1:45" x14ac:dyDescent="0.25">
      <c r="A21" s="409">
        <v>51</v>
      </c>
      <c r="B21" s="407" t="s">
        <v>23</v>
      </c>
      <c r="C21" s="386">
        <v>9211</v>
      </c>
      <c r="D21" s="384">
        <v>407.93793182064923</v>
      </c>
      <c r="E21" s="384">
        <v>96.191835848442082</v>
      </c>
      <c r="F21" s="384">
        <v>519.71995005971121</v>
      </c>
      <c r="G21" s="384">
        <v>531.88845076538917</v>
      </c>
      <c r="H21" s="384">
        <v>52.814204755184022</v>
      </c>
      <c r="I21" s="408">
        <v>1608.5523732493757</v>
      </c>
      <c r="J21" s="385">
        <v>43.85464658832619</v>
      </c>
      <c r="K21" s="385">
        <v>0</v>
      </c>
      <c r="L21" s="385">
        <v>0</v>
      </c>
      <c r="M21" s="385">
        <v>58.550381066116593</v>
      </c>
      <c r="N21" s="385">
        <v>42.488139583039995</v>
      </c>
      <c r="O21" s="385">
        <v>0</v>
      </c>
      <c r="P21" s="385">
        <v>0</v>
      </c>
      <c r="Q21" s="385">
        <v>26.267379321137721</v>
      </c>
      <c r="R21" s="408">
        <v>171.1605465586205</v>
      </c>
      <c r="S21" s="408">
        <v>1779.7129198079963</v>
      </c>
      <c r="T21" s="408">
        <v>1388.69</v>
      </c>
      <c r="U21" s="408">
        <v>391.02291980799623</v>
      </c>
      <c r="V21" s="410">
        <v>0</v>
      </c>
      <c r="W21" s="410">
        <v>0</v>
      </c>
      <c r="X21" s="410">
        <v>12.927465449157415</v>
      </c>
      <c r="Y21" s="410">
        <v>17.743299257654336</v>
      </c>
      <c r="Z21" s="410">
        <v>0</v>
      </c>
      <c r="AA21" s="408">
        <v>30.670764706811752</v>
      </c>
      <c r="AB21" s="411">
        <v>-0.99</v>
      </c>
      <c r="AC21" s="411">
        <v>-1.81</v>
      </c>
      <c r="AD21" s="411">
        <v>-0.99</v>
      </c>
      <c r="AE21" s="411">
        <v>-0.01</v>
      </c>
      <c r="AF21" s="411">
        <v>-22.5</v>
      </c>
      <c r="AG21" s="411">
        <v>-17.518589729671046</v>
      </c>
      <c r="AH21" s="411">
        <v>-444.63078820169591</v>
      </c>
      <c r="AI21" s="411">
        <v>-484.15941798091973</v>
      </c>
      <c r="AJ21" s="411">
        <v>-90.469955240458646</v>
      </c>
      <c r="AK21" s="411">
        <v>34.69705405746808</v>
      </c>
      <c r="AL21" s="408">
        <v>-1028.3816970952771</v>
      </c>
      <c r="AM21" s="408">
        <v>-606.68801258046926</v>
      </c>
      <c r="AN21" s="408">
        <v>-18.776336256322583</v>
      </c>
      <c r="AO21" s="408">
        <v>-625.46434883679183</v>
      </c>
      <c r="AP21" s="408">
        <v>193.61329758873302</v>
      </c>
      <c r="AQ21" s="408">
        <v>-431.85105124805881</v>
      </c>
      <c r="AR21" s="411">
        <v>-15.211654760612308</v>
      </c>
      <c r="AS21" s="411">
        <v>-447.06270600867117</v>
      </c>
    </row>
    <row r="22" spans="1:45" x14ac:dyDescent="0.25">
      <c r="A22" s="409">
        <v>52</v>
      </c>
      <c r="B22" s="407" t="s">
        <v>24</v>
      </c>
      <c r="C22" s="386">
        <v>2346</v>
      </c>
      <c r="D22" s="384">
        <v>425.71603580562663</v>
      </c>
      <c r="E22" s="384">
        <v>85.161764705882348</v>
      </c>
      <c r="F22" s="384">
        <v>536.33905370843991</v>
      </c>
      <c r="G22" s="384">
        <v>466.42925831202047</v>
      </c>
      <c r="H22" s="384">
        <v>52.946436487638536</v>
      </c>
      <c r="I22" s="408">
        <v>1566.592549019608</v>
      </c>
      <c r="J22" s="385">
        <v>33.562591674644956</v>
      </c>
      <c r="K22" s="385">
        <v>0</v>
      </c>
      <c r="L22" s="385">
        <v>0</v>
      </c>
      <c r="M22" s="385">
        <v>68.086624040920711</v>
      </c>
      <c r="N22" s="385">
        <v>114.7188909466371</v>
      </c>
      <c r="O22" s="385">
        <v>0</v>
      </c>
      <c r="P22" s="385">
        <v>0</v>
      </c>
      <c r="Q22" s="385">
        <v>25.804620300987946</v>
      </c>
      <c r="R22" s="408">
        <v>242.17272696319071</v>
      </c>
      <c r="S22" s="408">
        <v>1808.7652759827984</v>
      </c>
      <c r="T22" s="408">
        <v>1388.69</v>
      </c>
      <c r="U22" s="408">
        <v>420.07527598279836</v>
      </c>
      <c r="V22" s="410">
        <v>48.441530500000006</v>
      </c>
      <c r="W22" s="410">
        <v>0</v>
      </c>
      <c r="X22" s="410">
        <v>11.313590592072146</v>
      </c>
      <c r="Y22" s="410">
        <v>15.122577684495781</v>
      </c>
      <c r="Z22" s="410">
        <v>0</v>
      </c>
      <c r="AA22" s="408">
        <v>74.877698776567925</v>
      </c>
      <c r="AB22" s="411">
        <v>-0.99</v>
      </c>
      <c r="AC22" s="411">
        <v>-1.81</v>
      </c>
      <c r="AD22" s="411">
        <v>-0.99</v>
      </c>
      <c r="AE22" s="411">
        <v>-0.01</v>
      </c>
      <c r="AF22" s="411">
        <v>-22.5</v>
      </c>
      <c r="AG22" s="411">
        <v>-14.282574595055413</v>
      </c>
      <c r="AH22" s="411">
        <v>185.67520020062648</v>
      </c>
      <c r="AI22" s="411">
        <v>62.891469860169707</v>
      </c>
      <c r="AJ22" s="411">
        <v>-90.469955240458646</v>
      </c>
      <c r="AK22" s="411">
        <v>34.69705405746808</v>
      </c>
      <c r="AL22" s="408">
        <v>152.2111942827502</v>
      </c>
      <c r="AM22" s="408">
        <v>647.16416904211655</v>
      </c>
      <c r="AN22" s="408">
        <v>520.28857218439953</v>
      </c>
      <c r="AO22" s="408">
        <v>1167.4527412265161</v>
      </c>
      <c r="AP22" s="408">
        <v>232.77020214515554</v>
      </c>
      <c r="AQ22" s="408">
        <v>1400.2229433716716</v>
      </c>
      <c r="AR22" s="411">
        <v>8.2668584825234461</v>
      </c>
      <c r="AS22" s="411">
        <v>1408.4898018541949</v>
      </c>
    </row>
    <row r="23" spans="1:45" x14ac:dyDescent="0.25">
      <c r="A23" s="409">
        <v>61</v>
      </c>
      <c r="B23" s="407" t="s">
        <v>25</v>
      </c>
      <c r="C23" s="386">
        <v>16459</v>
      </c>
      <c r="D23" s="384">
        <v>308.37306033173343</v>
      </c>
      <c r="E23" s="384">
        <v>65.442979524880002</v>
      </c>
      <c r="F23" s="384">
        <v>348.40784312534174</v>
      </c>
      <c r="G23" s="384">
        <v>380.76604410960573</v>
      </c>
      <c r="H23" s="384">
        <v>56.116233063977162</v>
      </c>
      <c r="I23" s="408">
        <v>1159.106160155538</v>
      </c>
      <c r="J23" s="385">
        <v>73.898861539408344</v>
      </c>
      <c r="K23" s="385">
        <v>0</v>
      </c>
      <c r="L23" s="385">
        <v>0</v>
      </c>
      <c r="M23" s="385">
        <v>108.52673917005893</v>
      </c>
      <c r="N23" s="385">
        <v>11.489270351637078</v>
      </c>
      <c r="O23" s="385">
        <v>0</v>
      </c>
      <c r="P23" s="385">
        <v>0</v>
      </c>
      <c r="Q23" s="385">
        <v>38.967791592826622</v>
      </c>
      <c r="R23" s="408">
        <v>232.88266265393096</v>
      </c>
      <c r="S23" s="408">
        <v>1391.988822809469</v>
      </c>
      <c r="T23" s="408">
        <v>1388.69</v>
      </c>
      <c r="U23" s="408">
        <v>3.2988228094688514</v>
      </c>
      <c r="V23" s="410">
        <v>0</v>
      </c>
      <c r="W23" s="410">
        <v>0</v>
      </c>
      <c r="X23" s="410">
        <v>16.669075092187281</v>
      </c>
      <c r="Y23" s="410">
        <v>16.51553240988779</v>
      </c>
      <c r="Z23" s="410">
        <v>0</v>
      </c>
      <c r="AA23" s="408">
        <v>33.184607502075075</v>
      </c>
      <c r="AB23" s="411">
        <v>-0.99</v>
      </c>
      <c r="AC23" s="411">
        <v>-1.81</v>
      </c>
      <c r="AD23" s="411">
        <v>-0.99</v>
      </c>
      <c r="AE23" s="411">
        <v>-0.01</v>
      </c>
      <c r="AF23" s="411">
        <v>-22.5</v>
      </c>
      <c r="AG23" s="411">
        <v>-69.743755695971814</v>
      </c>
      <c r="AH23" s="411">
        <v>41.18324441384356</v>
      </c>
      <c r="AI23" s="411">
        <v>75.245784965948815</v>
      </c>
      <c r="AJ23" s="411">
        <v>-90.469955240458646</v>
      </c>
      <c r="AK23" s="411">
        <v>34.69705405746808</v>
      </c>
      <c r="AL23" s="408">
        <v>-35.387627499170016</v>
      </c>
      <c r="AM23" s="408">
        <v>1.0958028123739068</v>
      </c>
      <c r="AN23" s="408">
        <v>335.5198902476651</v>
      </c>
      <c r="AO23" s="408">
        <v>336.61569306003906</v>
      </c>
      <c r="AP23" s="408">
        <v>183.94973076451484</v>
      </c>
      <c r="AQ23" s="408">
        <v>520.56542382455382</v>
      </c>
      <c r="AR23" s="411">
        <v>12.713219575915922</v>
      </c>
      <c r="AS23" s="411">
        <v>533.27864340046983</v>
      </c>
    </row>
    <row r="24" spans="1:45" x14ac:dyDescent="0.25">
      <c r="A24" s="409">
        <v>69</v>
      </c>
      <c r="B24" s="407" t="s">
        <v>26</v>
      </c>
      <c r="C24" s="386">
        <v>6687</v>
      </c>
      <c r="D24" s="384">
        <v>466.42502018842538</v>
      </c>
      <c r="E24" s="384">
        <v>101.32301480484522</v>
      </c>
      <c r="F24" s="384">
        <v>540.70061312995369</v>
      </c>
      <c r="G24" s="384">
        <v>533.68094212651408</v>
      </c>
      <c r="H24" s="384">
        <v>52.123592044264996</v>
      </c>
      <c r="I24" s="408">
        <v>1694.2531822940034</v>
      </c>
      <c r="J24" s="385">
        <v>55.238543498690653</v>
      </c>
      <c r="K24" s="385">
        <v>0</v>
      </c>
      <c r="L24" s="385">
        <v>0</v>
      </c>
      <c r="M24" s="385">
        <v>31.335409002542246</v>
      </c>
      <c r="N24" s="385">
        <v>87.102015956100246</v>
      </c>
      <c r="O24" s="385">
        <v>0</v>
      </c>
      <c r="P24" s="385">
        <v>0</v>
      </c>
      <c r="Q24" s="385">
        <v>27.349305557925842</v>
      </c>
      <c r="R24" s="408">
        <v>201.02527401525899</v>
      </c>
      <c r="S24" s="408">
        <v>1895.2784563092623</v>
      </c>
      <c r="T24" s="408">
        <v>1388.6900000000003</v>
      </c>
      <c r="U24" s="408">
        <v>506.5884563092622</v>
      </c>
      <c r="V24" s="410">
        <v>49.392898500000001</v>
      </c>
      <c r="W24" s="410">
        <v>0</v>
      </c>
      <c r="X24" s="410">
        <v>13.490267579841268</v>
      </c>
      <c r="Y24" s="410">
        <v>16.560026112076677</v>
      </c>
      <c r="Z24" s="410">
        <v>0</v>
      </c>
      <c r="AA24" s="408">
        <v>79.443192191917944</v>
      </c>
      <c r="AB24" s="411">
        <v>-0.99</v>
      </c>
      <c r="AC24" s="411">
        <v>-1.8100000000000003</v>
      </c>
      <c r="AD24" s="411">
        <v>-0.99</v>
      </c>
      <c r="AE24" s="411">
        <v>-0.01</v>
      </c>
      <c r="AF24" s="411">
        <v>-22.5</v>
      </c>
      <c r="AG24" s="411">
        <v>-27.309959997009123</v>
      </c>
      <c r="AH24" s="411">
        <v>-272.22679387743</v>
      </c>
      <c r="AI24" s="411">
        <v>-278.55007589132543</v>
      </c>
      <c r="AJ24" s="411">
        <v>-90.469955240458646</v>
      </c>
      <c r="AK24" s="411">
        <v>34.69705405746808</v>
      </c>
      <c r="AL24" s="408">
        <v>-660.15973094875517</v>
      </c>
      <c r="AM24" s="408">
        <v>-74.128082447574997</v>
      </c>
      <c r="AN24" s="408">
        <v>557.50969036398635</v>
      </c>
      <c r="AO24" s="408">
        <v>483.38160791641133</v>
      </c>
      <c r="AP24" s="408">
        <v>203.48587674054929</v>
      </c>
      <c r="AQ24" s="408">
        <v>686.86748465696064</v>
      </c>
      <c r="AR24" s="411">
        <v>10.135299162554212</v>
      </c>
      <c r="AS24" s="411">
        <v>697.00278381951489</v>
      </c>
    </row>
    <row r="25" spans="1:45" x14ac:dyDescent="0.25">
      <c r="A25" s="409">
        <v>71</v>
      </c>
      <c r="B25" s="407" t="s">
        <v>27</v>
      </c>
      <c r="C25" s="386">
        <v>6591</v>
      </c>
      <c r="D25" s="384">
        <v>496.81747837960853</v>
      </c>
      <c r="E25" s="384">
        <v>114.66021847974511</v>
      </c>
      <c r="F25" s="384">
        <v>644.0283280230617</v>
      </c>
      <c r="G25" s="384">
        <v>549.00057350933082</v>
      </c>
      <c r="H25" s="384">
        <v>50.793136094674558</v>
      </c>
      <c r="I25" s="408">
        <v>1855.2997344864209</v>
      </c>
      <c r="J25" s="385">
        <v>53.935132665518196</v>
      </c>
      <c r="K25" s="385">
        <v>0</v>
      </c>
      <c r="L25" s="385">
        <v>0</v>
      </c>
      <c r="M25" s="385">
        <v>47.687728720983159</v>
      </c>
      <c r="N25" s="385">
        <v>121.11781957422885</v>
      </c>
      <c r="O25" s="385">
        <v>0</v>
      </c>
      <c r="P25" s="385">
        <v>0</v>
      </c>
      <c r="Q25" s="385">
        <v>25.965181935458084</v>
      </c>
      <c r="R25" s="408">
        <v>248.70586289618828</v>
      </c>
      <c r="S25" s="408">
        <v>2104.0055973826093</v>
      </c>
      <c r="T25" s="408">
        <v>1388.69</v>
      </c>
      <c r="U25" s="408">
        <v>715.3155973826091</v>
      </c>
      <c r="V25" s="410">
        <v>42.130372166666668</v>
      </c>
      <c r="W25" s="410">
        <v>0</v>
      </c>
      <c r="X25" s="410">
        <v>13.602397032803285</v>
      </c>
      <c r="Y25" s="410">
        <v>13.285669828777309</v>
      </c>
      <c r="Z25" s="410">
        <v>0</v>
      </c>
      <c r="AA25" s="408">
        <v>69.018439028247272</v>
      </c>
      <c r="AB25" s="411">
        <v>-0.99</v>
      </c>
      <c r="AC25" s="411">
        <v>-1.81</v>
      </c>
      <c r="AD25" s="411">
        <v>-0.99</v>
      </c>
      <c r="AE25" s="411">
        <v>-0.01</v>
      </c>
      <c r="AF25" s="411">
        <v>-22.5</v>
      </c>
      <c r="AG25" s="411">
        <v>-26.40329919587316</v>
      </c>
      <c r="AH25" s="411">
        <v>-46.672843817431186</v>
      </c>
      <c r="AI25" s="411">
        <v>-118.59078321731995</v>
      </c>
      <c r="AJ25" s="411">
        <v>-90.469955240458631</v>
      </c>
      <c r="AK25" s="411">
        <v>34.69705405746808</v>
      </c>
      <c r="AL25" s="408">
        <v>-273.73982741361488</v>
      </c>
      <c r="AM25" s="408">
        <v>510.59420899724142</v>
      </c>
      <c r="AN25" s="408">
        <v>591.43146771885608</v>
      </c>
      <c r="AO25" s="408">
        <v>1102.0256767160977</v>
      </c>
      <c r="AP25" s="408">
        <v>209.81239546349076</v>
      </c>
      <c r="AQ25" s="408">
        <v>1311.8380721795882</v>
      </c>
      <c r="AR25" s="411">
        <v>-10.88726824457593</v>
      </c>
      <c r="AS25" s="411">
        <v>1300.9508039350123</v>
      </c>
    </row>
    <row r="26" spans="1:45" x14ac:dyDescent="0.25">
      <c r="A26" s="409">
        <v>72</v>
      </c>
      <c r="B26" s="407" t="s">
        <v>28</v>
      </c>
      <c r="C26" s="386">
        <v>960</v>
      </c>
      <c r="D26" s="384">
        <v>306.98662500000006</v>
      </c>
      <c r="E26" s="384">
        <v>54.290624999999999</v>
      </c>
      <c r="F26" s="384">
        <v>429.36021875</v>
      </c>
      <c r="G26" s="384">
        <v>362.67525000000001</v>
      </c>
      <c r="H26" s="384">
        <v>55.585395833333337</v>
      </c>
      <c r="I26" s="408">
        <v>1208.8981145833334</v>
      </c>
      <c r="J26" s="385">
        <v>59.168196902352278</v>
      </c>
      <c r="K26" s="385">
        <v>0</v>
      </c>
      <c r="L26" s="385">
        <v>0</v>
      </c>
      <c r="M26" s="385">
        <v>32.203875000000004</v>
      </c>
      <c r="N26" s="385">
        <v>162.7920462720914</v>
      </c>
      <c r="O26" s="385">
        <v>1214.04</v>
      </c>
      <c r="P26" s="385">
        <v>0</v>
      </c>
      <c r="Q26" s="385">
        <v>15.50092478145385</v>
      </c>
      <c r="R26" s="408">
        <v>1483.7050429558974</v>
      </c>
      <c r="S26" s="408">
        <v>2692.6031575392308</v>
      </c>
      <c r="T26" s="408">
        <v>1388.69</v>
      </c>
      <c r="U26" s="408">
        <v>1303.9131575392305</v>
      </c>
      <c r="V26" s="410">
        <v>62.515935166666672</v>
      </c>
      <c r="W26" s="410">
        <v>0</v>
      </c>
      <c r="X26" s="410">
        <v>9.6139214659938421</v>
      </c>
      <c r="Y26" s="410">
        <v>16.893387251139398</v>
      </c>
      <c r="Z26" s="410">
        <v>0.39339618766098283</v>
      </c>
      <c r="AA26" s="408">
        <v>89.41664007146089</v>
      </c>
      <c r="AB26" s="411">
        <v>-0.99</v>
      </c>
      <c r="AC26" s="411">
        <v>-1.81</v>
      </c>
      <c r="AD26" s="411">
        <v>-0.99</v>
      </c>
      <c r="AE26" s="411">
        <v>-0.01</v>
      </c>
      <c r="AF26" s="411">
        <v>-22.5</v>
      </c>
      <c r="AG26" s="411">
        <v>-18.571484375000001</v>
      </c>
      <c r="AH26" s="411">
        <v>-178.93063862323652</v>
      </c>
      <c r="AI26" s="411">
        <v>-74.475803323543644</v>
      </c>
      <c r="AJ26" s="411">
        <v>-90.469955240458646</v>
      </c>
      <c r="AK26" s="411">
        <v>34.69705405746808</v>
      </c>
      <c r="AL26" s="408">
        <v>-354.05082750477072</v>
      </c>
      <c r="AM26" s="408">
        <v>1039.2789701059207</v>
      </c>
      <c r="AN26" s="408">
        <v>309.36640829710905</v>
      </c>
      <c r="AO26" s="408">
        <v>1348.6453784030298</v>
      </c>
      <c r="AP26" s="408">
        <v>177.74772588338959</v>
      </c>
      <c r="AQ26" s="408">
        <v>1526.3931042864194</v>
      </c>
      <c r="AR26" s="411">
        <v>4.662031250000001</v>
      </c>
      <c r="AS26" s="411">
        <v>1531.0551355364194</v>
      </c>
    </row>
    <row r="27" spans="1:45" x14ac:dyDescent="0.25">
      <c r="A27" s="409">
        <v>74</v>
      </c>
      <c r="B27" s="407" t="s">
        <v>29</v>
      </c>
      <c r="C27" s="386">
        <v>1052</v>
      </c>
      <c r="D27" s="384">
        <v>381.3015114068441</v>
      </c>
      <c r="E27" s="384">
        <v>33.028517110266158</v>
      </c>
      <c r="F27" s="384">
        <v>488.04603612167301</v>
      </c>
      <c r="G27" s="384">
        <v>354.59828897338406</v>
      </c>
      <c r="H27" s="384">
        <v>54.682395437262365</v>
      </c>
      <c r="I27" s="408">
        <v>1311.6567490494297</v>
      </c>
      <c r="J27" s="385">
        <v>53.538610007841413</v>
      </c>
      <c r="K27" s="385">
        <v>0</v>
      </c>
      <c r="L27" s="385">
        <v>0</v>
      </c>
      <c r="M27" s="385">
        <v>73.468916349809888</v>
      </c>
      <c r="N27" s="385">
        <v>298.34621241562274</v>
      </c>
      <c r="O27" s="385">
        <v>0</v>
      </c>
      <c r="P27" s="385">
        <v>0</v>
      </c>
      <c r="Q27" s="385">
        <v>34.210887342561158</v>
      </c>
      <c r="R27" s="408">
        <v>459.56462611583521</v>
      </c>
      <c r="S27" s="408">
        <v>1771.2213751652648</v>
      </c>
      <c r="T27" s="408">
        <v>1388.69</v>
      </c>
      <c r="U27" s="408">
        <v>382.53137516526476</v>
      </c>
      <c r="V27" s="410">
        <v>138.97796550000001</v>
      </c>
      <c r="W27" s="410">
        <v>0</v>
      </c>
      <c r="X27" s="410">
        <v>11.254584386198079</v>
      </c>
      <c r="Y27" s="410">
        <v>7.9976081229392362</v>
      </c>
      <c r="Z27" s="410">
        <v>0</v>
      </c>
      <c r="AA27" s="408">
        <v>158.23015800913734</v>
      </c>
      <c r="AB27" s="411">
        <v>-0.99</v>
      </c>
      <c r="AC27" s="411">
        <v>-1.81</v>
      </c>
      <c r="AD27" s="411">
        <v>-0.99</v>
      </c>
      <c r="AE27" s="411">
        <v>-0.01</v>
      </c>
      <c r="AF27" s="411">
        <v>-22.5</v>
      </c>
      <c r="AG27" s="411">
        <v>-21.623607414448671</v>
      </c>
      <c r="AH27" s="411">
        <v>192.13460506891511</v>
      </c>
      <c r="AI27" s="411">
        <v>56.473138180837232</v>
      </c>
      <c r="AJ27" s="411">
        <v>-90.469955240458646</v>
      </c>
      <c r="AK27" s="411">
        <v>34.69705405746808</v>
      </c>
      <c r="AL27" s="408">
        <v>144.91123465231314</v>
      </c>
      <c r="AM27" s="408">
        <v>685.67276782671524</v>
      </c>
      <c r="AN27" s="408">
        <v>491.80616929926157</v>
      </c>
      <c r="AO27" s="408">
        <v>1177.4789371259769</v>
      </c>
      <c r="AP27" s="408">
        <v>273.59337415088521</v>
      </c>
      <c r="AQ27" s="408">
        <v>1451.0723112768621</v>
      </c>
      <c r="AR27" s="411">
        <v>46.79757604562738</v>
      </c>
      <c r="AS27" s="411">
        <v>1497.8698873224896</v>
      </c>
    </row>
    <row r="28" spans="1:45" x14ac:dyDescent="0.25">
      <c r="A28" s="409">
        <v>75</v>
      </c>
      <c r="B28" s="407" t="s">
        <v>30</v>
      </c>
      <c r="C28" s="386">
        <v>19549</v>
      </c>
      <c r="D28" s="384">
        <v>309.8812931607755</v>
      </c>
      <c r="E28" s="384">
        <v>71.539541664535264</v>
      </c>
      <c r="F28" s="384">
        <v>416.88622998618854</v>
      </c>
      <c r="G28" s="384">
        <v>407.08635735843268</v>
      </c>
      <c r="H28" s="384">
        <v>55.317246918000926</v>
      </c>
      <c r="I28" s="408">
        <v>1260.710669087933</v>
      </c>
      <c r="J28" s="385">
        <v>77.257149383129729</v>
      </c>
      <c r="K28" s="385">
        <v>0</v>
      </c>
      <c r="L28" s="385">
        <v>0</v>
      </c>
      <c r="M28" s="385">
        <v>119.8385881630774</v>
      </c>
      <c r="N28" s="385">
        <v>23.708423007591026</v>
      </c>
      <c r="O28" s="385">
        <v>0</v>
      </c>
      <c r="P28" s="385">
        <v>0</v>
      </c>
      <c r="Q28" s="385">
        <v>29.170945862450058</v>
      </c>
      <c r="R28" s="408">
        <v>249.97510641624822</v>
      </c>
      <c r="S28" s="408">
        <v>1510.6857755041813</v>
      </c>
      <c r="T28" s="408">
        <v>1388.69</v>
      </c>
      <c r="U28" s="408">
        <v>121.99577550418114</v>
      </c>
      <c r="V28" s="410">
        <v>0</v>
      </c>
      <c r="W28" s="410">
        <v>0</v>
      </c>
      <c r="X28" s="410">
        <v>10.62880807082457</v>
      </c>
      <c r="Y28" s="410">
        <v>19.240548288625902</v>
      </c>
      <c r="Z28" s="410">
        <v>0</v>
      </c>
      <c r="AA28" s="408">
        <v>29.869356359450475</v>
      </c>
      <c r="AB28" s="411">
        <v>-0.98999999999999988</v>
      </c>
      <c r="AC28" s="411">
        <v>-1.81</v>
      </c>
      <c r="AD28" s="411">
        <v>-0.98999999999999988</v>
      </c>
      <c r="AE28" s="411">
        <v>-0.01</v>
      </c>
      <c r="AF28" s="411">
        <v>-22.5</v>
      </c>
      <c r="AG28" s="411">
        <v>-37.074342447184002</v>
      </c>
      <c r="AH28" s="411">
        <v>-206.55935927271284</v>
      </c>
      <c r="AI28" s="411">
        <v>-41.81533470912796</v>
      </c>
      <c r="AJ28" s="411">
        <v>-90.469955240458646</v>
      </c>
      <c r="AK28" s="411">
        <v>34.69705405746808</v>
      </c>
      <c r="AL28" s="408">
        <v>-367.52193761201534</v>
      </c>
      <c r="AM28" s="408">
        <v>-215.65680574838373</v>
      </c>
      <c r="AN28" s="408">
        <v>-24.3402911689119</v>
      </c>
      <c r="AO28" s="408">
        <v>-239.99709691729561</v>
      </c>
      <c r="AP28" s="408">
        <v>162.40606627821825</v>
      </c>
      <c r="AQ28" s="408">
        <v>-77.591030639077388</v>
      </c>
      <c r="AR28" s="411">
        <v>-1.0437379124251909</v>
      </c>
      <c r="AS28" s="411">
        <v>-78.634768551502574</v>
      </c>
    </row>
    <row r="29" spans="1:45" x14ac:dyDescent="0.25">
      <c r="A29" s="409">
        <v>77</v>
      </c>
      <c r="B29" s="407" t="s">
        <v>31</v>
      </c>
      <c r="C29" s="386">
        <v>4601</v>
      </c>
      <c r="D29" s="384">
        <v>270.44536405129321</v>
      </c>
      <c r="E29" s="384">
        <v>75.518365572701583</v>
      </c>
      <c r="F29" s="384">
        <v>476.22103673114538</v>
      </c>
      <c r="G29" s="384">
        <v>475.65444033905675</v>
      </c>
      <c r="H29" s="384">
        <v>54.717626602912411</v>
      </c>
      <c r="I29" s="408">
        <v>1352.5568332971093</v>
      </c>
      <c r="J29" s="385">
        <v>73.820355986788172</v>
      </c>
      <c r="K29" s="385">
        <v>0</v>
      </c>
      <c r="L29" s="385">
        <v>0</v>
      </c>
      <c r="M29" s="385">
        <v>28.370580308628558</v>
      </c>
      <c r="N29" s="385">
        <v>94.42601468269747</v>
      </c>
      <c r="O29" s="385">
        <v>0</v>
      </c>
      <c r="P29" s="385">
        <v>0</v>
      </c>
      <c r="Q29" s="385">
        <v>27.183374454679214</v>
      </c>
      <c r="R29" s="408">
        <v>223.80032543279341</v>
      </c>
      <c r="S29" s="408">
        <v>1576.3571587299025</v>
      </c>
      <c r="T29" s="408">
        <v>1388.69</v>
      </c>
      <c r="U29" s="408">
        <v>187.66715872990241</v>
      </c>
      <c r="V29" s="410">
        <v>41.821594833333336</v>
      </c>
      <c r="W29" s="410">
        <v>0</v>
      </c>
      <c r="X29" s="410">
        <v>10.498352772834775</v>
      </c>
      <c r="Y29" s="410">
        <v>16.081862385872483</v>
      </c>
      <c r="Z29" s="410">
        <v>0</v>
      </c>
      <c r="AA29" s="408">
        <v>68.401809992040583</v>
      </c>
      <c r="AB29" s="411">
        <v>-0.99</v>
      </c>
      <c r="AC29" s="411">
        <v>-1.8099999999999998</v>
      </c>
      <c r="AD29" s="411">
        <v>-0.99</v>
      </c>
      <c r="AE29" s="411">
        <v>-0.01</v>
      </c>
      <c r="AF29" s="411">
        <v>-22.5</v>
      </c>
      <c r="AG29" s="411">
        <v>-35.723973049337104</v>
      </c>
      <c r="AH29" s="411">
        <v>-89.657054998370725</v>
      </c>
      <c r="AI29" s="411">
        <v>-48.453193832628841</v>
      </c>
      <c r="AJ29" s="411">
        <v>-90.469955240458646</v>
      </c>
      <c r="AK29" s="411">
        <v>34.69705405746808</v>
      </c>
      <c r="AL29" s="408">
        <v>-255.90712306332722</v>
      </c>
      <c r="AM29" s="408">
        <v>0.16184565861573999</v>
      </c>
      <c r="AN29" s="408">
        <v>579.15636115154655</v>
      </c>
      <c r="AO29" s="408">
        <v>579.31820681016234</v>
      </c>
      <c r="AP29" s="408">
        <v>227.58220738989627</v>
      </c>
      <c r="AQ29" s="408">
        <v>806.90041420005855</v>
      </c>
      <c r="AR29" s="411">
        <v>10.216951423603563</v>
      </c>
      <c r="AS29" s="411">
        <v>817.11736562366218</v>
      </c>
    </row>
    <row r="30" spans="1:45" x14ac:dyDescent="0.25">
      <c r="A30" s="409">
        <v>78</v>
      </c>
      <c r="B30" s="407" t="s">
        <v>32</v>
      </c>
      <c r="C30" s="386">
        <v>7832</v>
      </c>
      <c r="D30" s="384">
        <v>272.80731741573038</v>
      </c>
      <c r="E30" s="384">
        <v>69.873531664964247</v>
      </c>
      <c r="F30" s="384">
        <v>365.62904494382025</v>
      </c>
      <c r="G30" s="384">
        <v>408.0295020429009</v>
      </c>
      <c r="H30" s="384">
        <v>56.068858529111338</v>
      </c>
      <c r="I30" s="408">
        <v>1172.4082545965273</v>
      </c>
      <c r="J30" s="385">
        <v>70.853795719499274</v>
      </c>
      <c r="K30" s="385">
        <v>20.5807</v>
      </c>
      <c r="L30" s="385">
        <v>116.95456524514812</v>
      </c>
      <c r="M30" s="385">
        <v>78.72789325842696</v>
      </c>
      <c r="N30" s="385">
        <v>11.395124255131302</v>
      </c>
      <c r="O30" s="385">
        <v>0</v>
      </c>
      <c r="P30" s="385">
        <v>0</v>
      </c>
      <c r="Q30" s="385">
        <v>43.837942022889578</v>
      </c>
      <c r="R30" s="408">
        <v>342.35002050109523</v>
      </c>
      <c r="S30" s="408">
        <v>1514.7582750976226</v>
      </c>
      <c r="T30" s="408">
        <v>1388.69</v>
      </c>
      <c r="U30" s="408">
        <v>126.06827509762249</v>
      </c>
      <c r="V30" s="410">
        <v>62.241582333333334</v>
      </c>
      <c r="W30" s="410">
        <v>0</v>
      </c>
      <c r="X30" s="410">
        <v>14.51469820806709</v>
      </c>
      <c r="Y30" s="410">
        <v>16.976137337377516</v>
      </c>
      <c r="Z30" s="410">
        <v>0</v>
      </c>
      <c r="AA30" s="408">
        <v>93.732417878777937</v>
      </c>
      <c r="AB30" s="411">
        <v>-0.99</v>
      </c>
      <c r="AC30" s="411">
        <v>-1.81</v>
      </c>
      <c r="AD30" s="411">
        <v>-0.99</v>
      </c>
      <c r="AE30" s="411">
        <v>-0.01</v>
      </c>
      <c r="AF30" s="411">
        <v>-22.5</v>
      </c>
      <c r="AG30" s="411">
        <v>-44.66692990296221</v>
      </c>
      <c r="AH30" s="411">
        <v>-289.96314367561388</v>
      </c>
      <c r="AI30" s="411">
        <v>-95.522525901677128</v>
      </c>
      <c r="AJ30" s="411">
        <v>-90.469955240458646</v>
      </c>
      <c r="AK30" s="411">
        <v>34.69705405746808</v>
      </c>
      <c r="AL30" s="408">
        <v>-512.22550066324379</v>
      </c>
      <c r="AM30" s="408">
        <v>-292.42480768684334</v>
      </c>
      <c r="AN30" s="408">
        <v>-13.687317965928571</v>
      </c>
      <c r="AO30" s="408">
        <v>-306.11212565277191</v>
      </c>
      <c r="AP30" s="408">
        <v>158.68428160666969</v>
      </c>
      <c r="AQ30" s="408">
        <v>-147.42784404610219</v>
      </c>
      <c r="AR30" s="411">
        <v>1.0190752681307482</v>
      </c>
      <c r="AS30" s="411">
        <v>-146.40876877797146</v>
      </c>
    </row>
    <row r="31" spans="1:45" x14ac:dyDescent="0.25">
      <c r="A31" s="409">
        <v>79</v>
      </c>
      <c r="B31" s="407" t="s">
        <v>33</v>
      </c>
      <c r="C31" s="386">
        <v>6753</v>
      </c>
      <c r="D31" s="384">
        <v>367.31111061750335</v>
      </c>
      <c r="E31" s="384">
        <v>68.174811195024432</v>
      </c>
      <c r="F31" s="384">
        <v>464.74118465867019</v>
      </c>
      <c r="G31" s="384">
        <v>338.80685917370062</v>
      </c>
      <c r="H31" s="384">
        <v>54.82048571005479</v>
      </c>
      <c r="I31" s="408">
        <v>1293.8544513549537</v>
      </c>
      <c r="J31" s="385">
        <v>68.743809162989649</v>
      </c>
      <c r="K31" s="385">
        <v>0</v>
      </c>
      <c r="L31" s="385">
        <v>0</v>
      </c>
      <c r="M31" s="385">
        <v>71.214452835776697</v>
      </c>
      <c r="N31" s="385">
        <v>13.895544600221251</v>
      </c>
      <c r="O31" s="385">
        <v>0</v>
      </c>
      <c r="P31" s="385">
        <v>0</v>
      </c>
      <c r="Q31" s="385">
        <v>33.737795264590311</v>
      </c>
      <c r="R31" s="408">
        <v>187.59160186357789</v>
      </c>
      <c r="S31" s="408">
        <v>1481.4460532185315</v>
      </c>
      <c r="T31" s="408">
        <v>1388.69</v>
      </c>
      <c r="U31" s="408">
        <v>92.75605321853142</v>
      </c>
      <c r="V31" s="410">
        <v>0</v>
      </c>
      <c r="W31" s="410">
        <v>0</v>
      </c>
      <c r="X31" s="410">
        <v>20.21506861594569</v>
      </c>
      <c r="Y31" s="410">
        <v>15.482914351610789</v>
      </c>
      <c r="Z31" s="410">
        <v>0</v>
      </c>
      <c r="AA31" s="408">
        <v>35.697982967556484</v>
      </c>
      <c r="AB31" s="411">
        <v>-0.99</v>
      </c>
      <c r="AC31" s="411">
        <v>-1.81</v>
      </c>
      <c r="AD31" s="411">
        <v>-0.99</v>
      </c>
      <c r="AE31" s="411">
        <v>-0.01</v>
      </c>
      <c r="AF31" s="411">
        <v>-22.5</v>
      </c>
      <c r="AG31" s="411">
        <v>-47.181804383237079</v>
      </c>
      <c r="AH31" s="411">
        <v>-156.17233145319744</v>
      </c>
      <c r="AI31" s="411">
        <v>-130.77849896327427</v>
      </c>
      <c r="AJ31" s="411">
        <v>-90.469955240458646</v>
      </c>
      <c r="AK31" s="411">
        <v>34.69705405746808</v>
      </c>
      <c r="AL31" s="408">
        <v>-416.2055359826993</v>
      </c>
      <c r="AM31" s="408">
        <v>-287.75149979661143</v>
      </c>
      <c r="AN31" s="408">
        <v>-64.527337683183191</v>
      </c>
      <c r="AO31" s="408">
        <v>-352.27883747979462</v>
      </c>
      <c r="AP31" s="408">
        <v>157.59371444161516</v>
      </c>
      <c r="AQ31" s="408">
        <v>-194.68512303817946</v>
      </c>
      <c r="AR31" s="411">
        <v>-7.9750903302236091</v>
      </c>
      <c r="AS31" s="411">
        <v>-202.66021336840302</v>
      </c>
    </row>
    <row r="32" spans="1:45" x14ac:dyDescent="0.25">
      <c r="A32" s="409">
        <v>81</v>
      </c>
      <c r="B32" s="407" t="s">
        <v>34</v>
      </c>
      <c r="C32" s="386">
        <v>2574</v>
      </c>
      <c r="D32" s="384">
        <v>244.88961538461538</v>
      </c>
      <c r="E32" s="384">
        <v>43.871212121212125</v>
      </c>
      <c r="F32" s="384">
        <v>303.41244755244753</v>
      </c>
      <c r="G32" s="384">
        <v>217.38776223776222</v>
      </c>
      <c r="H32" s="384">
        <v>58.012377622377628</v>
      </c>
      <c r="I32" s="408">
        <v>867.57341491841487</v>
      </c>
      <c r="J32" s="385">
        <v>85.979802494257527</v>
      </c>
      <c r="K32" s="385">
        <v>0</v>
      </c>
      <c r="L32" s="385">
        <v>0</v>
      </c>
      <c r="M32" s="385">
        <v>54.715726495726493</v>
      </c>
      <c r="N32" s="385">
        <v>160.30054357209713</v>
      </c>
      <c r="O32" s="385">
        <v>0</v>
      </c>
      <c r="P32" s="385">
        <v>0</v>
      </c>
      <c r="Q32" s="385">
        <v>41.98608901132507</v>
      </c>
      <c r="R32" s="408">
        <v>342.98216157340624</v>
      </c>
      <c r="S32" s="408">
        <v>1210.5555764918211</v>
      </c>
      <c r="T32" s="408">
        <v>1388.69</v>
      </c>
      <c r="U32" s="408">
        <v>-178.13442350817894</v>
      </c>
      <c r="V32" s="410">
        <v>93.931942500000005</v>
      </c>
      <c r="W32" s="410">
        <v>0</v>
      </c>
      <c r="X32" s="410">
        <v>13.058973447251157</v>
      </c>
      <c r="Y32" s="410">
        <v>19.03191368776427</v>
      </c>
      <c r="Z32" s="410">
        <v>0</v>
      </c>
      <c r="AA32" s="408">
        <v>126.02282963501543</v>
      </c>
      <c r="AB32" s="411">
        <v>-0.98999999999999988</v>
      </c>
      <c r="AC32" s="411">
        <v>-1.8100000000000003</v>
      </c>
      <c r="AD32" s="411">
        <v>-0.98999999999999988</v>
      </c>
      <c r="AE32" s="411">
        <v>-0.01</v>
      </c>
      <c r="AF32" s="411">
        <v>-22.5</v>
      </c>
      <c r="AG32" s="411">
        <v>-37.392107614607617</v>
      </c>
      <c r="AH32" s="411">
        <v>-54.823385168721096</v>
      </c>
      <c r="AI32" s="411">
        <v>29.435412192506259</v>
      </c>
      <c r="AJ32" s="411">
        <v>-90.469955240458646</v>
      </c>
      <c r="AK32" s="411">
        <v>34.69705405746808</v>
      </c>
      <c r="AL32" s="408">
        <v>-144.85298177381304</v>
      </c>
      <c r="AM32" s="408">
        <v>-196.96457564697656</v>
      </c>
      <c r="AN32" s="408">
        <v>224.93585000945956</v>
      </c>
      <c r="AO32" s="408">
        <v>27.971274362483012</v>
      </c>
      <c r="AP32" s="408">
        <v>240.9105033484401</v>
      </c>
      <c r="AQ32" s="408">
        <v>268.88177771092307</v>
      </c>
      <c r="AR32" s="411">
        <v>-62.015520590520609</v>
      </c>
      <c r="AS32" s="411">
        <v>206.86625712040248</v>
      </c>
    </row>
    <row r="33" spans="1:45" x14ac:dyDescent="0.25">
      <c r="A33" s="409">
        <v>82</v>
      </c>
      <c r="B33" s="407" t="s">
        <v>35</v>
      </c>
      <c r="C33" s="386">
        <v>9359</v>
      </c>
      <c r="D33" s="384">
        <v>437.34961000106847</v>
      </c>
      <c r="E33" s="384">
        <v>90.958115183246079</v>
      </c>
      <c r="F33" s="384">
        <v>543.18036008120532</v>
      </c>
      <c r="G33" s="384">
        <v>479.63280051287529</v>
      </c>
      <c r="H33" s="384">
        <v>52.684028208141896</v>
      </c>
      <c r="I33" s="408">
        <v>1603.8049139865373</v>
      </c>
      <c r="J33" s="385">
        <v>42.433855888644594</v>
      </c>
      <c r="K33" s="385">
        <v>0</v>
      </c>
      <c r="L33" s="385">
        <v>0</v>
      </c>
      <c r="M33" s="385">
        <v>36.70349396303024</v>
      </c>
      <c r="N33" s="385">
        <v>29.052706074190599</v>
      </c>
      <c r="O33" s="385">
        <v>0</v>
      </c>
      <c r="P33" s="385">
        <v>0</v>
      </c>
      <c r="Q33" s="385">
        <v>18.223972172659749</v>
      </c>
      <c r="R33" s="408">
        <v>126.41402809852518</v>
      </c>
      <c r="S33" s="408">
        <v>1730.2189420850623</v>
      </c>
      <c r="T33" s="408">
        <v>1388.69</v>
      </c>
      <c r="U33" s="408">
        <v>341.52894208506217</v>
      </c>
      <c r="V33" s="410">
        <v>0</v>
      </c>
      <c r="W33" s="410">
        <v>0</v>
      </c>
      <c r="X33" s="410">
        <v>9.0462953122966958</v>
      </c>
      <c r="Y33" s="410">
        <v>18.314414576125618</v>
      </c>
      <c r="Z33" s="410">
        <v>0</v>
      </c>
      <c r="AA33" s="408">
        <v>27.360709888422313</v>
      </c>
      <c r="AB33" s="411">
        <v>-0.99</v>
      </c>
      <c r="AC33" s="411">
        <v>-1.81</v>
      </c>
      <c r="AD33" s="411">
        <v>-0.99</v>
      </c>
      <c r="AE33" s="411">
        <v>-0.01</v>
      </c>
      <c r="AF33" s="411">
        <v>-22.5</v>
      </c>
      <c r="AG33" s="411">
        <v>-20.695264451330271</v>
      </c>
      <c r="AH33" s="411">
        <v>74.554685312273463</v>
      </c>
      <c r="AI33" s="411">
        <v>16.220793333897301</v>
      </c>
      <c r="AJ33" s="411">
        <v>-90.469955240458646</v>
      </c>
      <c r="AK33" s="411">
        <v>34.69705405746808</v>
      </c>
      <c r="AL33" s="408">
        <v>-11.992686988150087</v>
      </c>
      <c r="AM33" s="408">
        <v>356.89696498533442</v>
      </c>
      <c r="AN33" s="408">
        <v>207.48755337772505</v>
      </c>
      <c r="AO33" s="408">
        <v>564.38451836305944</v>
      </c>
      <c r="AP33" s="408">
        <v>148.45104603604929</v>
      </c>
      <c r="AQ33" s="408">
        <v>712.83556439910888</v>
      </c>
      <c r="AR33" s="411">
        <v>13.37866978309648</v>
      </c>
      <c r="AS33" s="411">
        <v>726.21423418220525</v>
      </c>
    </row>
    <row r="34" spans="1:45" x14ac:dyDescent="0.25">
      <c r="A34" s="409">
        <v>86</v>
      </c>
      <c r="B34" s="407" t="s">
        <v>36</v>
      </c>
      <c r="C34" s="386">
        <v>8031</v>
      </c>
      <c r="D34" s="384">
        <v>393.46478147179681</v>
      </c>
      <c r="E34" s="384">
        <v>77.876727680239071</v>
      </c>
      <c r="F34" s="384">
        <v>577.17376789938987</v>
      </c>
      <c r="G34" s="384">
        <v>478.4317295480015</v>
      </c>
      <c r="H34" s="384">
        <v>52.82896027891919</v>
      </c>
      <c r="I34" s="408">
        <v>1579.7759668783467</v>
      </c>
      <c r="J34" s="385">
        <v>48.029667541557075</v>
      </c>
      <c r="K34" s="385">
        <v>0</v>
      </c>
      <c r="L34" s="385">
        <v>0</v>
      </c>
      <c r="M34" s="385">
        <v>56.246173577387623</v>
      </c>
      <c r="N34" s="385">
        <v>36.848883027155452</v>
      </c>
      <c r="O34" s="385">
        <v>0</v>
      </c>
      <c r="P34" s="385">
        <v>0</v>
      </c>
      <c r="Q34" s="385">
        <v>26.621416486493732</v>
      </c>
      <c r="R34" s="408">
        <v>167.74614063259389</v>
      </c>
      <c r="S34" s="408">
        <v>1747.5221075109405</v>
      </c>
      <c r="T34" s="408">
        <v>1388.69</v>
      </c>
      <c r="U34" s="408">
        <v>358.83210751094049</v>
      </c>
      <c r="V34" s="410">
        <v>0</v>
      </c>
      <c r="W34" s="410">
        <v>0</v>
      </c>
      <c r="X34" s="410">
        <v>6.5145128679781301</v>
      </c>
      <c r="Y34" s="410">
        <v>16.217345375499107</v>
      </c>
      <c r="Z34" s="410">
        <v>0</v>
      </c>
      <c r="AA34" s="408">
        <v>22.731858243477237</v>
      </c>
      <c r="AB34" s="411">
        <v>-0.99</v>
      </c>
      <c r="AC34" s="411">
        <v>-1.81</v>
      </c>
      <c r="AD34" s="411">
        <v>-0.99</v>
      </c>
      <c r="AE34" s="411">
        <v>-0.01</v>
      </c>
      <c r="AF34" s="411">
        <v>-22.5</v>
      </c>
      <c r="AG34" s="411">
        <v>-26.921365956916947</v>
      </c>
      <c r="AH34" s="411">
        <v>-50.22664850826326</v>
      </c>
      <c r="AI34" s="411">
        <v>-48.755431266180359</v>
      </c>
      <c r="AJ34" s="411">
        <v>-90.469955240458646</v>
      </c>
      <c r="AK34" s="411">
        <v>34.69705405746808</v>
      </c>
      <c r="AL34" s="408">
        <v>-207.97634691435113</v>
      </c>
      <c r="AM34" s="408">
        <v>173.5876188400666</v>
      </c>
      <c r="AN34" s="408">
        <v>337.32829825989103</v>
      </c>
      <c r="AO34" s="408">
        <v>510.9159170999576</v>
      </c>
      <c r="AP34" s="408">
        <v>173.29073966606822</v>
      </c>
      <c r="AQ34" s="408">
        <v>684.20665676602584</v>
      </c>
      <c r="AR34" s="411">
        <v>-93.380410471921323</v>
      </c>
      <c r="AS34" s="411">
        <v>590.82624629410452</v>
      </c>
    </row>
    <row r="35" spans="1:45" x14ac:dyDescent="0.25">
      <c r="A35" s="409">
        <v>90</v>
      </c>
      <c r="B35" s="407" t="s">
        <v>37</v>
      </c>
      <c r="C35" s="386">
        <v>3061</v>
      </c>
      <c r="D35" s="384">
        <v>181.858569095067</v>
      </c>
      <c r="E35" s="384">
        <v>51.080365893498858</v>
      </c>
      <c r="F35" s="384">
        <v>333.09948709572035</v>
      </c>
      <c r="G35" s="384">
        <v>357.47894152237831</v>
      </c>
      <c r="H35" s="384">
        <v>57.467742567788306</v>
      </c>
      <c r="I35" s="408">
        <v>980.98510617445288</v>
      </c>
      <c r="J35" s="385">
        <v>92.104556957303544</v>
      </c>
      <c r="K35" s="385">
        <v>0</v>
      </c>
      <c r="L35" s="385">
        <v>0</v>
      </c>
      <c r="M35" s="385">
        <v>56.110421430904935</v>
      </c>
      <c r="N35" s="385">
        <v>255.70117893657579</v>
      </c>
      <c r="O35" s="385">
        <v>0</v>
      </c>
      <c r="P35" s="385">
        <v>0</v>
      </c>
      <c r="Q35" s="385">
        <v>39.077961633917269</v>
      </c>
      <c r="R35" s="408">
        <v>442.99411895870151</v>
      </c>
      <c r="S35" s="408">
        <v>1423.9792251331544</v>
      </c>
      <c r="T35" s="408">
        <v>1388.69</v>
      </c>
      <c r="U35" s="408">
        <v>35.289225133154474</v>
      </c>
      <c r="V35" s="410">
        <v>318.00414249999994</v>
      </c>
      <c r="W35" s="410">
        <v>0</v>
      </c>
      <c r="X35" s="410">
        <v>12.63719561040857</v>
      </c>
      <c r="Y35" s="410">
        <v>15.506074890158091</v>
      </c>
      <c r="Z35" s="410">
        <v>0</v>
      </c>
      <c r="AA35" s="408">
        <v>346.14741300056659</v>
      </c>
      <c r="AB35" s="411">
        <v>-0.99</v>
      </c>
      <c r="AC35" s="411">
        <v>-1.81</v>
      </c>
      <c r="AD35" s="411">
        <v>-0.99</v>
      </c>
      <c r="AE35" s="411">
        <v>-0.01</v>
      </c>
      <c r="AF35" s="411">
        <v>-22.5</v>
      </c>
      <c r="AG35" s="411">
        <v>-37.477521071545247</v>
      </c>
      <c r="AH35" s="411">
        <v>-158.79075922759608</v>
      </c>
      <c r="AI35" s="411">
        <v>-336.17832167574574</v>
      </c>
      <c r="AJ35" s="411">
        <v>-90.469955240458646</v>
      </c>
      <c r="AK35" s="411">
        <v>34.69705405746808</v>
      </c>
      <c r="AL35" s="408">
        <v>-614.51950315787769</v>
      </c>
      <c r="AM35" s="408">
        <v>-233.08286502415658</v>
      </c>
      <c r="AN35" s="408">
        <v>175.88259381740446</v>
      </c>
      <c r="AO35" s="408">
        <v>-57.200271206752113</v>
      </c>
      <c r="AP35" s="408">
        <v>229.99973757024111</v>
      </c>
      <c r="AQ35" s="408">
        <v>172.79946636348899</v>
      </c>
      <c r="AR35" s="411">
        <v>-2.4368670369160403</v>
      </c>
      <c r="AS35" s="411">
        <v>170.36259932657296</v>
      </c>
    </row>
    <row r="36" spans="1:45" x14ac:dyDescent="0.25">
      <c r="A36" s="409">
        <v>91</v>
      </c>
      <c r="B36" s="407" t="s">
        <v>38</v>
      </c>
      <c r="C36" s="386">
        <v>664028</v>
      </c>
      <c r="D36" s="384">
        <v>454.13612297975391</v>
      </c>
      <c r="E36" s="384">
        <v>83.067694434572033</v>
      </c>
      <c r="F36" s="384">
        <v>424.69204211268197</v>
      </c>
      <c r="G36" s="384">
        <v>341.18749149132265</v>
      </c>
      <c r="H36" s="384">
        <v>54.373745354111577</v>
      </c>
      <c r="I36" s="408">
        <v>1357.457096372442</v>
      </c>
      <c r="J36" s="385">
        <v>76.077636454071595</v>
      </c>
      <c r="K36" s="385">
        <v>20.5807</v>
      </c>
      <c r="L36" s="385">
        <v>15.131861783539248</v>
      </c>
      <c r="M36" s="385">
        <v>314.74145270982547</v>
      </c>
      <c r="N36" s="385">
        <v>0.24538872295784764</v>
      </c>
      <c r="O36" s="385">
        <v>0</v>
      </c>
      <c r="P36" s="385">
        <v>0.4391075376339551</v>
      </c>
      <c r="Q36" s="385">
        <v>34.707079040773145</v>
      </c>
      <c r="R36" s="408">
        <v>461.92322624880137</v>
      </c>
      <c r="S36" s="408">
        <v>1819.3803226212435</v>
      </c>
      <c r="T36" s="408">
        <v>1388.69</v>
      </c>
      <c r="U36" s="408">
        <v>430.69032262124335</v>
      </c>
      <c r="V36" s="410">
        <v>0</v>
      </c>
      <c r="W36" s="410">
        <v>0</v>
      </c>
      <c r="X36" s="410">
        <v>17.330869257714681</v>
      </c>
      <c r="Y36" s="410">
        <v>19.573288838092683</v>
      </c>
      <c r="Z36" s="410">
        <v>5.2970535078629073</v>
      </c>
      <c r="AA36" s="408">
        <v>42.201211603670274</v>
      </c>
      <c r="AB36" s="411">
        <v>-0.99</v>
      </c>
      <c r="AC36" s="411">
        <v>-1.8099999999999998</v>
      </c>
      <c r="AD36" s="411">
        <v>-0.99</v>
      </c>
      <c r="AE36" s="411">
        <v>-0.01</v>
      </c>
      <c r="AF36" s="411">
        <v>-22.5</v>
      </c>
      <c r="AG36" s="411">
        <v>-89.859908800080717</v>
      </c>
      <c r="AH36" s="411">
        <v>82.811640310915976</v>
      </c>
      <c r="AI36" s="411">
        <v>-42.341254153361653</v>
      </c>
      <c r="AJ36" s="411">
        <v>-90.469955240458646</v>
      </c>
      <c r="AK36" s="411">
        <v>34.69705405746808</v>
      </c>
      <c r="AL36" s="408">
        <v>-131.46242382551696</v>
      </c>
      <c r="AM36" s="408">
        <v>341.42911039939656</v>
      </c>
      <c r="AN36" s="408">
        <v>-87.609077489293469</v>
      </c>
      <c r="AO36" s="408">
        <v>253.82003291010312</v>
      </c>
      <c r="AP36" s="408">
        <v>134.24752102065841</v>
      </c>
      <c r="AQ36" s="408">
        <v>388.06755393076151</v>
      </c>
      <c r="AR36" s="411">
        <v>-138.08418537185167</v>
      </c>
      <c r="AS36" s="411">
        <v>249.98336855890983</v>
      </c>
    </row>
    <row r="37" spans="1:45" x14ac:dyDescent="0.25">
      <c r="A37" s="409">
        <v>92</v>
      </c>
      <c r="B37" s="407" t="s">
        <v>39</v>
      </c>
      <c r="C37" s="386">
        <v>242819</v>
      </c>
      <c r="D37" s="384">
        <v>516.96480728443828</v>
      </c>
      <c r="E37" s="384">
        <v>95.479630918503076</v>
      </c>
      <c r="F37" s="384">
        <v>498.35093720013674</v>
      </c>
      <c r="G37" s="384">
        <v>431.43797025768163</v>
      </c>
      <c r="H37" s="384">
        <v>52.673091562027686</v>
      </c>
      <c r="I37" s="408">
        <v>1594.9064372227874</v>
      </c>
      <c r="J37" s="385">
        <v>81.109379092138823</v>
      </c>
      <c r="K37" s="385">
        <v>20.5807</v>
      </c>
      <c r="L37" s="385">
        <v>6.1336608630296645</v>
      </c>
      <c r="M37" s="385">
        <v>426.38060118853963</v>
      </c>
      <c r="N37" s="385">
        <v>0.74604126639856594</v>
      </c>
      <c r="O37" s="385">
        <v>0</v>
      </c>
      <c r="P37" s="385">
        <v>0</v>
      </c>
      <c r="Q37" s="385">
        <v>49.242511499707227</v>
      </c>
      <c r="R37" s="408">
        <v>584.19289390981396</v>
      </c>
      <c r="S37" s="408">
        <v>2179.0993311326015</v>
      </c>
      <c r="T37" s="408">
        <v>1388.69</v>
      </c>
      <c r="U37" s="408">
        <v>790.40933113260121</v>
      </c>
      <c r="V37" s="410">
        <v>0</v>
      </c>
      <c r="W37" s="410">
        <v>0</v>
      </c>
      <c r="X37" s="410">
        <v>13.709530568587699</v>
      </c>
      <c r="Y37" s="410">
        <v>20.365231103790876</v>
      </c>
      <c r="Z37" s="410">
        <v>13.043302633524188</v>
      </c>
      <c r="AA37" s="408">
        <v>47.118064305902763</v>
      </c>
      <c r="AB37" s="411">
        <v>-0.99</v>
      </c>
      <c r="AC37" s="411">
        <v>-1.81</v>
      </c>
      <c r="AD37" s="411">
        <v>-0.99</v>
      </c>
      <c r="AE37" s="411">
        <v>-0.01</v>
      </c>
      <c r="AF37" s="411">
        <v>-22.5</v>
      </c>
      <c r="AG37" s="411">
        <v>-108.02580169323653</v>
      </c>
      <c r="AH37" s="411">
        <v>-109.11822202806023</v>
      </c>
      <c r="AI37" s="411">
        <v>0.49168642481863489</v>
      </c>
      <c r="AJ37" s="411">
        <v>-90.469955240458646</v>
      </c>
      <c r="AK37" s="411">
        <v>34.69705405746808</v>
      </c>
      <c r="AL37" s="408">
        <v>-298.72523847946866</v>
      </c>
      <c r="AM37" s="408">
        <v>538.8021569590353</v>
      </c>
      <c r="AN37" s="408">
        <v>-17.847818755232034</v>
      </c>
      <c r="AO37" s="408">
        <v>520.95433820380333</v>
      </c>
      <c r="AP37" s="408">
        <v>124.7772105876971</v>
      </c>
      <c r="AQ37" s="408">
        <v>645.73154879150047</v>
      </c>
      <c r="AR37" s="411">
        <v>-24.081041517138321</v>
      </c>
      <c r="AS37" s="411">
        <v>621.6505072743621</v>
      </c>
    </row>
    <row r="38" spans="1:45" x14ac:dyDescent="0.25">
      <c r="A38" s="409">
        <v>97</v>
      </c>
      <c r="B38" s="407" t="s">
        <v>40</v>
      </c>
      <c r="C38" s="386">
        <v>2091</v>
      </c>
      <c r="D38" s="384">
        <v>270.13648493543758</v>
      </c>
      <c r="E38" s="384">
        <v>66.467718794835008</v>
      </c>
      <c r="F38" s="384">
        <v>321.62299856527972</v>
      </c>
      <c r="G38" s="384">
        <v>249.76200860832137</v>
      </c>
      <c r="H38" s="384">
        <v>57.32006695361072</v>
      </c>
      <c r="I38" s="408">
        <v>965.3092778574844</v>
      </c>
      <c r="J38" s="385">
        <v>76.741920638359986</v>
      </c>
      <c r="K38" s="385">
        <v>0</v>
      </c>
      <c r="L38" s="385">
        <v>0</v>
      </c>
      <c r="M38" s="385">
        <v>41.891219512195121</v>
      </c>
      <c r="N38" s="385">
        <v>169.02800684270392</v>
      </c>
      <c r="O38" s="385">
        <v>0</v>
      </c>
      <c r="P38" s="385">
        <v>229.05803921568628</v>
      </c>
      <c r="Q38" s="385">
        <v>27.335457439239121</v>
      </c>
      <c r="R38" s="408">
        <v>544.05464364818442</v>
      </c>
      <c r="S38" s="408">
        <v>1509.3639215056689</v>
      </c>
      <c r="T38" s="408">
        <v>1388.69</v>
      </c>
      <c r="U38" s="408">
        <v>120.67392150566894</v>
      </c>
      <c r="V38" s="410">
        <v>48.695020000000007</v>
      </c>
      <c r="W38" s="410">
        <v>0</v>
      </c>
      <c r="X38" s="410">
        <v>9.647342059249123</v>
      </c>
      <c r="Y38" s="410">
        <v>16.567323649587493</v>
      </c>
      <c r="Z38" s="410">
        <v>0</v>
      </c>
      <c r="AA38" s="408">
        <v>74.909685708836605</v>
      </c>
      <c r="AB38" s="411">
        <v>-0.9900000000000001</v>
      </c>
      <c r="AC38" s="411">
        <v>-1.81</v>
      </c>
      <c r="AD38" s="411">
        <v>-0.9900000000000001</v>
      </c>
      <c r="AE38" s="411">
        <v>-0.01</v>
      </c>
      <c r="AF38" s="411">
        <v>-22.5</v>
      </c>
      <c r="AG38" s="411">
        <v>-43.68518890483022</v>
      </c>
      <c r="AH38" s="411">
        <v>-194.04742168024976</v>
      </c>
      <c r="AI38" s="411">
        <v>82.32558365678932</v>
      </c>
      <c r="AJ38" s="411">
        <v>-90.469955240458646</v>
      </c>
      <c r="AK38" s="411">
        <v>34.69705405746808</v>
      </c>
      <c r="AL38" s="408">
        <v>-237.47992811128125</v>
      </c>
      <c r="AM38" s="408">
        <v>-41.896320896775698</v>
      </c>
      <c r="AN38" s="408">
        <v>141.11820156710343</v>
      </c>
      <c r="AO38" s="408">
        <v>99.221880670327735</v>
      </c>
      <c r="AP38" s="408">
        <v>214.57817084859673</v>
      </c>
      <c r="AQ38" s="408">
        <v>313.80005151892448</v>
      </c>
      <c r="AR38" s="411">
        <v>-11.072937350549978</v>
      </c>
      <c r="AS38" s="411">
        <v>302.7271141683745</v>
      </c>
    </row>
    <row r="39" spans="1:45" x14ac:dyDescent="0.25">
      <c r="A39" s="409">
        <v>98</v>
      </c>
      <c r="B39" s="407" t="s">
        <v>41</v>
      </c>
      <c r="C39" s="386">
        <v>22943</v>
      </c>
      <c r="D39" s="384">
        <v>418.53905897223558</v>
      </c>
      <c r="E39" s="384">
        <v>93.517216580220548</v>
      </c>
      <c r="F39" s="384">
        <v>550.0009087739179</v>
      </c>
      <c r="G39" s="384">
        <v>484.5275038137994</v>
      </c>
      <c r="H39" s="384">
        <v>52.726715773874389</v>
      </c>
      <c r="I39" s="408">
        <v>1599.3114039140478</v>
      </c>
      <c r="J39" s="385">
        <v>54.439274886951019</v>
      </c>
      <c r="K39" s="385">
        <v>0</v>
      </c>
      <c r="L39" s="385">
        <v>0</v>
      </c>
      <c r="M39" s="385">
        <v>50.456433770648999</v>
      </c>
      <c r="N39" s="385">
        <v>21.57644634096556</v>
      </c>
      <c r="O39" s="385">
        <v>0</v>
      </c>
      <c r="P39" s="385">
        <v>0</v>
      </c>
      <c r="Q39" s="385">
        <v>23.887829058093281</v>
      </c>
      <c r="R39" s="408">
        <v>150.35998405665887</v>
      </c>
      <c r="S39" s="408">
        <v>1749.6713879707067</v>
      </c>
      <c r="T39" s="408">
        <v>1388.69</v>
      </c>
      <c r="U39" s="408">
        <v>360.98138797070663</v>
      </c>
      <c r="V39" s="410">
        <v>0</v>
      </c>
      <c r="W39" s="410">
        <v>0</v>
      </c>
      <c r="X39" s="410">
        <v>8.0690067149977196</v>
      </c>
      <c r="Y39" s="410">
        <v>19.751833115942421</v>
      </c>
      <c r="Z39" s="410">
        <v>0</v>
      </c>
      <c r="AA39" s="408">
        <v>27.820839830940141</v>
      </c>
      <c r="AB39" s="411">
        <v>-0.99</v>
      </c>
      <c r="AC39" s="411">
        <v>-1.81</v>
      </c>
      <c r="AD39" s="411">
        <v>-0.99</v>
      </c>
      <c r="AE39" s="411">
        <v>-0.01</v>
      </c>
      <c r="AF39" s="411">
        <v>-22.5</v>
      </c>
      <c r="AG39" s="411">
        <v>-33.314228304929607</v>
      </c>
      <c r="AH39" s="411">
        <v>195.80163379323534</v>
      </c>
      <c r="AI39" s="411">
        <v>117.44495849880126</v>
      </c>
      <c r="AJ39" s="411">
        <v>-90.469955240458646</v>
      </c>
      <c r="AK39" s="411">
        <v>34.69705405746808</v>
      </c>
      <c r="AL39" s="408">
        <v>197.85946280411639</v>
      </c>
      <c r="AM39" s="408">
        <v>586.66169060576317</v>
      </c>
      <c r="AN39" s="408">
        <v>255.15150126498514</v>
      </c>
      <c r="AO39" s="408">
        <v>841.81319187074826</v>
      </c>
      <c r="AP39" s="408">
        <v>148.94998075563538</v>
      </c>
      <c r="AQ39" s="408">
        <v>990.76317262638361</v>
      </c>
      <c r="AR39" s="411">
        <v>-82.47434221331126</v>
      </c>
      <c r="AS39" s="411">
        <v>908.28883041307245</v>
      </c>
    </row>
    <row r="40" spans="1:45" x14ac:dyDescent="0.25">
      <c r="A40" s="409">
        <v>102</v>
      </c>
      <c r="B40" s="407" t="s">
        <v>42</v>
      </c>
      <c r="C40" s="386">
        <v>9745</v>
      </c>
      <c r="D40" s="384">
        <v>367.94292252437151</v>
      </c>
      <c r="E40" s="384">
        <v>89.138019497178036</v>
      </c>
      <c r="F40" s="384">
        <v>441.52297075423292</v>
      </c>
      <c r="G40" s="384">
        <v>389.17874807593637</v>
      </c>
      <c r="H40" s="384">
        <v>54.607123653155469</v>
      </c>
      <c r="I40" s="408">
        <v>1342.3897845048741</v>
      </c>
      <c r="J40" s="385">
        <v>44.823475996363911</v>
      </c>
      <c r="K40" s="385">
        <v>0</v>
      </c>
      <c r="L40" s="385">
        <v>0</v>
      </c>
      <c r="M40" s="385">
        <v>75.963031298101583</v>
      </c>
      <c r="N40" s="385">
        <v>41.537063392190781</v>
      </c>
      <c r="O40" s="385">
        <v>0</v>
      </c>
      <c r="P40" s="385">
        <v>0</v>
      </c>
      <c r="Q40" s="385">
        <v>28.484927405880189</v>
      </c>
      <c r="R40" s="408">
        <v>190.80849809253647</v>
      </c>
      <c r="S40" s="408">
        <v>1533.1982825974108</v>
      </c>
      <c r="T40" s="408">
        <v>1388.69</v>
      </c>
      <c r="U40" s="408">
        <v>144.50828259741058</v>
      </c>
      <c r="V40" s="410">
        <v>0</v>
      </c>
      <c r="W40" s="410">
        <v>0</v>
      </c>
      <c r="X40" s="410">
        <v>13.122435176079243</v>
      </c>
      <c r="Y40" s="410">
        <v>18.639059255453486</v>
      </c>
      <c r="Z40" s="410">
        <v>0</v>
      </c>
      <c r="AA40" s="408">
        <v>31.761494431532725</v>
      </c>
      <c r="AB40" s="411">
        <v>-0.98999999999999988</v>
      </c>
      <c r="AC40" s="411">
        <v>-1.81</v>
      </c>
      <c r="AD40" s="411">
        <v>-0.98999999999999988</v>
      </c>
      <c r="AE40" s="411">
        <v>-0.01</v>
      </c>
      <c r="AF40" s="411">
        <v>-22.5</v>
      </c>
      <c r="AG40" s="411">
        <v>-29.734266290405333</v>
      </c>
      <c r="AH40" s="411">
        <v>31.704250402310585</v>
      </c>
      <c r="AI40" s="411">
        <v>0.49168642481863495</v>
      </c>
      <c r="AJ40" s="411">
        <v>-90.469955240458646</v>
      </c>
      <c r="AK40" s="411">
        <v>34.69705405746808</v>
      </c>
      <c r="AL40" s="408">
        <v>-79.611230646266677</v>
      </c>
      <c r="AM40" s="408">
        <v>96.658546382676633</v>
      </c>
      <c r="AN40" s="408">
        <v>400.41323715439967</v>
      </c>
      <c r="AO40" s="408">
        <v>497.07178353707627</v>
      </c>
      <c r="AP40" s="408">
        <v>219.65689204010076</v>
      </c>
      <c r="AQ40" s="408">
        <v>716.728675577177</v>
      </c>
      <c r="AR40" s="411">
        <v>20.705255259107233</v>
      </c>
      <c r="AS40" s="411">
        <v>737.43393083628428</v>
      </c>
    </row>
    <row r="41" spans="1:45" x14ac:dyDescent="0.25">
      <c r="A41" s="409">
        <v>103</v>
      </c>
      <c r="B41" s="407" t="s">
        <v>43</v>
      </c>
      <c r="C41" s="386">
        <v>2161</v>
      </c>
      <c r="D41" s="384">
        <v>359.87943081906531</v>
      </c>
      <c r="E41" s="384">
        <v>52.255668671911153</v>
      </c>
      <c r="F41" s="384">
        <v>418.28609440074041</v>
      </c>
      <c r="G41" s="384">
        <v>437.31054141601106</v>
      </c>
      <c r="H41" s="384">
        <v>54.900101804720045</v>
      </c>
      <c r="I41" s="408">
        <v>1322.631837112448</v>
      </c>
      <c r="J41" s="385">
        <v>71.948263544160511</v>
      </c>
      <c r="K41" s="385">
        <v>0</v>
      </c>
      <c r="L41" s="385">
        <v>0</v>
      </c>
      <c r="M41" s="385">
        <v>36.560314669134655</v>
      </c>
      <c r="N41" s="385">
        <v>52.03136952530599</v>
      </c>
      <c r="O41" s="385">
        <v>0</v>
      </c>
      <c r="P41" s="385">
        <v>0</v>
      </c>
      <c r="Q41" s="385">
        <v>28.303379619627318</v>
      </c>
      <c r="R41" s="408">
        <v>188.84332735822849</v>
      </c>
      <c r="S41" s="408">
        <v>1511.4751644706766</v>
      </c>
      <c r="T41" s="408">
        <v>1388.69</v>
      </c>
      <c r="U41" s="408">
        <v>122.78516447067641</v>
      </c>
      <c r="V41" s="410">
        <v>0</v>
      </c>
      <c r="W41" s="410">
        <v>0</v>
      </c>
      <c r="X41" s="410">
        <v>7.8554598606226547</v>
      </c>
      <c r="Y41" s="410">
        <v>9.0817878667202301</v>
      </c>
      <c r="Z41" s="410">
        <v>0</v>
      </c>
      <c r="AA41" s="408">
        <v>16.937247727342886</v>
      </c>
      <c r="AB41" s="411">
        <v>-0.99</v>
      </c>
      <c r="AC41" s="411">
        <v>-1.81</v>
      </c>
      <c r="AD41" s="411">
        <v>-0.99</v>
      </c>
      <c r="AE41" s="411">
        <v>-0.01</v>
      </c>
      <c r="AF41" s="411">
        <v>-22.5</v>
      </c>
      <c r="AG41" s="411">
        <v>-31.398509949097637</v>
      </c>
      <c r="AH41" s="411">
        <v>65.621351571522993</v>
      </c>
      <c r="AI41" s="411">
        <v>18.549909923366375</v>
      </c>
      <c r="AJ41" s="411">
        <v>-90.469955240458646</v>
      </c>
      <c r="AK41" s="411">
        <v>34.69705405746808</v>
      </c>
      <c r="AL41" s="408">
        <v>-29.300149637198835</v>
      </c>
      <c r="AM41" s="408">
        <v>110.42226256082046</v>
      </c>
      <c r="AN41" s="408">
        <v>520.62995190284403</v>
      </c>
      <c r="AO41" s="408">
        <v>631.05221446366454</v>
      </c>
      <c r="AP41" s="408">
        <v>226.23153824769562</v>
      </c>
      <c r="AQ41" s="408">
        <v>857.28375271136008</v>
      </c>
      <c r="AR41" s="411">
        <v>-13.116682091624245</v>
      </c>
      <c r="AS41" s="411">
        <v>844.16707061973591</v>
      </c>
    </row>
    <row r="42" spans="1:45" x14ac:dyDescent="0.25">
      <c r="A42" s="409">
        <v>105</v>
      </c>
      <c r="B42" s="407" t="s">
        <v>44</v>
      </c>
      <c r="C42" s="386">
        <v>2094</v>
      </c>
      <c r="D42" s="384">
        <v>293.20594555873924</v>
      </c>
      <c r="E42" s="384">
        <v>62.224212034383953</v>
      </c>
      <c r="F42" s="384">
        <v>259.00179083094554</v>
      </c>
      <c r="G42" s="384">
        <v>273.15696275071633</v>
      </c>
      <c r="H42" s="384">
        <v>57.605052531041075</v>
      </c>
      <c r="I42" s="408">
        <v>945.19396370582626</v>
      </c>
      <c r="J42" s="385">
        <v>80.277699583669133</v>
      </c>
      <c r="K42" s="385">
        <v>0</v>
      </c>
      <c r="L42" s="385">
        <v>0</v>
      </c>
      <c r="M42" s="385">
        <v>33.629006685768864</v>
      </c>
      <c r="N42" s="385">
        <v>515.79320105057411</v>
      </c>
      <c r="O42" s="385">
        <v>0</v>
      </c>
      <c r="P42" s="385">
        <v>0</v>
      </c>
      <c r="Q42" s="385">
        <v>27.423825227650301</v>
      </c>
      <c r="R42" s="408">
        <v>657.12373254766248</v>
      </c>
      <c r="S42" s="408">
        <v>1602.3176962534887</v>
      </c>
      <c r="T42" s="408">
        <v>1388.69</v>
      </c>
      <c r="U42" s="408">
        <v>213.62769625348852</v>
      </c>
      <c r="V42" s="410">
        <v>326.13771299999996</v>
      </c>
      <c r="W42" s="410">
        <v>0</v>
      </c>
      <c r="X42" s="410">
        <v>10.344350983147024</v>
      </c>
      <c r="Y42" s="410">
        <v>16.20180202051861</v>
      </c>
      <c r="Z42" s="410">
        <v>0</v>
      </c>
      <c r="AA42" s="408">
        <v>352.68386600366563</v>
      </c>
      <c r="AB42" s="411">
        <v>-0.99</v>
      </c>
      <c r="AC42" s="411">
        <v>-1.81</v>
      </c>
      <c r="AD42" s="411">
        <v>-0.99</v>
      </c>
      <c r="AE42" s="411">
        <v>-0.01</v>
      </c>
      <c r="AF42" s="411">
        <v>-22.5</v>
      </c>
      <c r="AG42" s="411">
        <v>-23.898433619866285</v>
      </c>
      <c r="AH42" s="411">
        <v>198.73956626131664</v>
      </c>
      <c r="AI42" s="411">
        <v>174.26936651177977</v>
      </c>
      <c r="AJ42" s="411">
        <v>-90.469955240458646</v>
      </c>
      <c r="AK42" s="411">
        <v>34.69705405746808</v>
      </c>
      <c r="AL42" s="408">
        <v>267.03759797023957</v>
      </c>
      <c r="AM42" s="408">
        <v>833.34916022739378</v>
      </c>
      <c r="AN42" s="408">
        <v>437.49379035364342</v>
      </c>
      <c r="AO42" s="408">
        <v>1270.8429505810373</v>
      </c>
      <c r="AP42" s="408">
        <v>238.97982716703274</v>
      </c>
      <c r="AQ42" s="408">
        <v>1509.8227777480699</v>
      </c>
      <c r="AR42" s="411">
        <v>6.4119627507163335</v>
      </c>
      <c r="AS42" s="411">
        <v>1516.2347404987861</v>
      </c>
    </row>
    <row r="43" spans="1:45" x14ac:dyDescent="0.25">
      <c r="A43" s="409">
        <v>106</v>
      </c>
      <c r="B43" s="407" t="s">
        <v>45</v>
      </c>
      <c r="C43" s="386">
        <v>46797</v>
      </c>
      <c r="D43" s="384">
        <v>405.14336303609207</v>
      </c>
      <c r="E43" s="384">
        <v>79.445733700878264</v>
      </c>
      <c r="F43" s="384">
        <v>460.6405267431673</v>
      </c>
      <c r="G43" s="384">
        <v>444.00673504711841</v>
      </c>
      <c r="H43" s="384">
        <v>53.935680919717079</v>
      </c>
      <c r="I43" s="408">
        <v>1443.172039446973</v>
      </c>
      <c r="J43" s="385">
        <v>70.883461815358913</v>
      </c>
      <c r="K43" s="385">
        <v>0</v>
      </c>
      <c r="L43" s="385">
        <v>0</v>
      </c>
      <c r="M43" s="385">
        <v>124.01580571404151</v>
      </c>
      <c r="N43" s="385">
        <v>5.2401436867600415</v>
      </c>
      <c r="O43" s="385">
        <v>0</v>
      </c>
      <c r="P43" s="385">
        <v>0</v>
      </c>
      <c r="Q43" s="385">
        <v>29.776697476558102</v>
      </c>
      <c r="R43" s="408">
        <v>229.91610869271855</v>
      </c>
      <c r="S43" s="408">
        <v>1673.0881481396914</v>
      </c>
      <c r="T43" s="408">
        <v>1388.69</v>
      </c>
      <c r="U43" s="408">
        <v>284.3981481396915</v>
      </c>
      <c r="V43" s="410">
        <v>0</v>
      </c>
      <c r="W43" s="410">
        <v>0</v>
      </c>
      <c r="X43" s="410">
        <v>12.459953900945715</v>
      </c>
      <c r="Y43" s="410">
        <v>18.446016701480001</v>
      </c>
      <c r="Z43" s="410">
        <v>2.4021437080197829</v>
      </c>
      <c r="AA43" s="408">
        <v>33.308114310445497</v>
      </c>
      <c r="AB43" s="411">
        <v>-0.99</v>
      </c>
      <c r="AC43" s="411">
        <v>-1.81</v>
      </c>
      <c r="AD43" s="411">
        <v>-0.99</v>
      </c>
      <c r="AE43" s="411">
        <v>-0.01</v>
      </c>
      <c r="AF43" s="411">
        <v>-22.5</v>
      </c>
      <c r="AG43" s="411">
        <v>-69.210178635382618</v>
      </c>
      <c r="AH43" s="411">
        <v>-28.902452627198489</v>
      </c>
      <c r="AI43" s="411">
        <v>15.351768596337688</v>
      </c>
      <c r="AJ43" s="411">
        <v>-90.469955240458646</v>
      </c>
      <c r="AK43" s="411">
        <v>34.69705405746808</v>
      </c>
      <c r="AL43" s="408">
        <v>-164.833763849234</v>
      </c>
      <c r="AM43" s="408">
        <v>152.87249860090299</v>
      </c>
      <c r="AN43" s="408">
        <v>-6.9112730810333352</v>
      </c>
      <c r="AO43" s="408">
        <v>145.96122551986966</v>
      </c>
      <c r="AP43" s="408">
        <v>141.27177720487023</v>
      </c>
      <c r="AQ43" s="408">
        <v>287.23300272473989</v>
      </c>
      <c r="AR43" s="411">
        <v>-2.8697638096459186</v>
      </c>
      <c r="AS43" s="411">
        <v>284.36323891509397</v>
      </c>
    </row>
    <row r="44" spans="1:45" x14ac:dyDescent="0.25">
      <c r="A44" s="409">
        <v>108</v>
      </c>
      <c r="B44" s="407" t="s">
        <v>46</v>
      </c>
      <c r="C44" s="386">
        <v>10257</v>
      </c>
      <c r="D44" s="384">
        <v>438.96563322608949</v>
      </c>
      <c r="E44" s="384">
        <v>101.62620649312665</v>
      </c>
      <c r="F44" s="384">
        <v>541.45085697572381</v>
      </c>
      <c r="G44" s="384">
        <v>459.46239836209423</v>
      </c>
      <c r="H44" s="384">
        <v>52.711943063273864</v>
      </c>
      <c r="I44" s="408">
        <v>1594.2170381203082</v>
      </c>
      <c r="J44" s="385">
        <v>54.92078883173221</v>
      </c>
      <c r="K44" s="385">
        <v>0</v>
      </c>
      <c r="L44" s="385">
        <v>0</v>
      </c>
      <c r="M44" s="385">
        <v>29.973643365506479</v>
      </c>
      <c r="N44" s="385">
        <v>34.376682776967549</v>
      </c>
      <c r="O44" s="385">
        <v>0</v>
      </c>
      <c r="P44" s="385">
        <v>0</v>
      </c>
      <c r="Q44" s="385">
        <v>22.539348657765014</v>
      </c>
      <c r="R44" s="408">
        <v>141.81046363197126</v>
      </c>
      <c r="S44" s="408">
        <v>1736.0275017522792</v>
      </c>
      <c r="T44" s="408">
        <v>1388.69</v>
      </c>
      <c r="U44" s="408">
        <v>347.33750175227919</v>
      </c>
      <c r="V44" s="410">
        <v>0</v>
      </c>
      <c r="W44" s="410">
        <v>0</v>
      </c>
      <c r="X44" s="410">
        <v>8.788794807002084</v>
      </c>
      <c r="Y44" s="410">
        <v>19.629644009190706</v>
      </c>
      <c r="Z44" s="410">
        <v>0</v>
      </c>
      <c r="AA44" s="408">
        <v>28.418438816192793</v>
      </c>
      <c r="AB44" s="411">
        <v>-0.99</v>
      </c>
      <c r="AC44" s="411">
        <v>-1.8100000000000003</v>
      </c>
      <c r="AD44" s="411">
        <v>-0.99</v>
      </c>
      <c r="AE44" s="411">
        <v>-0.01</v>
      </c>
      <c r="AF44" s="411">
        <v>-22.5</v>
      </c>
      <c r="AG44" s="411">
        <v>-33.907126840206693</v>
      </c>
      <c r="AH44" s="411">
        <v>85.144259175535808</v>
      </c>
      <c r="AI44" s="411">
        <v>5.3836584922141633</v>
      </c>
      <c r="AJ44" s="411">
        <v>-90.469955240458646</v>
      </c>
      <c r="AK44" s="411">
        <v>34.69705405746808</v>
      </c>
      <c r="AL44" s="408">
        <v>-25.452110355447289</v>
      </c>
      <c r="AM44" s="408">
        <v>350.3038302130247</v>
      </c>
      <c r="AN44" s="408">
        <v>390.92396641095712</v>
      </c>
      <c r="AO44" s="408">
        <v>741.22779662398182</v>
      </c>
      <c r="AP44" s="408">
        <v>167.06204503589714</v>
      </c>
      <c r="AQ44" s="408">
        <v>908.28984165987879</v>
      </c>
      <c r="AR44" s="411">
        <v>-9.6824075753144108</v>
      </c>
      <c r="AS44" s="411">
        <v>898.60743408456449</v>
      </c>
    </row>
    <row r="45" spans="1:45" x14ac:dyDescent="0.25">
      <c r="A45" s="409">
        <v>109</v>
      </c>
      <c r="B45" s="407" t="s">
        <v>47</v>
      </c>
      <c r="C45" s="386">
        <v>68043</v>
      </c>
      <c r="D45" s="384">
        <v>384.63373263965434</v>
      </c>
      <c r="E45" s="384">
        <v>78.384418676425199</v>
      </c>
      <c r="F45" s="384">
        <v>443.7018172332202</v>
      </c>
      <c r="G45" s="384">
        <v>413.55399585556194</v>
      </c>
      <c r="H45" s="384">
        <v>54.410940728656882</v>
      </c>
      <c r="I45" s="408">
        <v>1374.6849051335184</v>
      </c>
      <c r="J45" s="385">
        <v>73.449329585426511</v>
      </c>
      <c r="K45" s="385">
        <v>0</v>
      </c>
      <c r="L45" s="385">
        <v>0</v>
      </c>
      <c r="M45" s="385">
        <v>101.5989668297988</v>
      </c>
      <c r="N45" s="385">
        <v>19.939562082127622</v>
      </c>
      <c r="O45" s="385">
        <v>0</v>
      </c>
      <c r="P45" s="385">
        <v>0</v>
      </c>
      <c r="Q45" s="385">
        <v>26.170487412469885</v>
      </c>
      <c r="R45" s="408">
        <v>221.15834590982283</v>
      </c>
      <c r="S45" s="408">
        <v>1595.8432510433413</v>
      </c>
      <c r="T45" s="408">
        <v>1388.69</v>
      </c>
      <c r="U45" s="408">
        <v>207.15325104334133</v>
      </c>
      <c r="V45" s="410">
        <v>0</v>
      </c>
      <c r="W45" s="410">
        <v>0</v>
      </c>
      <c r="X45" s="410">
        <v>13.303674279470757</v>
      </c>
      <c r="Y45" s="410">
        <v>20.345643006716909</v>
      </c>
      <c r="Z45" s="410">
        <v>2.0654327984348129</v>
      </c>
      <c r="AA45" s="408">
        <v>35.71475008462248</v>
      </c>
      <c r="AB45" s="411">
        <v>-0.98999999999999988</v>
      </c>
      <c r="AC45" s="411">
        <v>-1.81</v>
      </c>
      <c r="AD45" s="411">
        <v>-0.98999999999999988</v>
      </c>
      <c r="AE45" s="411">
        <v>-0.01</v>
      </c>
      <c r="AF45" s="411">
        <v>-22.5</v>
      </c>
      <c r="AG45" s="411">
        <v>-67.764760350072748</v>
      </c>
      <c r="AH45" s="411">
        <v>11.683036566100219</v>
      </c>
      <c r="AI45" s="411">
        <v>32.121540113102775</v>
      </c>
      <c r="AJ45" s="411">
        <v>-90.469955240458646</v>
      </c>
      <c r="AK45" s="411">
        <v>34.69705405746808</v>
      </c>
      <c r="AL45" s="408">
        <v>-106.03308485386032</v>
      </c>
      <c r="AM45" s="408">
        <v>136.83491627410348</v>
      </c>
      <c r="AN45" s="408">
        <v>117.60192643007815</v>
      </c>
      <c r="AO45" s="408">
        <v>254.43684270418166</v>
      </c>
      <c r="AP45" s="408">
        <v>152.88893496056767</v>
      </c>
      <c r="AQ45" s="408">
        <v>407.3257776647493</v>
      </c>
      <c r="AR45" s="411">
        <v>-3.6145730053054748</v>
      </c>
      <c r="AS45" s="411">
        <v>403.71120465944387</v>
      </c>
    </row>
    <row r="46" spans="1:45" x14ac:dyDescent="0.25">
      <c r="A46" s="409">
        <v>111</v>
      </c>
      <c r="B46" s="407" t="s">
        <v>48</v>
      </c>
      <c r="C46" s="386">
        <v>18131</v>
      </c>
      <c r="D46" s="384">
        <v>253.29655893221556</v>
      </c>
      <c r="E46" s="384">
        <v>60.366168440792016</v>
      </c>
      <c r="F46" s="384">
        <v>341.40524405713967</v>
      </c>
      <c r="G46" s="384">
        <v>342.2235629584689</v>
      </c>
      <c r="H46" s="384">
        <v>56.845256191053998</v>
      </c>
      <c r="I46" s="408">
        <v>1054.1367905796703</v>
      </c>
      <c r="J46" s="385">
        <v>96.558441038791827</v>
      </c>
      <c r="K46" s="385">
        <v>0</v>
      </c>
      <c r="L46" s="385">
        <v>0</v>
      </c>
      <c r="M46" s="385">
        <v>74.836280403728409</v>
      </c>
      <c r="N46" s="385">
        <v>28.33226959104751</v>
      </c>
      <c r="O46" s="385">
        <v>0</v>
      </c>
      <c r="P46" s="385">
        <v>0</v>
      </c>
      <c r="Q46" s="385">
        <v>38.177593307709657</v>
      </c>
      <c r="R46" s="408">
        <v>237.90458434127743</v>
      </c>
      <c r="S46" s="408">
        <v>1292.0413749209476</v>
      </c>
      <c r="T46" s="408">
        <v>1388.69</v>
      </c>
      <c r="U46" s="408">
        <v>-96.648625079052366</v>
      </c>
      <c r="V46" s="410">
        <v>0</v>
      </c>
      <c r="W46" s="410">
        <v>0</v>
      </c>
      <c r="X46" s="410">
        <v>12.810250785577145</v>
      </c>
      <c r="Y46" s="410">
        <v>20.154661382038451</v>
      </c>
      <c r="Z46" s="410">
        <v>0</v>
      </c>
      <c r="AA46" s="408">
        <v>32.964912167615594</v>
      </c>
      <c r="AB46" s="411">
        <v>-0.98999999999999988</v>
      </c>
      <c r="AC46" s="411">
        <v>-1.81</v>
      </c>
      <c r="AD46" s="411">
        <v>-0.98999999999999988</v>
      </c>
      <c r="AE46" s="411">
        <v>-0.01</v>
      </c>
      <c r="AF46" s="411">
        <v>-22.5</v>
      </c>
      <c r="AG46" s="411">
        <v>-54.937470134024593</v>
      </c>
      <c r="AH46" s="411">
        <v>180.94416882046497</v>
      </c>
      <c r="AI46" s="411">
        <v>195.33262520264856</v>
      </c>
      <c r="AJ46" s="411">
        <v>-90.469955240458646</v>
      </c>
      <c r="AK46" s="411">
        <v>34.69705405746808</v>
      </c>
      <c r="AL46" s="408">
        <v>239.26642270609838</v>
      </c>
      <c r="AM46" s="408">
        <v>175.58270979466161</v>
      </c>
      <c r="AN46" s="408">
        <v>311.10706679962772</v>
      </c>
      <c r="AO46" s="408">
        <v>486.68977659428936</v>
      </c>
      <c r="AP46" s="408">
        <v>169.48302645335775</v>
      </c>
      <c r="AQ46" s="408">
        <v>656.17280304764711</v>
      </c>
      <c r="AR46" s="411">
        <v>5.9325125475704583</v>
      </c>
      <c r="AS46" s="411">
        <v>662.10531559521758</v>
      </c>
    </row>
    <row r="47" spans="1:45" x14ac:dyDescent="0.25">
      <c r="A47" s="409">
        <v>139</v>
      </c>
      <c r="B47" s="407" t="s">
        <v>49</v>
      </c>
      <c r="C47" s="386">
        <v>9853</v>
      </c>
      <c r="D47" s="384">
        <v>575.77517811833957</v>
      </c>
      <c r="E47" s="384">
        <v>128.71501065665279</v>
      </c>
      <c r="F47" s="384">
        <v>682.54713285293826</v>
      </c>
      <c r="G47" s="384">
        <v>629.74276058053385</v>
      </c>
      <c r="H47" s="384">
        <v>49.314432152643867</v>
      </c>
      <c r="I47" s="408">
        <v>2066.0945143611084</v>
      </c>
      <c r="J47" s="385">
        <v>76.280442933844782</v>
      </c>
      <c r="K47" s="385">
        <v>0</v>
      </c>
      <c r="L47" s="385">
        <v>0</v>
      </c>
      <c r="M47" s="385">
        <v>13.770999695524207</v>
      </c>
      <c r="N47" s="385">
        <v>124.61508887625463</v>
      </c>
      <c r="O47" s="385">
        <v>0</v>
      </c>
      <c r="P47" s="385">
        <v>0</v>
      </c>
      <c r="Q47" s="385">
        <v>19.408197812829059</v>
      </c>
      <c r="R47" s="408">
        <v>234.07472931845263</v>
      </c>
      <c r="S47" s="408">
        <v>2300.1692436795611</v>
      </c>
      <c r="T47" s="408">
        <v>1388.69</v>
      </c>
      <c r="U47" s="408">
        <v>911.47924367956102</v>
      </c>
      <c r="V47" s="410">
        <v>0</v>
      </c>
      <c r="W47" s="410">
        <v>0</v>
      </c>
      <c r="X47" s="410">
        <v>8.8709799106825677</v>
      </c>
      <c r="Y47" s="410">
        <v>16.050733068273534</v>
      </c>
      <c r="Z47" s="410">
        <v>0.32520171954289856</v>
      </c>
      <c r="AA47" s="408">
        <v>25.246914698499001</v>
      </c>
      <c r="AB47" s="411">
        <v>-0.98999999999999988</v>
      </c>
      <c r="AC47" s="411">
        <v>-1.81</v>
      </c>
      <c r="AD47" s="411">
        <v>-0.98999999999999988</v>
      </c>
      <c r="AE47" s="411">
        <v>-0.01</v>
      </c>
      <c r="AF47" s="411">
        <v>-22.5</v>
      </c>
      <c r="AG47" s="411">
        <v>-24.536091444230184</v>
      </c>
      <c r="AH47" s="411">
        <v>-92.49937003801881</v>
      </c>
      <c r="AI47" s="411">
        <v>-111.61008440446331</v>
      </c>
      <c r="AJ47" s="411">
        <v>-90.469955240458646</v>
      </c>
      <c r="AK47" s="411">
        <v>34.69705405746808</v>
      </c>
      <c r="AL47" s="408">
        <v>-310.7184470697029</v>
      </c>
      <c r="AM47" s="408">
        <v>626.0077113083571</v>
      </c>
      <c r="AN47" s="408">
        <v>549.20096204746346</v>
      </c>
      <c r="AO47" s="408">
        <v>1175.2086733558206</v>
      </c>
      <c r="AP47" s="408">
        <v>147.08178768722453</v>
      </c>
      <c r="AQ47" s="408">
        <v>1322.2904610430451</v>
      </c>
      <c r="AR47" s="411">
        <v>26.463568760783513</v>
      </c>
      <c r="AS47" s="411">
        <v>1348.7540298038286</v>
      </c>
    </row>
    <row r="48" spans="1:45" x14ac:dyDescent="0.25">
      <c r="A48" s="409">
        <v>140</v>
      </c>
      <c r="B48" s="407" t="s">
        <v>50</v>
      </c>
      <c r="C48" s="386">
        <v>20801</v>
      </c>
      <c r="D48" s="384">
        <v>373.48243786356426</v>
      </c>
      <c r="E48" s="384">
        <v>88.53122446036248</v>
      </c>
      <c r="F48" s="384">
        <v>480.09551127349647</v>
      </c>
      <c r="G48" s="384">
        <v>433.39601461468197</v>
      </c>
      <c r="H48" s="384">
        <v>53.998751983077739</v>
      </c>
      <c r="I48" s="408">
        <v>1429.5039401951831</v>
      </c>
      <c r="J48" s="385">
        <v>82.454025042208585</v>
      </c>
      <c r="K48" s="385">
        <v>0</v>
      </c>
      <c r="L48" s="385">
        <v>0</v>
      </c>
      <c r="M48" s="385">
        <v>59.945869910100477</v>
      </c>
      <c r="N48" s="385">
        <v>27.874708432911611</v>
      </c>
      <c r="O48" s="385">
        <v>0</v>
      </c>
      <c r="P48" s="385">
        <v>0</v>
      </c>
      <c r="Q48" s="385">
        <v>23.76944111608103</v>
      </c>
      <c r="R48" s="408">
        <v>194.04404450130173</v>
      </c>
      <c r="S48" s="408">
        <v>1623.5479846964849</v>
      </c>
      <c r="T48" s="408">
        <v>1388.69</v>
      </c>
      <c r="U48" s="408">
        <v>234.85798469648478</v>
      </c>
      <c r="V48" s="410">
        <v>16.031385333333333</v>
      </c>
      <c r="W48" s="410">
        <v>0</v>
      </c>
      <c r="X48" s="410">
        <v>14.454345007028946</v>
      </c>
      <c r="Y48" s="410">
        <v>18.996892575640292</v>
      </c>
      <c r="Z48" s="410">
        <v>0</v>
      </c>
      <c r="AA48" s="408">
        <v>49.482622916002569</v>
      </c>
      <c r="AB48" s="411">
        <v>-0.9900000000000001</v>
      </c>
      <c r="AC48" s="411">
        <v>-1.8099999999999998</v>
      </c>
      <c r="AD48" s="411">
        <v>-0.9900000000000001</v>
      </c>
      <c r="AE48" s="411">
        <v>-0.01</v>
      </c>
      <c r="AF48" s="411">
        <v>-22.5</v>
      </c>
      <c r="AG48" s="411">
        <v>-53.747271938849089</v>
      </c>
      <c r="AH48" s="411">
        <v>273.30728340065264</v>
      </c>
      <c r="AI48" s="411">
        <v>142.28097193827196</v>
      </c>
      <c r="AJ48" s="411">
        <v>-90.469955240458646</v>
      </c>
      <c r="AK48" s="411">
        <v>34.69705405746808</v>
      </c>
      <c r="AL48" s="408">
        <v>279.76808221708495</v>
      </c>
      <c r="AM48" s="408">
        <v>564.10868982957231</v>
      </c>
      <c r="AN48" s="408">
        <v>355.12682595155849</v>
      </c>
      <c r="AO48" s="408">
        <v>919.23551578113074</v>
      </c>
      <c r="AP48" s="408">
        <v>176.88652771810928</v>
      </c>
      <c r="AQ48" s="408">
        <v>1096.1220434992399</v>
      </c>
      <c r="AR48" s="411">
        <v>-7.0242675352146557</v>
      </c>
      <c r="AS48" s="411">
        <v>1089.0977759640252</v>
      </c>
    </row>
    <row r="49" spans="1:45" x14ac:dyDescent="0.25">
      <c r="A49" s="409">
        <v>142</v>
      </c>
      <c r="B49" s="407" t="s">
        <v>51</v>
      </c>
      <c r="C49" s="386">
        <v>6504</v>
      </c>
      <c r="D49" s="384">
        <v>380.11464022140223</v>
      </c>
      <c r="E49" s="384">
        <v>77.462638376383765</v>
      </c>
      <c r="F49" s="384">
        <v>436.94844557195569</v>
      </c>
      <c r="G49" s="384">
        <v>393.83817343173433</v>
      </c>
      <c r="H49" s="384">
        <v>54.614498769987705</v>
      </c>
      <c r="I49" s="408">
        <v>1342.9783963714638</v>
      </c>
      <c r="J49" s="385">
        <v>66.031661099740148</v>
      </c>
      <c r="K49" s="385">
        <v>0</v>
      </c>
      <c r="L49" s="385">
        <v>0</v>
      </c>
      <c r="M49" s="385">
        <v>36.706343788437884</v>
      </c>
      <c r="N49" s="385">
        <v>68.913974903975415</v>
      </c>
      <c r="O49" s="385">
        <v>0</v>
      </c>
      <c r="P49" s="385">
        <v>0</v>
      </c>
      <c r="Q49" s="385">
        <v>27.528667483559062</v>
      </c>
      <c r="R49" s="408">
        <v>199.18064727571252</v>
      </c>
      <c r="S49" s="408">
        <v>1542.1590436471763</v>
      </c>
      <c r="T49" s="408">
        <v>1388.69</v>
      </c>
      <c r="U49" s="408">
        <v>153.46904364717622</v>
      </c>
      <c r="V49" s="410">
        <v>0</v>
      </c>
      <c r="W49" s="410">
        <v>0</v>
      </c>
      <c r="X49" s="410">
        <v>10.26012217107051</v>
      </c>
      <c r="Y49" s="410">
        <v>15.593621510158513</v>
      </c>
      <c r="Z49" s="410">
        <v>0</v>
      </c>
      <c r="AA49" s="408">
        <v>25.853743681229027</v>
      </c>
      <c r="AB49" s="411">
        <v>-0.99</v>
      </c>
      <c r="AC49" s="411">
        <v>-1.81</v>
      </c>
      <c r="AD49" s="411">
        <v>-0.99</v>
      </c>
      <c r="AE49" s="411">
        <v>-0.01</v>
      </c>
      <c r="AF49" s="411">
        <v>-22.5</v>
      </c>
      <c r="AG49" s="411">
        <v>-28.315600399754</v>
      </c>
      <c r="AH49" s="411">
        <v>46.35443127160088</v>
      </c>
      <c r="AI49" s="411">
        <v>40.754106579149898</v>
      </c>
      <c r="AJ49" s="411">
        <v>-90.469955240458646</v>
      </c>
      <c r="AK49" s="411">
        <v>34.69705405746808</v>
      </c>
      <c r="AL49" s="408">
        <v>-23.279963731993771</v>
      </c>
      <c r="AM49" s="408">
        <v>156.04282359641147</v>
      </c>
      <c r="AN49" s="408">
        <v>387.41285237257432</v>
      </c>
      <c r="AO49" s="408">
        <v>543.45567596898582</v>
      </c>
      <c r="AP49" s="408">
        <v>179.73005840108161</v>
      </c>
      <c r="AQ49" s="408">
        <v>723.18573437006739</v>
      </c>
      <c r="AR49" s="411">
        <v>79.62726437576876</v>
      </c>
      <c r="AS49" s="411">
        <v>802.81299874583613</v>
      </c>
    </row>
    <row r="50" spans="1:45" x14ac:dyDescent="0.25">
      <c r="A50" s="409">
        <v>143</v>
      </c>
      <c r="B50" s="407" t="s">
        <v>52</v>
      </c>
      <c r="C50" s="386">
        <v>6804</v>
      </c>
      <c r="D50" s="384">
        <v>310.41563492063494</v>
      </c>
      <c r="E50" s="384">
        <v>86.813932980599645</v>
      </c>
      <c r="F50" s="384">
        <v>472.94853762492653</v>
      </c>
      <c r="G50" s="384">
        <v>370.99055555555555</v>
      </c>
      <c r="H50" s="384">
        <v>54.889741328630215</v>
      </c>
      <c r="I50" s="408">
        <v>1296.0584024103471</v>
      </c>
      <c r="J50" s="385">
        <v>62.553667653275902</v>
      </c>
      <c r="K50" s="385">
        <v>0</v>
      </c>
      <c r="L50" s="385">
        <v>0</v>
      </c>
      <c r="M50" s="385">
        <v>44.680273368606706</v>
      </c>
      <c r="N50" s="385">
        <v>83.820552555238109</v>
      </c>
      <c r="O50" s="385">
        <v>0</v>
      </c>
      <c r="P50" s="385">
        <v>0</v>
      </c>
      <c r="Q50" s="385">
        <v>29.915055604580072</v>
      </c>
      <c r="R50" s="408">
        <v>220.96954918170081</v>
      </c>
      <c r="S50" s="408">
        <v>1517.0279515920479</v>
      </c>
      <c r="T50" s="408">
        <v>1388.69</v>
      </c>
      <c r="U50" s="408">
        <v>128.33795159204789</v>
      </c>
      <c r="V50" s="410">
        <v>5.1657613333333332</v>
      </c>
      <c r="W50" s="410">
        <v>0</v>
      </c>
      <c r="X50" s="410">
        <v>11.479672308110729</v>
      </c>
      <c r="Y50" s="410">
        <v>19.325089672459246</v>
      </c>
      <c r="Z50" s="410">
        <v>0</v>
      </c>
      <c r="AA50" s="408">
        <v>35.970523313903307</v>
      </c>
      <c r="AB50" s="411">
        <v>-0.99</v>
      </c>
      <c r="AC50" s="411">
        <v>-1.81</v>
      </c>
      <c r="AD50" s="411">
        <v>-0.99</v>
      </c>
      <c r="AE50" s="411">
        <v>-0.01</v>
      </c>
      <c r="AF50" s="411">
        <v>-22.5</v>
      </c>
      <c r="AG50" s="411">
        <v>-47.627870370370374</v>
      </c>
      <c r="AH50" s="411">
        <v>-83.797977032907312</v>
      </c>
      <c r="AI50" s="411">
        <v>0.49168642481863489</v>
      </c>
      <c r="AJ50" s="411">
        <v>-90.469955240458646</v>
      </c>
      <c r="AK50" s="411">
        <v>34.69705405746808</v>
      </c>
      <c r="AL50" s="408">
        <v>-213.00706216144965</v>
      </c>
      <c r="AM50" s="408">
        <v>-48.698587255498481</v>
      </c>
      <c r="AN50" s="408">
        <v>417.67509342822706</v>
      </c>
      <c r="AO50" s="408">
        <v>368.97650617272859</v>
      </c>
      <c r="AP50" s="408">
        <v>199.00355881750713</v>
      </c>
      <c r="AQ50" s="408">
        <v>567.98006499023575</v>
      </c>
      <c r="AR50" s="411">
        <v>29.150713918283358</v>
      </c>
      <c r="AS50" s="411">
        <v>597.13077890851912</v>
      </c>
    </row>
    <row r="51" spans="1:45" x14ac:dyDescent="0.25">
      <c r="A51" s="409">
        <v>145</v>
      </c>
      <c r="B51" s="407" t="s">
        <v>53</v>
      </c>
      <c r="C51" s="386">
        <v>12369</v>
      </c>
      <c r="D51" s="384">
        <v>569.18316759641039</v>
      </c>
      <c r="E51" s="384">
        <v>111.66250303177299</v>
      </c>
      <c r="F51" s="384">
        <v>585.2179909451047</v>
      </c>
      <c r="G51" s="384">
        <v>519.74111569245702</v>
      </c>
      <c r="H51" s="384">
        <v>50.920682351038892</v>
      </c>
      <c r="I51" s="408">
        <v>1836.7254596167843</v>
      </c>
      <c r="J51" s="385">
        <v>37.148820668457859</v>
      </c>
      <c r="K51" s="385">
        <v>0</v>
      </c>
      <c r="L51" s="385">
        <v>0</v>
      </c>
      <c r="M51" s="385">
        <v>28.327121028377395</v>
      </c>
      <c r="N51" s="385">
        <v>35.434081928933679</v>
      </c>
      <c r="O51" s="385">
        <v>0</v>
      </c>
      <c r="P51" s="385">
        <v>0</v>
      </c>
      <c r="Q51" s="385">
        <v>16.128659542038889</v>
      </c>
      <c r="R51" s="408">
        <v>117.03868316780783</v>
      </c>
      <c r="S51" s="408">
        <v>1953.7641427845922</v>
      </c>
      <c r="T51" s="408">
        <v>1388.69</v>
      </c>
      <c r="U51" s="408">
        <v>565.07414278459225</v>
      </c>
      <c r="V51" s="410">
        <v>0</v>
      </c>
      <c r="W51" s="410">
        <v>0</v>
      </c>
      <c r="X51" s="410">
        <v>8.42932673282988</v>
      </c>
      <c r="Y51" s="410">
        <v>16.624693954279564</v>
      </c>
      <c r="Z51" s="410">
        <v>2.7773514865696898</v>
      </c>
      <c r="AA51" s="408">
        <v>27.831372173679139</v>
      </c>
      <c r="AB51" s="411">
        <v>-0.99</v>
      </c>
      <c r="AC51" s="411">
        <v>-1.81</v>
      </c>
      <c r="AD51" s="411">
        <v>-0.99</v>
      </c>
      <c r="AE51" s="411">
        <v>-0.01</v>
      </c>
      <c r="AF51" s="411">
        <v>-22.5</v>
      </c>
      <c r="AG51" s="411">
        <v>-27.329487024011641</v>
      </c>
      <c r="AH51" s="411">
        <v>74.151466063486822</v>
      </c>
      <c r="AI51" s="411">
        <v>-23.289775219198859</v>
      </c>
      <c r="AJ51" s="411">
        <v>-90.469955240458646</v>
      </c>
      <c r="AK51" s="411">
        <v>34.69705405746808</v>
      </c>
      <c r="AL51" s="408">
        <v>-58.540697362714241</v>
      </c>
      <c r="AM51" s="408">
        <v>534.36481759555716</v>
      </c>
      <c r="AN51" s="408">
        <v>447.06775337144757</v>
      </c>
      <c r="AO51" s="408">
        <v>981.43257096700461</v>
      </c>
      <c r="AP51" s="408">
        <v>176.15594746330413</v>
      </c>
      <c r="AQ51" s="408">
        <v>1157.5885184303088</v>
      </c>
      <c r="AR51" s="411">
        <v>5.4432201875656903</v>
      </c>
      <c r="AS51" s="411">
        <v>1163.0317386178745</v>
      </c>
    </row>
    <row r="52" spans="1:45" x14ac:dyDescent="0.25">
      <c r="A52" s="409">
        <v>146</v>
      </c>
      <c r="B52" s="407" t="s">
        <v>54</v>
      </c>
      <c r="C52" s="386">
        <v>4492</v>
      </c>
      <c r="D52" s="384">
        <v>200.4661843276937</v>
      </c>
      <c r="E52" s="384">
        <v>59.946905609973285</v>
      </c>
      <c r="F52" s="384">
        <v>272.06027827248442</v>
      </c>
      <c r="G52" s="384">
        <v>279.58427871772039</v>
      </c>
      <c r="H52" s="384">
        <v>58.198766696349068</v>
      </c>
      <c r="I52" s="408">
        <v>870.25641362422084</v>
      </c>
      <c r="J52" s="385">
        <v>99.562575689869519</v>
      </c>
      <c r="K52" s="385">
        <v>0</v>
      </c>
      <c r="L52" s="385">
        <v>0</v>
      </c>
      <c r="M52" s="385">
        <v>62.323913624220843</v>
      </c>
      <c r="N52" s="385">
        <v>467.4979459840597</v>
      </c>
      <c r="O52" s="385">
        <v>0</v>
      </c>
      <c r="P52" s="385">
        <v>0</v>
      </c>
      <c r="Q52" s="385">
        <v>34.698413501251224</v>
      </c>
      <c r="R52" s="408">
        <v>664.0828487994014</v>
      </c>
      <c r="S52" s="408">
        <v>1534.3392624236221</v>
      </c>
      <c r="T52" s="408">
        <v>1388.69</v>
      </c>
      <c r="U52" s="408">
        <v>145.6492624236221</v>
      </c>
      <c r="V52" s="410">
        <v>292.996308</v>
      </c>
      <c r="W52" s="410">
        <v>0</v>
      </c>
      <c r="X52" s="410">
        <v>12.686440619585539</v>
      </c>
      <c r="Y52" s="410">
        <v>17.196280717308053</v>
      </c>
      <c r="Z52" s="410">
        <v>0</v>
      </c>
      <c r="AA52" s="408">
        <v>322.87902933689355</v>
      </c>
      <c r="AB52" s="411">
        <v>-0.99</v>
      </c>
      <c r="AC52" s="411">
        <v>-1.81</v>
      </c>
      <c r="AD52" s="411">
        <v>-0.99</v>
      </c>
      <c r="AE52" s="411">
        <v>-0.01</v>
      </c>
      <c r="AF52" s="411">
        <v>-22.5</v>
      </c>
      <c r="AG52" s="411">
        <v>-30.019933214603743</v>
      </c>
      <c r="AH52" s="411">
        <v>67.622986119037435</v>
      </c>
      <c r="AI52" s="411">
        <v>-1.0885851947238585</v>
      </c>
      <c r="AJ52" s="411">
        <v>-90.469955240458646</v>
      </c>
      <c r="AK52" s="411">
        <v>34.69705405746808</v>
      </c>
      <c r="AL52" s="408">
        <v>-45.558433473280715</v>
      </c>
      <c r="AM52" s="408">
        <v>422.96985828723496</v>
      </c>
      <c r="AN52" s="408">
        <v>254.28887969963537</v>
      </c>
      <c r="AO52" s="408">
        <v>677.2587379868703</v>
      </c>
      <c r="AP52" s="408">
        <v>228.61949726077012</v>
      </c>
      <c r="AQ52" s="408">
        <v>905.87823524764053</v>
      </c>
      <c r="AR52" s="411">
        <v>5.978027604630455</v>
      </c>
      <c r="AS52" s="411">
        <v>911.8562628522709</v>
      </c>
    </row>
    <row r="53" spans="1:45" x14ac:dyDescent="0.25">
      <c r="A53" s="409">
        <v>148</v>
      </c>
      <c r="B53" s="407" t="s">
        <v>55</v>
      </c>
      <c r="C53" s="386">
        <v>7047</v>
      </c>
      <c r="D53" s="384">
        <v>331.07681992337166</v>
      </c>
      <c r="E53" s="384">
        <v>71.493827160493822</v>
      </c>
      <c r="F53" s="384">
        <v>371.4689172697602</v>
      </c>
      <c r="G53" s="384">
        <v>354.66873563218394</v>
      </c>
      <c r="H53" s="384">
        <v>55.824103873988932</v>
      </c>
      <c r="I53" s="408">
        <v>1184.5324038597985</v>
      </c>
      <c r="J53" s="385">
        <v>83.057523418541294</v>
      </c>
      <c r="K53" s="385">
        <v>0</v>
      </c>
      <c r="L53" s="385">
        <v>0</v>
      </c>
      <c r="M53" s="385">
        <v>69.949479211011777</v>
      </c>
      <c r="N53" s="385">
        <v>830.6</v>
      </c>
      <c r="O53" s="385">
        <v>0</v>
      </c>
      <c r="P53" s="385">
        <v>0</v>
      </c>
      <c r="Q53" s="385">
        <v>29.072493196247631</v>
      </c>
      <c r="R53" s="408">
        <v>1012.6794958258008</v>
      </c>
      <c r="S53" s="408">
        <v>2197.2118996855993</v>
      </c>
      <c r="T53" s="408">
        <v>1388.69</v>
      </c>
      <c r="U53" s="408">
        <v>808.52189968559935</v>
      </c>
      <c r="V53" s="410">
        <v>302.07811700000002</v>
      </c>
      <c r="W53" s="410">
        <v>62.852691925642105</v>
      </c>
      <c r="X53" s="410">
        <v>12.791673045013512</v>
      </c>
      <c r="Y53" s="410">
        <v>20.076429696596929</v>
      </c>
      <c r="Z53" s="410">
        <v>6.9381238303208947</v>
      </c>
      <c r="AA53" s="408">
        <v>404.7370354975734</v>
      </c>
      <c r="AB53" s="411">
        <v>-0.99</v>
      </c>
      <c r="AC53" s="411">
        <v>-1.81</v>
      </c>
      <c r="AD53" s="411">
        <v>-0.99</v>
      </c>
      <c r="AE53" s="411">
        <v>-0.01</v>
      </c>
      <c r="AF53" s="411">
        <v>-22.5</v>
      </c>
      <c r="AG53" s="411">
        <v>-18.258102029232298</v>
      </c>
      <c r="AH53" s="411">
        <v>114.01499765343684</v>
      </c>
      <c r="AI53" s="411">
        <v>341.25031822999938</v>
      </c>
      <c r="AJ53" s="411">
        <v>-90.469955240458646</v>
      </c>
      <c r="AK53" s="411">
        <v>34.69705405746808</v>
      </c>
      <c r="AL53" s="408">
        <v>354.93431267121338</v>
      </c>
      <c r="AM53" s="408">
        <v>1568.1932478543861</v>
      </c>
      <c r="AN53" s="408">
        <v>-2.5586138313023894</v>
      </c>
      <c r="AO53" s="408">
        <v>1565.6346340230837</v>
      </c>
      <c r="AP53" s="408">
        <v>165.01973865835237</v>
      </c>
      <c r="AQ53" s="408">
        <v>1730.6543726814361</v>
      </c>
      <c r="AR53" s="411">
        <v>-0.33236902227898496</v>
      </c>
      <c r="AS53" s="411">
        <v>1730.322003659157</v>
      </c>
    </row>
    <row r="54" spans="1:45" x14ac:dyDescent="0.25">
      <c r="A54" s="409">
        <v>149</v>
      </c>
      <c r="B54" s="407" t="s">
        <v>56</v>
      </c>
      <c r="C54" s="386">
        <v>5384</v>
      </c>
      <c r="D54" s="384">
        <v>383.16309806835068</v>
      </c>
      <c r="E54" s="384">
        <v>77.442793462109961</v>
      </c>
      <c r="F54" s="384">
        <v>468.74705980683507</v>
      </c>
      <c r="G54" s="384">
        <v>448.05135958395243</v>
      </c>
      <c r="H54" s="384">
        <v>54.029803120356618</v>
      </c>
      <c r="I54" s="408">
        <v>1431.4341140416047</v>
      </c>
      <c r="J54" s="385">
        <v>44.79756748131453</v>
      </c>
      <c r="K54" s="385">
        <v>20.5807</v>
      </c>
      <c r="L54" s="385">
        <v>141.99634524517089</v>
      </c>
      <c r="M54" s="385">
        <v>83.899149331352163</v>
      </c>
      <c r="N54" s="385">
        <v>49.521310729308567</v>
      </c>
      <c r="O54" s="385">
        <v>0</v>
      </c>
      <c r="P54" s="385">
        <v>13.305505200594354</v>
      </c>
      <c r="Q54" s="385">
        <v>27.091864157967855</v>
      </c>
      <c r="R54" s="408">
        <v>381.19244214570841</v>
      </c>
      <c r="S54" s="408">
        <v>1812.6265561873131</v>
      </c>
      <c r="T54" s="408">
        <v>1388.69</v>
      </c>
      <c r="U54" s="408">
        <v>423.93655618731322</v>
      </c>
      <c r="V54" s="410">
        <v>0</v>
      </c>
      <c r="W54" s="410">
        <v>0</v>
      </c>
      <c r="X54" s="410">
        <v>7.264781161881392</v>
      </c>
      <c r="Y54" s="410">
        <v>21.068797645460606</v>
      </c>
      <c r="Z54" s="410">
        <v>0</v>
      </c>
      <c r="AA54" s="408">
        <v>28.333578807342001</v>
      </c>
      <c r="AB54" s="411">
        <v>-0.99</v>
      </c>
      <c r="AC54" s="411">
        <v>-1.81</v>
      </c>
      <c r="AD54" s="411">
        <v>-0.99</v>
      </c>
      <c r="AE54" s="411">
        <v>-0.01</v>
      </c>
      <c r="AF54" s="411">
        <v>-22.5</v>
      </c>
      <c r="AG54" s="411">
        <v>-16.546985976968799</v>
      </c>
      <c r="AH54" s="411">
        <v>121.291718011847</v>
      </c>
      <c r="AI54" s="411">
        <v>75.81221291547223</v>
      </c>
      <c r="AJ54" s="411">
        <v>-90.469955240458646</v>
      </c>
      <c r="AK54" s="411">
        <v>34.69705405746808</v>
      </c>
      <c r="AL54" s="408">
        <v>98.48404376735985</v>
      </c>
      <c r="AM54" s="408">
        <v>550.75417876201504</v>
      </c>
      <c r="AN54" s="408">
        <v>-12.405986905507534</v>
      </c>
      <c r="AO54" s="408">
        <v>538.34819185650747</v>
      </c>
      <c r="AP54" s="408">
        <v>160.18403179861605</v>
      </c>
      <c r="AQ54" s="408">
        <v>698.53222365512352</v>
      </c>
      <c r="AR54" s="411">
        <v>-446.41339115898955</v>
      </c>
      <c r="AS54" s="411">
        <v>252.11883249613393</v>
      </c>
    </row>
    <row r="55" spans="1:45" x14ac:dyDescent="0.25">
      <c r="A55" s="409">
        <v>151</v>
      </c>
      <c r="B55" s="407" t="s">
        <v>57</v>
      </c>
      <c r="C55" s="386">
        <v>1852</v>
      </c>
      <c r="D55" s="384">
        <v>256.3747192224622</v>
      </c>
      <c r="E55" s="384">
        <v>42.213012958963283</v>
      </c>
      <c r="F55" s="384">
        <v>398.26979481641473</v>
      </c>
      <c r="G55" s="384">
        <v>308.85025917926566</v>
      </c>
      <c r="H55" s="384">
        <v>56.623228941684665</v>
      </c>
      <c r="I55" s="408">
        <v>1062.3310151187907</v>
      </c>
      <c r="J55" s="385">
        <v>43.782186895320443</v>
      </c>
      <c r="K55" s="385">
        <v>0</v>
      </c>
      <c r="L55" s="385">
        <v>0</v>
      </c>
      <c r="M55" s="385">
        <v>63.063023758099355</v>
      </c>
      <c r="N55" s="385">
        <v>263.59687138600168</v>
      </c>
      <c r="O55" s="385">
        <v>0</v>
      </c>
      <c r="P55" s="385">
        <v>0</v>
      </c>
      <c r="Q55" s="385">
        <v>34.030391589536293</v>
      </c>
      <c r="R55" s="408">
        <v>404.4724736289578</v>
      </c>
      <c r="S55" s="408">
        <v>1466.8034887477484</v>
      </c>
      <c r="T55" s="408">
        <v>1388.6899999999998</v>
      </c>
      <c r="U55" s="408">
        <v>78.113488747748363</v>
      </c>
      <c r="V55" s="410">
        <v>104.738106</v>
      </c>
      <c r="W55" s="410">
        <v>0</v>
      </c>
      <c r="X55" s="410">
        <v>11.084345281011815</v>
      </c>
      <c r="Y55" s="410">
        <v>9.7712520977487394</v>
      </c>
      <c r="Z55" s="410">
        <v>0</v>
      </c>
      <c r="AA55" s="408">
        <v>125.59370337876055</v>
      </c>
      <c r="AB55" s="411">
        <v>-0.99</v>
      </c>
      <c r="AC55" s="411">
        <v>-1.8099999999999998</v>
      </c>
      <c r="AD55" s="411">
        <v>-0.99</v>
      </c>
      <c r="AE55" s="411">
        <v>-0.01</v>
      </c>
      <c r="AF55" s="411">
        <v>-22.5</v>
      </c>
      <c r="AG55" s="411">
        <v>-24.628320734341255</v>
      </c>
      <c r="AH55" s="411">
        <v>-115.28324875066957</v>
      </c>
      <c r="AI55" s="411">
        <v>-145.54689046905139</v>
      </c>
      <c r="AJ55" s="411">
        <v>-90.469955240458646</v>
      </c>
      <c r="AK55" s="411">
        <v>34.69705405746808</v>
      </c>
      <c r="AL55" s="408">
        <v>-367.53136113705278</v>
      </c>
      <c r="AM55" s="408">
        <v>-163.82416901054384</v>
      </c>
      <c r="AN55" s="408">
        <v>408.66216290317692</v>
      </c>
      <c r="AO55" s="408">
        <v>244.83799389263305</v>
      </c>
      <c r="AP55" s="408">
        <v>269.67439982859838</v>
      </c>
      <c r="AQ55" s="408">
        <v>514.51239372123143</v>
      </c>
      <c r="AR55" s="411">
        <v>0</v>
      </c>
      <c r="AS55" s="411">
        <v>514.51239372123143</v>
      </c>
    </row>
    <row r="56" spans="1:45" x14ac:dyDescent="0.25">
      <c r="A56" s="409">
        <v>152</v>
      </c>
      <c r="B56" s="407" t="s">
        <v>58</v>
      </c>
      <c r="C56" s="386">
        <v>4406</v>
      </c>
      <c r="D56" s="384">
        <v>330.72246482069909</v>
      </c>
      <c r="E56" s="384">
        <v>96.604289605083977</v>
      </c>
      <c r="F56" s="384">
        <v>541.61118928733538</v>
      </c>
      <c r="G56" s="384">
        <v>507.99464366772582</v>
      </c>
      <c r="H56" s="384">
        <v>53.344561960962331</v>
      </c>
      <c r="I56" s="408">
        <v>1530.2771493418068</v>
      </c>
      <c r="J56" s="385">
        <v>40.778751563933881</v>
      </c>
      <c r="K56" s="385">
        <v>0</v>
      </c>
      <c r="L56" s="385">
        <v>0</v>
      </c>
      <c r="M56" s="385">
        <v>22.609468906037222</v>
      </c>
      <c r="N56" s="385">
        <v>61.079282679733637</v>
      </c>
      <c r="O56" s="385">
        <v>0</v>
      </c>
      <c r="P56" s="385">
        <v>0</v>
      </c>
      <c r="Q56" s="385">
        <v>21.77847836380484</v>
      </c>
      <c r="R56" s="408">
        <v>146.24598151350958</v>
      </c>
      <c r="S56" s="408">
        <v>1676.5231308553164</v>
      </c>
      <c r="T56" s="408">
        <v>1388.69</v>
      </c>
      <c r="U56" s="408">
        <v>287.8331308553162</v>
      </c>
      <c r="V56" s="410">
        <v>0</v>
      </c>
      <c r="W56" s="410">
        <v>0</v>
      </c>
      <c r="X56" s="410">
        <v>10.006346057245359</v>
      </c>
      <c r="Y56" s="410">
        <v>15.541525596887293</v>
      </c>
      <c r="Z56" s="410">
        <v>0</v>
      </c>
      <c r="AA56" s="408">
        <v>25.547871654132649</v>
      </c>
      <c r="AB56" s="411">
        <v>-0.98999999999999988</v>
      </c>
      <c r="AC56" s="411">
        <v>-1.81</v>
      </c>
      <c r="AD56" s="411">
        <v>-0.98999999999999988</v>
      </c>
      <c r="AE56" s="411">
        <v>-0.01</v>
      </c>
      <c r="AF56" s="411">
        <v>-22.5</v>
      </c>
      <c r="AG56" s="411">
        <v>-29.202414888788017</v>
      </c>
      <c r="AH56" s="411">
        <v>51.002780488893229</v>
      </c>
      <c r="AI56" s="411">
        <v>-39.868892653821312</v>
      </c>
      <c r="AJ56" s="411">
        <v>-90.469955240458646</v>
      </c>
      <c r="AK56" s="411">
        <v>34.69705405746808</v>
      </c>
      <c r="AL56" s="408">
        <v>-100.14142823670667</v>
      </c>
      <c r="AM56" s="408">
        <v>213.23957427274217</v>
      </c>
      <c r="AN56" s="408">
        <v>483.27763896321738</v>
      </c>
      <c r="AO56" s="408">
        <v>696.5172132359595</v>
      </c>
      <c r="AP56" s="408">
        <v>210.53937828205619</v>
      </c>
      <c r="AQ56" s="408">
        <v>907.05659151801569</v>
      </c>
      <c r="AR56" s="411">
        <v>60.405365410803455</v>
      </c>
      <c r="AS56" s="411">
        <v>967.46195692881918</v>
      </c>
    </row>
    <row r="57" spans="1:45" x14ac:dyDescent="0.25">
      <c r="A57" s="409">
        <v>153</v>
      </c>
      <c r="B57" s="407" t="s">
        <v>59</v>
      </c>
      <c r="C57" s="386">
        <v>25208</v>
      </c>
      <c r="D57" s="384">
        <v>285.13091796255162</v>
      </c>
      <c r="E57" s="384">
        <v>65.817260393525871</v>
      </c>
      <c r="F57" s="384">
        <v>385.54853697238968</v>
      </c>
      <c r="G57" s="384">
        <v>357.6273603617899</v>
      </c>
      <c r="H57" s="384">
        <v>56.085536337670582</v>
      </c>
      <c r="I57" s="408">
        <v>1150.2096120279275</v>
      </c>
      <c r="J57" s="385">
        <v>93.729658023068183</v>
      </c>
      <c r="K57" s="385">
        <v>0</v>
      </c>
      <c r="L57" s="385">
        <v>0</v>
      </c>
      <c r="M57" s="385">
        <v>126.79871231355125</v>
      </c>
      <c r="N57" s="385">
        <v>4.6724104816548717</v>
      </c>
      <c r="O57" s="385">
        <v>0</v>
      </c>
      <c r="P57" s="385">
        <v>0</v>
      </c>
      <c r="Q57" s="385">
        <v>30.739414773912038</v>
      </c>
      <c r="R57" s="408">
        <v>255.94019559218634</v>
      </c>
      <c r="S57" s="408">
        <v>1406.1498076201137</v>
      </c>
      <c r="T57" s="408">
        <v>1388.69</v>
      </c>
      <c r="U57" s="408">
        <v>17.459807620113654</v>
      </c>
      <c r="V57" s="410">
        <v>0</v>
      </c>
      <c r="W57" s="410">
        <v>0</v>
      </c>
      <c r="X57" s="410">
        <v>13.019350915175142</v>
      </c>
      <c r="Y57" s="410">
        <v>17.58684588811732</v>
      </c>
      <c r="Z57" s="410">
        <v>0</v>
      </c>
      <c r="AA57" s="408">
        <v>30.606196803292466</v>
      </c>
      <c r="AB57" s="411">
        <v>-0.98999999999999988</v>
      </c>
      <c r="AC57" s="411">
        <v>-1.81</v>
      </c>
      <c r="AD57" s="411">
        <v>-0.98999999999999988</v>
      </c>
      <c r="AE57" s="411">
        <v>-0.01</v>
      </c>
      <c r="AF57" s="411">
        <v>-22.5</v>
      </c>
      <c r="AG57" s="411">
        <v>-63.115593145033323</v>
      </c>
      <c r="AH57" s="411">
        <v>219.65291145783661</v>
      </c>
      <c r="AI57" s="411">
        <v>165.67769940004467</v>
      </c>
      <c r="AJ57" s="411">
        <v>-90.469955240458646</v>
      </c>
      <c r="AK57" s="411">
        <v>34.69705405746808</v>
      </c>
      <c r="AL57" s="408">
        <v>240.14211652985736</v>
      </c>
      <c r="AM57" s="408">
        <v>288.20812095326352</v>
      </c>
      <c r="AN57" s="408">
        <v>306.4647995788697</v>
      </c>
      <c r="AO57" s="408">
        <v>594.67292053213316</v>
      </c>
      <c r="AP57" s="408">
        <v>153.36231530787953</v>
      </c>
      <c r="AQ57" s="408">
        <v>748.03523584001266</v>
      </c>
      <c r="AR57" s="411">
        <v>-38.405254171294843</v>
      </c>
      <c r="AS57" s="411">
        <v>709.62998166871785</v>
      </c>
    </row>
    <row r="58" spans="1:45" x14ac:dyDescent="0.25">
      <c r="A58" s="409">
        <v>165</v>
      </c>
      <c r="B58" s="407" t="s">
        <v>60</v>
      </c>
      <c r="C58" s="386">
        <v>16280</v>
      </c>
      <c r="D58" s="384">
        <v>430.43497297297301</v>
      </c>
      <c r="E58" s="384">
        <v>87.505282555282562</v>
      </c>
      <c r="F58" s="384">
        <v>485.4940841523341</v>
      </c>
      <c r="G58" s="384">
        <v>509.45115847665852</v>
      </c>
      <c r="H58" s="384">
        <v>53.121007371007373</v>
      </c>
      <c r="I58" s="408">
        <v>1566.0065055282555</v>
      </c>
      <c r="J58" s="385">
        <v>57.329707636757405</v>
      </c>
      <c r="K58" s="385">
        <v>0</v>
      </c>
      <c r="L58" s="385">
        <v>0</v>
      </c>
      <c r="M58" s="385">
        <v>57.813999999999993</v>
      </c>
      <c r="N58" s="385">
        <v>25.552537106774572</v>
      </c>
      <c r="O58" s="385">
        <v>0</v>
      </c>
      <c r="P58" s="385">
        <v>0</v>
      </c>
      <c r="Q58" s="385">
        <v>25.128594090095177</v>
      </c>
      <c r="R58" s="408">
        <v>165.82483883362715</v>
      </c>
      <c r="S58" s="408">
        <v>1731.8313443618827</v>
      </c>
      <c r="T58" s="408">
        <v>1388.69</v>
      </c>
      <c r="U58" s="408">
        <v>343.14134436188272</v>
      </c>
      <c r="V58" s="410">
        <v>0</v>
      </c>
      <c r="W58" s="410">
        <v>0</v>
      </c>
      <c r="X58" s="410">
        <v>9.386662053466285</v>
      </c>
      <c r="Y58" s="410">
        <v>18.453588149114807</v>
      </c>
      <c r="Z58" s="410">
        <v>0</v>
      </c>
      <c r="AA58" s="408">
        <v>27.840250202581096</v>
      </c>
      <c r="AB58" s="411">
        <v>-0.99</v>
      </c>
      <c r="AC58" s="411">
        <v>-1.81</v>
      </c>
      <c r="AD58" s="411">
        <v>-0.99</v>
      </c>
      <c r="AE58" s="411">
        <v>-0.01</v>
      </c>
      <c r="AF58" s="411">
        <v>-22.5</v>
      </c>
      <c r="AG58" s="411">
        <v>-49.964334305896806</v>
      </c>
      <c r="AH58" s="411">
        <v>42.661754359079652</v>
      </c>
      <c r="AI58" s="411">
        <v>0.49168642481863489</v>
      </c>
      <c r="AJ58" s="411">
        <v>-90.469955240458646</v>
      </c>
      <c r="AK58" s="411">
        <v>34.69705405746808</v>
      </c>
      <c r="AL58" s="408">
        <v>-88.8837947049891</v>
      </c>
      <c r="AM58" s="408">
        <v>282.09779985947472</v>
      </c>
      <c r="AN58" s="408">
        <v>285.48667035531054</v>
      </c>
      <c r="AO58" s="408">
        <v>567.58447021478526</v>
      </c>
      <c r="AP58" s="408">
        <v>154.3457808743519</v>
      </c>
      <c r="AQ58" s="408">
        <v>721.93025108913719</v>
      </c>
      <c r="AR58" s="411">
        <v>17.650198310810833</v>
      </c>
      <c r="AS58" s="411">
        <v>739.58044939994807</v>
      </c>
    </row>
    <row r="59" spans="1:45" x14ac:dyDescent="0.25">
      <c r="A59" s="409">
        <v>167</v>
      </c>
      <c r="B59" s="407" t="s">
        <v>61</v>
      </c>
      <c r="C59" s="386">
        <v>77513</v>
      </c>
      <c r="D59" s="384">
        <v>371.96578406202832</v>
      </c>
      <c r="E59" s="384">
        <v>72.618167275166741</v>
      </c>
      <c r="F59" s="384">
        <v>414.12245520106308</v>
      </c>
      <c r="G59" s="384">
        <v>348.59110523396077</v>
      </c>
      <c r="H59" s="384">
        <v>55.149302181569546</v>
      </c>
      <c r="I59" s="408">
        <v>1262.4468139537885</v>
      </c>
      <c r="J59" s="385">
        <v>97.823793185832102</v>
      </c>
      <c r="K59" s="385">
        <v>0</v>
      </c>
      <c r="L59" s="385">
        <v>0</v>
      </c>
      <c r="M59" s="385">
        <v>107.15652135770773</v>
      </c>
      <c r="N59" s="385">
        <v>23.350953722974847</v>
      </c>
      <c r="O59" s="385">
        <v>0</v>
      </c>
      <c r="P59" s="385">
        <v>0</v>
      </c>
      <c r="Q59" s="385">
        <v>21.453215216121084</v>
      </c>
      <c r="R59" s="408">
        <v>249.78448348263578</v>
      </c>
      <c r="S59" s="408">
        <v>1512.231297436424</v>
      </c>
      <c r="T59" s="408">
        <v>1388.69</v>
      </c>
      <c r="U59" s="408">
        <v>123.54129743642412</v>
      </c>
      <c r="V59" s="410">
        <v>0</v>
      </c>
      <c r="W59" s="410">
        <v>0</v>
      </c>
      <c r="X59" s="410">
        <v>14.920196308975264</v>
      </c>
      <c r="Y59" s="410">
        <v>18.906507954185798</v>
      </c>
      <c r="Z59" s="410">
        <v>2.9371956692355825</v>
      </c>
      <c r="AA59" s="408">
        <v>36.76389993239664</v>
      </c>
      <c r="AB59" s="411">
        <v>-0.99</v>
      </c>
      <c r="AC59" s="411">
        <v>-1.81</v>
      </c>
      <c r="AD59" s="411">
        <v>-0.99</v>
      </c>
      <c r="AE59" s="411">
        <v>-0.01</v>
      </c>
      <c r="AF59" s="411">
        <v>-22.5</v>
      </c>
      <c r="AG59" s="411">
        <v>-65.033827371537669</v>
      </c>
      <c r="AH59" s="411">
        <v>12.904561563116074</v>
      </c>
      <c r="AI59" s="411">
        <v>19.10346658508298</v>
      </c>
      <c r="AJ59" s="411">
        <v>-90.469955240458646</v>
      </c>
      <c r="AK59" s="411">
        <v>34.69705405746808</v>
      </c>
      <c r="AL59" s="408">
        <v>-115.09870040632919</v>
      </c>
      <c r="AM59" s="408">
        <v>45.206496962491578</v>
      </c>
      <c r="AN59" s="408">
        <v>302.1145990042578</v>
      </c>
      <c r="AO59" s="408">
        <v>347.32109596674934</v>
      </c>
      <c r="AP59" s="408">
        <v>163.49360071681411</v>
      </c>
      <c r="AQ59" s="408">
        <v>510.81469668356351</v>
      </c>
      <c r="AR59" s="411">
        <v>-133.53628972559443</v>
      </c>
      <c r="AS59" s="411">
        <v>377.27840695796908</v>
      </c>
    </row>
    <row r="60" spans="1:45" x14ac:dyDescent="0.25">
      <c r="A60" s="409">
        <v>169</v>
      </c>
      <c r="B60" s="407" t="s">
        <v>62</v>
      </c>
      <c r="C60" s="386">
        <v>4990</v>
      </c>
      <c r="D60" s="384">
        <v>339.59241883767538</v>
      </c>
      <c r="E60" s="384">
        <v>67.890480961923842</v>
      </c>
      <c r="F60" s="384">
        <v>498.51252905811623</v>
      </c>
      <c r="G60" s="384">
        <v>446.05006412825645</v>
      </c>
      <c r="H60" s="384">
        <v>54.18782765531062</v>
      </c>
      <c r="I60" s="408">
        <v>1406.2333206412825</v>
      </c>
      <c r="J60" s="385">
        <v>49.525994223966784</v>
      </c>
      <c r="K60" s="385">
        <v>0</v>
      </c>
      <c r="L60" s="385">
        <v>0</v>
      </c>
      <c r="M60" s="385">
        <v>58.169190380761528</v>
      </c>
      <c r="N60" s="385">
        <v>27.476400258698096</v>
      </c>
      <c r="O60" s="385">
        <v>0</v>
      </c>
      <c r="P60" s="385">
        <v>0</v>
      </c>
      <c r="Q60" s="385">
        <v>28.019903275799749</v>
      </c>
      <c r="R60" s="408">
        <v>163.19148813922615</v>
      </c>
      <c r="S60" s="408">
        <v>1569.4248087805086</v>
      </c>
      <c r="T60" s="408">
        <v>1388.69</v>
      </c>
      <c r="U60" s="408">
        <v>180.73480878050844</v>
      </c>
      <c r="V60" s="410">
        <v>0</v>
      </c>
      <c r="W60" s="410">
        <v>0</v>
      </c>
      <c r="X60" s="410">
        <v>10.394230417036828</v>
      </c>
      <c r="Y60" s="410">
        <v>15.17492250903549</v>
      </c>
      <c r="Z60" s="410">
        <v>0</v>
      </c>
      <c r="AA60" s="408">
        <v>25.569152926072316</v>
      </c>
      <c r="AB60" s="411">
        <v>-0.9900000000000001</v>
      </c>
      <c r="AC60" s="411">
        <v>-1.8099999999999998</v>
      </c>
      <c r="AD60" s="411">
        <v>-0.9900000000000001</v>
      </c>
      <c r="AE60" s="411">
        <v>-0.01</v>
      </c>
      <c r="AF60" s="411">
        <v>-22.5</v>
      </c>
      <c r="AG60" s="411">
        <v>-27.269788577154308</v>
      </c>
      <c r="AH60" s="411">
        <v>69.690011903940544</v>
      </c>
      <c r="AI60" s="411">
        <v>36.649757111527158</v>
      </c>
      <c r="AJ60" s="411">
        <v>-90.469955240458646</v>
      </c>
      <c r="AK60" s="411">
        <v>34.69705405746808</v>
      </c>
      <c r="AL60" s="408">
        <v>-3.0029207446771524</v>
      </c>
      <c r="AM60" s="408">
        <v>203.3010409619036</v>
      </c>
      <c r="AN60" s="408">
        <v>381.20637655961832</v>
      </c>
      <c r="AO60" s="408">
        <v>584.50741752152192</v>
      </c>
      <c r="AP60" s="408">
        <v>181.06879469821834</v>
      </c>
      <c r="AQ60" s="408">
        <v>765.57621221974023</v>
      </c>
      <c r="AR60" s="411">
        <v>15.247364729458914</v>
      </c>
      <c r="AS60" s="411">
        <v>780.82357694919915</v>
      </c>
    </row>
    <row r="61" spans="1:45" x14ac:dyDescent="0.25">
      <c r="A61" s="409">
        <v>171</v>
      </c>
      <c r="B61" s="407" t="s">
        <v>63</v>
      </c>
      <c r="C61" s="386">
        <v>4540</v>
      </c>
      <c r="D61" s="384">
        <v>335.38626872246698</v>
      </c>
      <c r="E61" s="384">
        <v>86.099669603524234</v>
      </c>
      <c r="F61" s="384">
        <v>415.7218348017621</v>
      </c>
      <c r="G61" s="384">
        <v>380.70630396475769</v>
      </c>
      <c r="H61" s="384">
        <v>55.156506607929515</v>
      </c>
      <c r="I61" s="408">
        <v>1273.0705837004405</v>
      </c>
      <c r="J61" s="385">
        <v>53.959398871759504</v>
      </c>
      <c r="K61" s="385">
        <v>0</v>
      </c>
      <c r="L61" s="385">
        <v>0</v>
      </c>
      <c r="M61" s="385">
        <v>70.744488986784134</v>
      </c>
      <c r="N61" s="385">
        <v>96.228696485204978</v>
      </c>
      <c r="O61" s="385">
        <v>0</v>
      </c>
      <c r="P61" s="385">
        <v>0</v>
      </c>
      <c r="Q61" s="385">
        <v>28.399210416007197</v>
      </c>
      <c r="R61" s="408">
        <v>249.33179475975584</v>
      </c>
      <c r="S61" s="408">
        <v>1522.4023784601964</v>
      </c>
      <c r="T61" s="408">
        <v>1388.69</v>
      </c>
      <c r="U61" s="408">
        <v>133.71237846019633</v>
      </c>
      <c r="V61" s="410">
        <v>5.9366615000000014</v>
      </c>
      <c r="W61" s="410">
        <v>0</v>
      </c>
      <c r="X61" s="410">
        <v>9.7389977081242947</v>
      </c>
      <c r="Y61" s="410">
        <v>18.553003603337693</v>
      </c>
      <c r="Z61" s="410">
        <v>0</v>
      </c>
      <c r="AA61" s="408">
        <v>34.228662811461987</v>
      </c>
      <c r="AB61" s="411">
        <v>-0.9900000000000001</v>
      </c>
      <c r="AC61" s="411">
        <v>-1.8099999999999998</v>
      </c>
      <c r="AD61" s="411">
        <v>-0.9900000000000001</v>
      </c>
      <c r="AE61" s="411">
        <v>-0.01</v>
      </c>
      <c r="AF61" s="411">
        <v>-22.5</v>
      </c>
      <c r="AG61" s="411">
        <v>-25.075255506607931</v>
      </c>
      <c r="AH61" s="411">
        <v>-2.6774259789690835</v>
      </c>
      <c r="AI61" s="411">
        <v>-30.465043423814596</v>
      </c>
      <c r="AJ61" s="411">
        <v>-90.469955240458646</v>
      </c>
      <c r="AK61" s="411">
        <v>34.69705405746808</v>
      </c>
      <c r="AL61" s="408">
        <v>-140.29062609238218</v>
      </c>
      <c r="AM61" s="408">
        <v>27.650415179276138</v>
      </c>
      <c r="AN61" s="408">
        <v>324.45719274793629</v>
      </c>
      <c r="AO61" s="408">
        <v>352.10760792721243</v>
      </c>
      <c r="AP61" s="408">
        <v>206.88799573921449</v>
      </c>
      <c r="AQ61" s="408">
        <v>558.99560366642686</v>
      </c>
      <c r="AR61" s="411">
        <v>1.675866740088106</v>
      </c>
      <c r="AS61" s="411">
        <v>560.67147040651503</v>
      </c>
    </row>
    <row r="62" spans="1:45" x14ac:dyDescent="0.25">
      <c r="A62" s="409">
        <v>172</v>
      </c>
      <c r="B62" s="407" t="s">
        <v>64</v>
      </c>
      <c r="C62" s="386">
        <v>4171</v>
      </c>
      <c r="D62" s="384">
        <v>247.29682570127071</v>
      </c>
      <c r="E62" s="384">
        <v>39.569287940541834</v>
      </c>
      <c r="F62" s="384">
        <v>358.87923999040999</v>
      </c>
      <c r="G62" s="384">
        <v>345.81905538240233</v>
      </c>
      <c r="H62" s="384">
        <v>56.872256053704156</v>
      </c>
      <c r="I62" s="408">
        <v>1048.4366650683289</v>
      </c>
      <c r="J62" s="385">
        <v>78.266272544638113</v>
      </c>
      <c r="K62" s="385">
        <v>0</v>
      </c>
      <c r="L62" s="385">
        <v>0</v>
      </c>
      <c r="M62" s="385">
        <v>42.413478782066647</v>
      </c>
      <c r="N62" s="385">
        <v>157.97547569194307</v>
      </c>
      <c r="O62" s="385">
        <v>0</v>
      </c>
      <c r="P62" s="385">
        <v>17.529834572045075</v>
      </c>
      <c r="Q62" s="385">
        <v>33.53687605238968</v>
      </c>
      <c r="R62" s="408">
        <v>329.72193764308258</v>
      </c>
      <c r="S62" s="408">
        <v>1378.1586027114115</v>
      </c>
      <c r="T62" s="408">
        <v>1388.69</v>
      </c>
      <c r="U62" s="408">
        <v>-10.531397288588588</v>
      </c>
      <c r="V62" s="410">
        <v>132.49207675000002</v>
      </c>
      <c r="W62" s="410">
        <v>0</v>
      </c>
      <c r="X62" s="410">
        <v>11.917349116774778</v>
      </c>
      <c r="Y62" s="410">
        <v>17.479366175743149</v>
      </c>
      <c r="Z62" s="410">
        <v>0</v>
      </c>
      <c r="AA62" s="408">
        <v>161.88879204251796</v>
      </c>
      <c r="AB62" s="411">
        <v>-0.99</v>
      </c>
      <c r="AC62" s="411">
        <v>-1.81</v>
      </c>
      <c r="AD62" s="411">
        <v>-0.99</v>
      </c>
      <c r="AE62" s="411">
        <v>-0.01</v>
      </c>
      <c r="AF62" s="411">
        <v>-22.5</v>
      </c>
      <c r="AG62" s="411">
        <v>-30.617793095181014</v>
      </c>
      <c r="AH62" s="411">
        <v>11.937484430895578</v>
      </c>
      <c r="AI62" s="411">
        <v>-20.962132994032988</v>
      </c>
      <c r="AJ62" s="411">
        <v>-90.469955240458646</v>
      </c>
      <c r="AK62" s="411">
        <v>34.69705405746808</v>
      </c>
      <c r="AL62" s="408">
        <v>-121.71534284130895</v>
      </c>
      <c r="AM62" s="408">
        <v>29.64205191262042</v>
      </c>
      <c r="AN62" s="408">
        <v>392.22861015763459</v>
      </c>
      <c r="AO62" s="408">
        <v>421.87066207025504</v>
      </c>
      <c r="AP62" s="408">
        <v>222.96379838083885</v>
      </c>
      <c r="AQ62" s="408">
        <v>644.83446045109395</v>
      </c>
      <c r="AR62" s="411">
        <v>-13.24101822105011</v>
      </c>
      <c r="AS62" s="411">
        <v>631.59344223004382</v>
      </c>
    </row>
    <row r="63" spans="1:45" x14ac:dyDescent="0.25">
      <c r="A63" s="409">
        <v>176</v>
      </c>
      <c r="B63" s="407" t="s">
        <v>65</v>
      </c>
      <c r="C63" s="386">
        <v>4352</v>
      </c>
      <c r="D63" s="384">
        <v>227.60650505514707</v>
      </c>
      <c r="E63" s="384">
        <v>53.891429227941174</v>
      </c>
      <c r="F63" s="384">
        <v>287.45866038602941</v>
      </c>
      <c r="G63" s="384">
        <v>360.00852022058825</v>
      </c>
      <c r="H63" s="384">
        <v>57.480307904411767</v>
      </c>
      <c r="I63" s="408">
        <v>986.4454227941178</v>
      </c>
      <c r="J63" s="385">
        <v>105.69171965143835</v>
      </c>
      <c r="K63" s="385">
        <v>0</v>
      </c>
      <c r="L63" s="385">
        <v>0</v>
      </c>
      <c r="M63" s="385">
        <v>43.412086397058822</v>
      </c>
      <c r="N63" s="385">
        <v>262.22252530012406</v>
      </c>
      <c r="O63" s="385">
        <v>0</v>
      </c>
      <c r="P63" s="385">
        <v>12.583570772058822</v>
      </c>
      <c r="Q63" s="385">
        <v>33.99645546495946</v>
      </c>
      <c r="R63" s="408">
        <v>457.90635758563951</v>
      </c>
      <c r="S63" s="408">
        <v>1444.3517803797572</v>
      </c>
      <c r="T63" s="408">
        <v>1388.69</v>
      </c>
      <c r="U63" s="408">
        <v>55.66178037975731</v>
      </c>
      <c r="V63" s="410">
        <v>285.38849350000004</v>
      </c>
      <c r="W63" s="410">
        <v>0</v>
      </c>
      <c r="X63" s="410">
        <v>12.753057241416132</v>
      </c>
      <c r="Y63" s="410">
        <v>15.215295246622444</v>
      </c>
      <c r="Z63" s="410">
        <v>0</v>
      </c>
      <c r="AA63" s="408">
        <v>313.35684598803857</v>
      </c>
      <c r="AB63" s="411">
        <v>-0.98999999999999988</v>
      </c>
      <c r="AC63" s="411">
        <v>-1.81</v>
      </c>
      <c r="AD63" s="411">
        <v>-0.98999999999999988</v>
      </c>
      <c r="AE63" s="411">
        <v>-0.01</v>
      </c>
      <c r="AF63" s="411">
        <v>-22.5</v>
      </c>
      <c r="AG63" s="411">
        <v>-40.481946231617648</v>
      </c>
      <c r="AH63" s="411">
        <v>-278.4982895907516</v>
      </c>
      <c r="AI63" s="411">
        <v>-199.12216202829208</v>
      </c>
      <c r="AJ63" s="411">
        <v>-90.469955240458646</v>
      </c>
      <c r="AK63" s="411">
        <v>34.69705405746808</v>
      </c>
      <c r="AL63" s="408">
        <v>-600.17529903365187</v>
      </c>
      <c r="AM63" s="408">
        <v>-231.15667266585595</v>
      </c>
      <c r="AN63" s="408">
        <v>491.1176278219607</v>
      </c>
      <c r="AO63" s="408">
        <v>259.96095515610477</v>
      </c>
      <c r="AP63" s="408">
        <v>229.02336142208793</v>
      </c>
      <c r="AQ63" s="408">
        <v>488.98431657819265</v>
      </c>
      <c r="AR63" s="411">
        <v>-60.023652343750001</v>
      </c>
      <c r="AS63" s="411">
        <v>428.96066423444267</v>
      </c>
    </row>
    <row r="64" spans="1:45" x14ac:dyDescent="0.25">
      <c r="A64" s="409">
        <v>177</v>
      </c>
      <c r="B64" s="407" t="s">
        <v>66</v>
      </c>
      <c r="C64" s="386">
        <v>1768</v>
      </c>
      <c r="D64" s="384">
        <v>305.59754524886881</v>
      </c>
      <c r="E64" s="384">
        <v>68.784502262443439</v>
      </c>
      <c r="F64" s="384">
        <v>486.72413461538463</v>
      </c>
      <c r="G64" s="384">
        <v>443.08740950226246</v>
      </c>
      <c r="H64" s="384">
        <v>54.566945701357469</v>
      </c>
      <c r="I64" s="408">
        <v>1358.7605373303168</v>
      </c>
      <c r="J64" s="385">
        <v>50.478917674817993</v>
      </c>
      <c r="K64" s="385">
        <v>0</v>
      </c>
      <c r="L64" s="385">
        <v>0</v>
      </c>
      <c r="M64" s="385">
        <v>21.372104072398187</v>
      </c>
      <c r="N64" s="385">
        <v>111.10591678531152</v>
      </c>
      <c r="O64" s="385">
        <v>0</v>
      </c>
      <c r="P64" s="385">
        <v>0</v>
      </c>
      <c r="Q64" s="385">
        <v>29.965175559949841</v>
      </c>
      <c r="R64" s="408">
        <v>212.92211409247753</v>
      </c>
      <c r="S64" s="408">
        <v>1571.6826514227944</v>
      </c>
      <c r="T64" s="408">
        <v>1388.69</v>
      </c>
      <c r="U64" s="408">
        <v>182.99265142279435</v>
      </c>
      <c r="V64" s="410">
        <v>39.18968533333333</v>
      </c>
      <c r="W64" s="410">
        <v>0</v>
      </c>
      <c r="X64" s="410">
        <v>12.112513302359364</v>
      </c>
      <c r="Y64" s="410">
        <v>22.000534320005691</v>
      </c>
      <c r="Z64" s="410">
        <v>0</v>
      </c>
      <c r="AA64" s="408">
        <v>73.302732955698374</v>
      </c>
      <c r="AB64" s="411">
        <v>-0.99</v>
      </c>
      <c r="AC64" s="411">
        <v>-1.81</v>
      </c>
      <c r="AD64" s="411">
        <v>-0.99</v>
      </c>
      <c r="AE64" s="411">
        <v>-0.01</v>
      </c>
      <c r="AF64" s="411">
        <v>-22.5</v>
      </c>
      <c r="AG64" s="411">
        <v>-33.90156391402715</v>
      </c>
      <c r="AH64" s="411">
        <v>203.64099524718205</v>
      </c>
      <c r="AI64" s="411">
        <v>187.24347600312217</v>
      </c>
      <c r="AJ64" s="411">
        <v>-90.469955240458646</v>
      </c>
      <c r="AK64" s="411">
        <v>34.69705405746808</v>
      </c>
      <c r="AL64" s="408">
        <v>274.91000615328647</v>
      </c>
      <c r="AM64" s="408">
        <v>531.20539053177924</v>
      </c>
      <c r="AN64" s="408">
        <v>181.96342053836355</v>
      </c>
      <c r="AO64" s="408">
        <v>713.16881107014274</v>
      </c>
      <c r="AP64" s="408">
        <v>210.79611473959912</v>
      </c>
      <c r="AQ64" s="408">
        <v>923.96492580974189</v>
      </c>
      <c r="AR64" s="411">
        <v>54.374894796380076</v>
      </c>
      <c r="AS64" s="411">
        <v>978.33982060612198</v>
      </c>
    </row>
    <row r="65" spans="1:45" x14ac:dyDescent="0.25">
      <c r="A65" s="409">
        <v>178</v>
      </c>
      <c r="B65" s="407" t="s">
        <v>67</v>
      </c>
      <c r="C65" s="386">
        <v>5769</v>
      </c>
      <c r="D65" s="384">
        <v>307.92672386895475</v>
      </c>
      <c r="E65" s="384">
        <v>55.711648465938637</v>
      </c>
      <c r="F65" s="384">
        <v>353.48154966198649</v>
      </c>
      <c r="G65" s="384">
        <v>353.48780031201244</v>
      </c>
      <c r="H65" s="384">
        <v>56.287075749696655</v>
      </c>
      <c r="I65" s="408">
        <v>1126.894798058589</v>
      </c>
      <c r="J65" s="385">
        <v>57.446227693355766</v>
      </c>
      <c r="K65" s="385">
        <v>0</v>
      </c>
      <c r="L65" s="385">
        <v>0</v>
      </c>
      <c r="M65" s="385">
        <v>45.848701681400584</v>
      </c>
      <c r="N65" s="385">
        <v>153.24736748199848</v>
      </c>
      <c r="O65" s="385">
        <v>0</v>
      </c>
      <c r="P65" s="385">
        <v>0</v>
      </c>
      <c r="Q65" s="385">
        <v>25.373537588689338</v>
      </c>
      <c r="R65" s="408">
        <v>281.9158344454442</v>
      </c>
      <c r="S65" s="408">
        <v>1408.8106325040333</v>
      </c>
      <c r="T65" s="408">
        <v>1388.69</v>
      </c>
      <c r="U65" s="408">
        <v>20.120632504033107</v>
      </c>
      <c r="V65" s="410">
        <v>51.505310999999999</v>
      </c>
      <c r="W65" s="410">
        <v>0</v>
      </c>
      <c r="X65" s="410">
        <v>10.985151486527814</v>
      </c>
      <c r="Y65" s="410">
        <v>16.995903288648702</v>
      </c>
      <c r="Z65" s="410">
        <v>0</v>
      </c>
      <c r="AA65" s="408">
        <v>79.486365775176509</v>
      </c>
      <c r="AB65" s="411">
        <v>-0.9900000000000001</v>
      </c>
      <c r="AC65" s="411">
        <v>-1.8099999999999998</v>
      </c>
      <c r="AD65" s="411">
        <v>-0.9900000000000001</v>
      </c>
      <c r="AE65" s="411">
        <v>-0.01</v>
      </c>
      <c r="AF65" s="411">
        <v>-22.5</v>
      </c>
      <c r="AG65" s="411">
        <v>-21.729526781071243</v>
      </c>
      <c r="AH65" s="411">
        <v>97.52493402293419</v>
      </c>
      <c r="AI65" s="411">
        <v>12.687009662648602</v>
      </c>
      <c r="AJ65" s="411">
        <v>-90.469955240458646</v>
      </c>
      <c r="AK65" s="411">
        <v>34.69705405746808</v>
      </c>
      <c r="AL65" s="408">
        <v>6.409515721520977</v>
      </c>
      <c r="AM65" s="408">
        <v>106.0165140007306</v>
      </c>
      <c r="AN65" s="408">
        <v>394.55254201046102</v>
      </c>
      <c r="AO65" s="408">
        <v>500.56905601119161</v>
      </c>
      <c r="AP65" s="408">
        <v>232.97188598805602</v>
      </c>
      <c r="AQ65" s="408">
        <v>733.54094199924771</v>
      </c>
      <c r="AR65" s="411">
        <v>3.0074909863061201</v>
      </c>
      <c r="AS65" s="411">
        <v>736.54843298555375</v>
      </c>
    </row>
    <row r="66" spans="1:45" x14ac:dyDescent="0.25">
      <c r="A66" s="409">
        <v>179</v>
      </c>
      <c r="B66" s="407" t="s">
        <v>68</v>
      </c>
      <c r="C66" s="386">
        <v>145887</v>
      </c>
      <c r="D66" s="384">
        <v>417.93742334820786</v>
      </c>
      <c r="E66" s="384">
        <v>83.121552982788046</v>
      </c>
      <c r="F66" s="384">
        <v>453.69610376524298</v>
      </c>
      <c r="G66" s="384">
        <v>403.07312385613523</v>
      </c>
      <c r="H66" s="384">
        <v>54.080854771158499</v>
      </c>
      <c r="I66" s="408">
        <v>1411.9090587235326</v>
      </c>
      <c r="J66" s="385">
        <v>90.850548964382355</v>
      </c>
      <c r="K66" s="385">
        <v>0</v>
      </c>
      <c r="L66" s="385">
        <v>0</v>
      </c>
      <c r="M66" s="385">
        <v>102.35519792716281</v>
      </c>
      <c r="N66" s="385">
        <v>6.0999619918773087</v>
      </c>
      <c r="O66" s="385">
        <v>0</v>
      </c>
      <c r="P66" s="385">
        <v>0.87048592403709713</v>
      </c>
      <c r="Q66" s="385">
        <v>18.781642756484636</v>
      </c>
      <c r="R66" s="408">
        <v>218.95783756394417</v>
      </c>
      <c r="S66" s="408">
        <v>1630.8668962874767</v>
      </c>
      <c r="T66" s="408">
        <v>1388.69</v>
      </c>
      <c r="U66" s="408">
        <v>242.17689628747672</v>
      </c>
      <c r="V66" s="410">
        <v>0</v>
      </c>
      <c r="W66" s="410">
        <v>0</v>
      </c>
      <c r="X66" s="410">
        <v>13.997374143636049</v>
      </c>
      <c r="Y66" s="410">
        <v>20.684608401008322</v>
      </c>
      <c r="Z66" s="410">
        <v>8.2917681424473049</v>
      </c>
      <c r="AA66" s="408">
        <v>42.97375068709168</v>
      </c>
      <c r="AB66" s="411">
        <v>-0.99</v>
      </c>
      <c r="AC66" s="411">
        <v>-1.8100000000000003</v>
      </c>
      <c r="AD66" s="411">
        <v>-0.99</v>
      </c>
      <c r="AE66" s="411">
        <v>-0.01</v>
      </c>
      <c r="AF66" s="411">
        <v>-22.5</v>
      </c>
      <c r="AG66" s="411">
        <v>-89.476267707198048</v>
      </c>
      <c r="AH66" s="411">
        <v>-116.33548904025483</v>
      </c>
      <c r="AI66" s="411">
        <v>-26.464191605629754</v>
      </c>
      <c r="AJ66" s="411">
        <v>-90.469955240458646</v>
      </c>
      <c r="AK66" s="411">
        <v>34.69705405746808</v>
      </c>
      <c r="AL66" s="408">
        <v>-314.34884953607315</v>
      </c>
      <c r="AM66" s="408">
        <v>-29.198202561504743</v>
      </c>
      <c r="AN66" s="408">
        <v>245.66426489826333</v>
      </c>
      <c r="AO66" s="408">
        <v>216.4660623367586</v>
      </c>
      <c r="AP66" s="408">
        <v>145.46525104591129</v>
      </c>
      <c r="AQ66" s="408">
        <v>361.93131338266983</v>
      </c>
      <c r="AR66" s="411">
        <v>-73.861101125871414</v>
      </c>
      <c r="AS66" s="411">
        <v>288.07021225679847</v>
      </c>
    </row>
    <row r="67" spans="1:45" x14ac:dyDescent="0.25">
      <c r="A67" s="409">
        <v>181</v>
      </c>
      <c r="B67" s="407" t="s">
        <v>69</v>
      </c>
      <c r="C67" s="386">
        <v>1683</v>
      </c>
      <c r="D67" s="384">
        <v>330.76000000000005</v>
      </c>
      <c r="E67" s="384">
        <v>46.451871657754012</v>
      </c>
      <c r="F67" s="384">
        <v>541.38299465240641</v>
      </c>
      <c r="G67" s="384">
        <v>376.8054545454545</v>
      </c>
      <c r="H67" s="384">
        <v>54.392002376708263</v>
      </c>
      <c r="I67" s="408">
        <v>1349.7923232323235</v>
      </c>
      <c r="J67" s="385">
        <v>50.23233610128586</v>
      </c>
      <c r="K67" s="385">
        <v>0</v>
      </c>
      <c r="L67" s="385">
        <v>0</v>
      </c>
      <c r="M67" s="385">
        <v>36.738823529411768</v>
      </c>
      <c r="N67" s="385">
        <v>97.120700240076346</v>
      </c>
      <c r="O67" s="385">
        <v>0</v>
      </c>
      <c r="P67" s="385">
        <v>0</v>
      </c>
      <c r="Q67" s="385">
        <v>28.657171864872666</v>
      </c>
      <c r="R67" s="408">
        <v>212.74903173564667</v>
      </c>
      <c r="S67" s="408">
        <v>1562.5413549679702</v>
      </c>
      <c r="T67" s="408">
        <v>1388.69</v>
      </c>
      <c r="U67" s="408">
        <v>173.85135496797017</v>
      </c>
      <c r="V67" s="410">
        <v>24.049164333333334</v>
      </c>
      <c r="W67" s="410">
        <v>0</v>
      </c>
      <c r="X67" s="410">
        <v>8.9767568081093572</v>
      </c>
      <c r="Y67" s="410">
        <v>19.33219613559471</v>
      </c>
      <c r="Z67" s="410">
        <v>0</v>
      </c>
      <c r="AA67" s="408">
        <v>52.358117277037401</v>
      </c>
      <c r="AB67" s="411">
        <v>-0.99</v>
      </c>
      <c r="AC67" s="411">
        <v>-1.81</v>
      </c>
      <c r="AD67" s="411">
        <v>-0.99</v>
      </c>
      <c r="AE67" s="411">
        <v>-1.0000000000000002E-2</v>
      </c>
      <c r="AF67" s="411">
        <v>-22.5</v>
      </c>
      <c r="AG67" s="411">
        <v>-17.78690136660725</v>
      </c>
      <c r="AH67" s="411">
        <v>234.30162337837129</v>
      </c>
      <c r="AI67" s="411">
        <v>145.81673801550323</v>
      </c>
      <c r="AJ67" s="411">
        <v>-90.469955240458646</v>
      </c>
      <c r="AK67" s="411">
        <v>34.69705405746808</v>
      </c>
      <c r="AL67" s="408">
        <v>280.25855884427671</v>
      </c>
      <c r="AM67" s="408">
        <v>506.46803108928418</v>
      </c>
      <c r="AN67" s="408">
        <v>549.78441330815599</v>
      </c>
      <c r="AO67" s="408">
        <v>1056.2524443974401</v>
      </c>
      <c r="AP67" s="408">
        <v>253.33410907991532</v>
      </c>
      <c r="AQ67" s="408">
        <v>1309.5865534773554</v>
      </c>
      <c r="AR67" s="411">
        <v>39.002614379084974</v>
      </c>
      <c r="AS67" s="411">
        <v>1348.5891678564403</v>
      </c>
    </row>
    <row r="68" spans="1:45" x14ac:dyDescent="0.25">
      <c r="A68" s="409">
        <v>182</v>
      </c>
      <c r="B68" s="407" t="s">
        <v>70</v>
      </c>
      <c r="C68" s="386">
        <v>19347</v>
      </c>
      <c r="D68" s="384">
        <v>259.3791300976896</v>
      </c>
      <c r="E68" s="384">
        <v>62.408823073344706</v>
      </c>
      <c r="F68" s="384">
        <v>417.50119450043934</v>
      </c>
      <c r="G68" s="384">
        <v>408.12313536982475</v>
      </c>
      <c r="H68" s="384">
        <v>55.768986406161169</v>
      </c>
      <c r="I68" s="408">
        <v>1203.1812694474597</v>
      </c>
      <c r="J68" s="385">
        <v>92.969459325208931</v>
      </c>
      <c r="K68" s="385">
        <v>0</v>
      </c>
      <c r="L68" s="385">
        <v>0</v>
      </c>
      <c r="M68" s="385">
        <v>42.257147878224018</v>
      </c>
      <c r="N68" s="385">
        <v>61.723647490549432</v>
      </c>
      <c r="O68" s="385">
        <v>0</v>
      </c>
      <c r="P68" s="385">
        <v>0</v>
      </c>
      <c r="Q68" s="385">
        <v>23.595286830531446</v>
      </c>
      <c r="R68" s="408">
        <v>220.54554152451382</v>
      </c>
      <c r="S68" s="408">
        <v>1423.7268109719737</v>
      </c>
      <c r="T68" s="408">
        <v>1388.69</v>
      </c>
      <c r="U68" s="408">
        <v>35.036810971973658</v>
      </c>
      <c r="V68" s="410">
        <v>15.033074833333332</v>
      </c>
      <c r="W68" s="410">
        <v>0</v>
      </c>
      <c r="X68" s="410">
        <v>12.849489870532665</v>
      </c>
      <c r="Y68" s="410">
        <v>18.660095197617061</v>
      </c>
      <c r="Z68" s="410">
        <v>0</v>
      </c>
      <c r="AA68" s="408">
        <v>46.542659901483056</v>
      </c>
      <c r="AB68" s="411">
        <v>-0.99</v>
      </c>
      <c r="AC68" s="411">
        <v>-1.81</v>
      </c>
      <c r="AD68" s="411">
        <v>-0.99</v>
      </c>
      <c r="AE68" s="411">
        <v>-0.01</v>
      </c>
      <c r="AF68" s="411">
        <v>-22.5</v>
      </c>
      <c r="AG68" s="411">
        <v>-50.29841280301855</v>
      </c>
      <c r="AH68" s="411">
        <v>-87.948358117488709</v>
      </c>
      <c r="AI68" s="411">
        <v>-0.55025252600630747</v>
      </c>
      <c r="AJ68" s="411">
        <v>-90.469955240458646</v>
      </c>
      <c r="AK68" s="411">
        <v>34.69705405746808</v>
      </c>
      <c r="AL68" s="408">
        <v>-220.86992462950417</v>
      </c>
      <c r="AM68" s="408">
        <v>-139.29045375604744</v>
      </c>
      <c r="AN68" s="408">
        <v>130.88420451188551</v>
      </c>
      <c r="AO68" s="408">
        <v>-8.4062492441619074</v>
      </c>
      <c r="AP68" s="408">
        <v>169.29702733414609</v>
      </c>
      <c r="AQ68" s="408">
        <v>160.8907780899842</v>
      </c>
      <c r="AR68" s="411">
        <v>-12.91440729828914</v>
      </c>
      <c r="AS68" s="411">
        <v>147.97637079169505</v>
      </c>
    </row>
    <row r="69" spans="1:45" x14ac:dyDescent="0.25">
      <c r="A69" s="409">
        <v>186</v>
      </c>
      <c r="B69" s="407" t="s">
        <v>71</v>
      </c>
      <c r="C69" s="386">
        <v>45630</v>
      </c>
      <c r="D69" s="384">
        <v>486.01169822485213</v>
      </c>
      <c r="E69" s="384">
        <v>99.943293885601577</v>
      </c>
      <c r="F69" s="384">
        <v>503.95856673241286</v>
      </c>
      <c r="G69" s="384">
        <v>440.9193609467456</v>
      </c>
      <c r="H69" s="384">
        <v>52.783867630944549</v>
      </c>
      <c r="I69" s="408">
        <v>1583.6167874205564</v>
      </c>
      <c r="J69" s="385">
        <v>66.22047151438889</v>
      </c>
      <c r="K69" s="385">
        <v>0</v>
      </c>
      <c r="L69" s="385">
        <v>0</v>
      </c>
      <c r="M69" s="385">
        <v>124.17629761122069</v>
      </c>
      <c r="N69" s="385">
        <v>0.62520076525127011</v>
      </c>
      <c r="O69" s="385">
        <v>0</v>
      </c>
      <c r="P69" s="385">
        <v>0</v>
      </c>
      <c r="Q69" s="385">
        <v>27.747182611273963</v>
      </c>
      <c r="R69" s="408">
        <v>218.7691525021348</v>
      </c>
      <c r="S69" s="408">
        <v>1802.385939922691</v>
      </c>
      <c r="T69" s="408">
        <v>1388.69</v>
      </c>
      <c r="U69" s="408">
        <v>413.69593992269103</v>
      </c>
      <c r="V69" s="410">
        <v>0</v>
      </c>
      <c r="W69" s="410">
        <v>0</v>
      </c>
      <c r="X69" s="410">
        <v>8.5402138867073774</v>
      </c>
      <c r="Y69" s="410">
        <v>19.718874067871909</v>
      </c>
      <c r="Z69" s="410">
        <v>14.778771740323615</v>
      </c>
      <c r="AA69" s="408">
        <v>43.037859694902899</v>
      </c>
      <c r="AB69" s="411">
        <v>-0.99</v>
      </c>
      <c r="AC69" s="411">
        <v>-1.81</v>
      </c>
      <c r="AD69" s="411">
        <v>-0.99</v>
      </c>
      <c r="AE69" s="411">
        <v>-0.01</v>
      </c>
      <c r="AF69" s="411">
        <v>-22.5</v>
      </c>
      <c r="AG69" s="411">
        <v>-91.397852685733071</v>
      </c>
      <c r="AH69" s="411">
        <v>-120.83456548911447</v>
      </c>
      <c r="AI69" s="411">
        <v>-39.759594234883721</v>
      </c>
      <c r="AJ69" s="411">
        <v>-90.469955240458646</v>
      </c>
      <c r="AK69" s="411">
        <v>34.69705405746808</v>
      </c>
      <c r="AL69" s="408">
        <v>-334.06491359272178</v>
      </c>
      <c r="AM69" s="408">
        <v>122.66888602487212</v>
      </c>
      <c r="AN69" s="408">
        <v>22.276531523256178</v>
      </c>
      <c r="AO69" s="408">
        <v>144.94541754812829</v>
      </c>
      <c r="AP69" s="408">
        <v>118.31831705426232</v>
      </c>
      <c r="AQ69" s="408">
        <v>263.26373460239063</v>
      </c>
      <c r="AR69" s="411">
        <v>-56.213679590181904</v>
      </c>
      <c r="AS69" s="411">
        <v>207.05005501220873</v>
      </c>
    </row>
    <row r="70" spans="1:45" x14ac:dyDescent="0.25">
      <c r="A70" s="409">
        <v>202</v>
      </c>
      <c r="B70" s="407" t="s">
        <v>72</v>
      </c>
      <c r="C70" s="386">
        <v>35848</v>
      </c>
      <c r="D70" s="384">
        <v>552.40693734657441</v>
      </c>
      <c r="E70" s="384">
        <v>110.25322193706762</v>
      </c>
      <c r="F70" s="384">
        <v>560.38369616157104</v>
      </c>
      <c r="G70" s="384">
        <v>480.06747154652976</v>
      </c>
      <c r="H70" s="384">
        <v>51.486741798705644</v>
      </c>
      <c r="I70" s="408">
        <v>1754.5980687904485</v>
      </c>
      <c r="J70" s="385">
        <v>39.294265902238884</v>
      </c>
      <c r="K70" s="385">
        <v>0</v>
      </c>
      <c r="L70" s="385">
        <v>0</v>
      </c>
      <c r="M70" s="385">
        <v>99.704327717027439</v>
      </c>
      <c r="N70" s="385">
        <v>3.1918995896200748</v>
      </c>
      <c r="O70" s="385">
        <v>0</v>
      </c>
      <c r="P70" s="385">
        <v>1.9157732648962285</v>
      </c>
      <c r="Q70" s="385">
        <v>18.489479079768852</v>
      </c>
      <c r="R70" s="408">
        <v>162.59574555355147</v>
      </c>
      <c r="S70" s="408">
        <v>1917.193814344</v>
      </c>
      <c r="T70" s="408">
        <v>1388.69</v>
      </c>
      <c r="U70" s="408">
        <v>528.50381434399981</v>
      </c>
      <c r="V70" s="410">
        <v>0</v>
      </c>
      <c r="W70" s="410">
        <v>0</v>
      </c>
      <c r="X70" s="410">
        <v>8.2927256085465402</v>
      </c>
      <c r="Y70" s="410">
        <v>18.560359408156685</v>
      </c>
      <c r="Z70" s="410">
        <v>18.889619752582426</v>
      </c>
      <c r="AA70" s="408">
        <v>45.742704769285652</v>
      </c>
      <c r="AB70" s="411">
        <v>-0.98999999999999988</v>
      </c>
      <c r="AC70" s="411">
        <v>-1.81</v>
      </c>
      <c r="AD70" s="411">
        <v>-0.98999999999999988</v>
      </c>
      <c r="AE70" s="411">
        <v>-0.01</v>
      </c>
      <c r="AF70" s="411">
        <v>-22.5</v>
      </c>
      <c r="AG70" s="411">
        <v>-32.731024534144169</v>
      </c>
      <c r="AH70" s="411">
        <v>156.40236847082548</v>
      </c>
      <c r="AI70" s="411">
        <v>69.279784827958864</v>
      </c>
      <c r="AJ70" s="411">
        <v>-90.469955240458646</v>
      </c>
      <c r="AK70" s="411">
        <v>34.69705405746808</v>
      </c>
      <c r="AL70" s="408">
        <v>110.8782275816496</v>
      </c>
      <c r="AM70" s="408">
        <v>685.1247466949352</v>
      </c>
      <c r="AN70" s="408">
        <v>18.364776892149084</v>
      </c>
      <c r="AO70" s="408">
        <v>703.48952358708425</v>
      </c>
      <c r="AP70" s="408">
        <v>104.29909364819304</v>
      </c>
      <c r="AQ70" s="408">
        <v>807.78861723527734</v>
      </c>
      <c r="AR70" s="411">
        <v>-66.761452747712539</v>
      </c>
      <c r="AS70" s="411">
        <v>741.02716448756473</v>
      </c>
    </row>
    <row r="71" spans="1:45" x14ac:dyDescent="0.25">
      <c r="A71" s="409">
        <v>204</v>
      </c>
      <c r="B71" s="407" t="s">
        <v>73</v>
      </c>
      <c r="C71" s="386">
        <v>2689</v>
      </c>
      <c r="D71" s="384">
        <v>237.46083302342879</v>
      </c>
      <c r="E71" s="384">
        <v>48.455745630345852</v>
      </c>
      <c r="F71" s="384">
        <v>381.87015991074747</v>
      </c>
      <c r="G71" s="384">
        <v>319.07252510226851</v>
      </c>
      <c r="H71" s="384">
        <v>56.817813313499443</v>
      </c>
      <c r="I71" s="408">
        <v>1043.6770769802902</v>
      </c>
      <c r="J71" s="385">
        <v>77.90158327703088</v>
      </c>
      <c r="K71" s="385">
        <v>0</v>
      </c>
      <c r="L71" s="385">
        <v>0</v>
      </c>
      <c r="M71" s="385">
        <v>31.936407586463368</v>
      </c>
      <c r="N71" s="385">
        <v>190.50059697706351</v>
      </c>
      <c r="O71" s="385">
        <v>0</v>
      </c>
      <c r="P71" s="385">
        <v>0</v>
      </c>
      <c r="Q71" s="385">
        <v>35.182189458720593</v>
      </c>
      <c r="R71" s="408">
        <v>335.52077729927834</v>
      </c>
      <c r="S71" s="408">
        <v>1379.1978542795684</v>
      </c>
      <c r="T71" s="408">
        <v>1388.69</v>
      </c>
      <c r="U71" s="408">
        <v>-9.4921457204315214</v>
      </c>
      <c r="V71" s="410">
        <v>112.31306075000002</v>
      </c>
      <c r="W71" s="410">
        <v>0</v>
      </c>
      <c r="X71" s="410">
        <v>11.296062198412644</v>
      </c>
      <c r="Y71" s="410">
        <v>14.948422310339888</v>
      </c>
      <c r="Z71" s="410">
        <v>0</v>
      </c>
      <c r="AA71" s="408">
        <v>138.55754525875255</v>
      </c>
      <c r="AB71" s="411">
        <v>-0.9900000000000001</v>
      </c>
      <c r="AC71" s="411">
        <v>-1.81</v>
      </c>
      <c r="AD71" s="411">
        <v>-0.9900000000000001</v>
      </c>
      <c r="AE71" s="411">
        <v>-0.01</v>
      </c>
      <c r="AF71" s="411">
        <v>-22.5</v>
      </c>
      <c r="AG71" s="411">
        <v>-46.563434362216434</v>
      </c>
      <c r="AH71" s="411">
        <v>-290.95966396466491</v>
      </c>
      <c r="AI71" s="411">
        <v>-335.99700458620674</v>
      </c>
      <c r="AJ71" s="411">
        <v>-90.469955240458646</v>
      </c>
      <c r="AK71" s="411">
        <v>34.69705405746808</v>
      </c>
      <c r="AL71" s="408">
        <v>-755.59300409607863</v>
      </c>
      <c r="AM71" s="408">
        <v>-626.52760455775763</v>
      </c>
      <c r="AN71" s="408">
        <v>420.22723134042042</v>
      </c>
      <c r="AO71" s="408">
        <v>-206.30037321733721</v>
      </c>
      <c r="AP71" s="408">
        <v>229.93619131969342</v>
      </c>
      <c r="AQ71" s="408">
        <v>23.6358181023562</v>
      </c>
      <c r="AR71" s="411">
        <v>-308.9982523056899</v>
      </c>
      <c r="AS71" s="411">
        <v>-285.36243420333369</v>
      </c>
    </row>
    <row r="72" spans="1:45" x14ac:dyDescent="0.25">
      <c r="A72" s="409">
        <v>205</v>
      </c>
      <c r="B72" s="407" t="s">
        <v>74</v>
      </c>
      <c r="C72" s="386">
        <v>36297</v>
      </c>
      <c r="D72" s="384">
        <v>396.71926853458967</v>
      </c>
      <c r="E72" s="384">
        <v>91.419208199024709</v>
      </c>
      <c r="F72" s="384">
        <v>488.50376504945314</v>
      </c>
      <c r="G72" s="384">
        <v>440.21366228613937</v>
      </c>
      <c r="H72" s="384">
        <v>53.686010965093537</v>
      </c>
      <c r="I72" s="408">
        <v>1470.5419150343005</v>
      </c>
      <c r="J72" s="385">
        <v>65.12817486164414</v>
      </c>
      <c r="K72" s="385">
        <v>0</v>
      </c>
      <c r="L72" s="385">
        <v>0</v>
      </c>
      <c r="M72" s="385">
        <v>87.634903160040778</v>
      </c>
      <c r="N72" s="385">
        <v>38.414996886616152</v>
      </c>
      <c r="O72" s="385">
        <v>0</v>
      </c>
      <c r="P72" s="385">
        <v>0</v>
      </c>
      <c r="Q72" s="385">
        <v>21.933726723493304</v>
      </c>
      <c r="R72" s="408">
        <v>213.11180163179441</v>
      </c>
      <c r="S72" s="408">
        <v>1683.6537166660949</v>
      </c>
      <c r="T72" s="408">
        <v>1388.69</v>
      </c>
      <c r="U72" s="408">
        <v>294.96371666609485</v>
      </c>
      <c r="V72" s="410">
        <v>11.398682166666669</v>
      </c>
      <c r="W72" s="410">
        <v>0</v>
      </c>
      <c r="X72" s="410">
        <v>13.788156382497732</v>
      </c>
      <c r="Y72" s="410">
        <v>18.361392938675827</v>
      </c>
      <c r="Z72" s="410">
        <v>0</v>
      </c>
      <c r="AA72" s="408">
        <v>43.548231487840226</v>
      </c>
      <c r="AB72" s="411">
        <v>-0.99</v>
      </c>
      <c r="AC72" s="411">
        <v>-1.8100000000000003</v>
      </c>
      <c r="AD72" s="411">
        <v>-0.99</v>
      </c>
      <c r="AE72" s="411">
        <v>-0.01</v>
      </c>
      <c r="AF72" s="411">
        <v>-22.5</v>
      </c>
      <c r="AG72" s="411">
        <v>-54.274463981871783</v>
      </c>
      <c r="AH72" s="411">
        <v>-151.82135730801923</v>
      </c>
      <c r="AI72" s="411">
        <v>-82.916298792377575</v>
      </c>
      <c r="AJ72" s="411">
        <v>-90.469955240458646</v>
      </c>
      <c r="AK72" s="411">
        <v>34.69705405746808</v>
      </c>
      <c r="AL72" s="408">
        <v>-371.08502126525917</v>
      </c>
      <c r="AM72" s="408">
        <v>-32.573073111324106</v>
      </c>
      <c r="AN72" s="408">
        <v>350.14481888685071</v>
      </c>
      <c r="AO72" s="408">
        <v>317.57174577552661</v>
      </c>
      <c r="AP72" s="408">
        <v>157.53701140444483</v>
      </c>
      <c r="AQ72" s="408">
        <v>475.10875717997135</v>
      </c>
      <c r="AR72" s="411">
        <v>-7.8827977932060485</v>
      </c>
      <c r="AS72" s="411">
        <v>467.22595938676534</v>
      </c>
    </row>
    <row r="73" spans="1:45" x14ac:dyDescent="0.25">
      <c r="A73" s="409">
        <v>208</v>
      </c>
      <c r="B73" s="407" t="s">
        <v>75</v>
      </c>
      <c r="C73" s="386">
        <v>12335</v>
      </c>
      <c r="D73" s="384">
        <v>490.44856830158085</v>
      </c>
      <c r="E73" s="384">
        <v>95.77332792865829</v>
      </c>
      <c r="F73" s="384">
        <v>565.72626266720715</v>
      </c>
      <c r="G73" s="384">
        <v>521.17372192946902</v>
      </c>
      <c r="H73" s="384">
        <v>51.819268747466566</v>
      </c>
      <c r="I73" s="408">
        <v>1724.9411495743816</v>
      </c>
      <c r="J73" s="385">
        <v>49.113358773835294</v>
      </c>
      <c r="K73" s="385">
        <v>0</v>
      </c>
      <c r="L73" s="385">
        <v>0</v>
      </c>
      <c r="M73" s="385">
        <v>53.747096878800157</v>
      </c>
      <c r="N73" s="385">
        <v>56.931879023046079</v>
      </c>
      <c r="O73" s="385">
        <v>0</v>
      </c>
      <c r="P73" s="385">
        <v>0</v>
      </c>
      <c r="Q73" s="385">
        <v>24.342097270516284</v>
      </c>
      <c r="R73" s="408">
        <v>184.13443194619782</v>
      </c>
      <c r="S73" s="408">
        <v>1909.0755815205796</v>
      </c>
      <c r="T73" s="408">
        <v>1388.6900000000003</v>
      </c>
      <c r="U73" s="408">
        <v>520.38558152057942</v>
      </c>
      <c r="V73" s="410">
        <v>28.303198000000005</v>
      </c>
      <c r="W73" s="410">
        <v>0</v>
      </c>
      <c r="X73" s="410">
        <v>12.060303599519575</v>
      </c>
      <c r="Y73" s="410">
        <v>20.56069325583324</v>
      </c>
      <c r="Z73" s="410">
        <v>0</v>
      </c>
      <c r="AA73" s="408">
        <v>60.924194855352816</v>
      </c>
      <c r="AB73" s="411">
        <v>-0.99</v>
      </c>
      <c r="AC73" s="411">
        <v>-1.8100000000000003</v>
      </c>
      <c r="AD73" s="411">
        <v>-0.99</v>
      </c>
      <c r="AE73" s="411">
        <v>-0.01</v>
      </c>
      <c r="AF73" s="411">
        <v>-22.5</v>
      </c>
      <c r="AG73" s="411">
        <v>-22.224071544385893</v>
      </c>
      <c r="AH73" s="411">
        <v>88.292109697755521</v>
      </c>
      <c r="AI73" s="411">
        <v>11.674904292568453</v>
      </c>
      <c r="AJ73" s="411">
        <v>-90.469955240458646</v>
      </c>
      <c r="AK73" s="411">
        <v>34.69705405746808</v>
      </c>
      <c r="AL73" s="408">
        <v>-4.3299587370524844</v>
      </c>
      <c r="AM73" s="408">
        <v>576.97981763887969</v>
      </c>
      <c r="AN73" s="408">
        <v>468.32622033643992</v>
      </c>
      <c r="AO73" s="408">
        <v>1045.3060379753197</v>
      </c>
      <c r="AP73" s="408">
        <v>196.44450088324766</v>
      </c>
      <c r="AQ73" s="408">
        <v>1241.7505388585673</v>
      </c>
      <c r="AR73" s="411">
        <v>-1.6738714227807052</v>
      </c>
      <c r="AS73" s="411">
        <v>1240.0766674357867</v>
      </c>
    </row>
    <row r="74" spans="1:45" x14ac:dyDescent="0.25">
      <c r="A74" s="409">
        <v>211</v>
      </c>
      <c r="B74" s="407" t="s">
        <v>76</v>
      </c>
      <c r="C74" s="386">
        <v>32959</v>
      </c>
      <c r="D74" s="384">
        <v>507.93421978822175</v>
      </c>
      <c r="E74" s="384">
        <v>116.75474073849328</v>
      </c>
      <c r="F74" s="384">
        <v>573.30214175187348</v>
      </c>
      <c r="G74" s="384">
        <v>518.374735883977</v>
      </c>
      <c r="H74" s="384">
        <v>51.475015625474072</v>
      </c>
      <c r="I74" s="408">
        <v>1767.8408537880396</v>
      </c>
      <c r="J74" s="385">
        <v>49.690105965267513</v>
      </c>
      <c r="K74" s="385">
        <v>0</v>
      </c>
      <c r="L74" s="385">
        <v>0</v>
      </c>
      <c r="M74" s="385">
        <v>51.381851391122304</v>
      </c>
      <c r="N74" s="385">
        <v>15.171927853580261</v>
      </c>
      <c r="O74" s="385">
        <v>0</v>
      </c>
      <c r="P74" s="385">
        <v>0</v>
      </c>
      <c r="Q74" s="385">
        <v>16.003692736635852</v>
      </c>
      <c r="R74" s="408">
        <v>132.24757794660593</v>
      </c>
      <c r="S74" s="408">
        <v>1900.0884317346454</v>
      </c>
      <c r="T74" s="408">
        <v>1388.69</v>
      </c>
      <c r="U74" s="408">
        <v>511.39843173464538</v>
      </c>
      <c r="V74" s="410">
        <v>0</v>
      </c>
      <c r="W74" s="410">
        <v>0</v>
      </c>
      <c r="X74" s="410">
        <v>7.9138724304792607</v>
      </c>
      <c r="Y74" s="410">
        <v>19.447011854908396</v>
      </c>
      <c r="Z74" s="410">
        <v>11.555170628000951</v>
      </c>
      <c r="AA74" s="408">
        <v>38.916054913388606</v>
      </c>
      <c r="AB74" s="411">
        <v>-0.99</v>
      </c>
      <c r="AC74" s="411">
        <v>-1.81</v>
      </c>
      <c r="AD74" s="411">
        <v>-0.99</v>
      </c>
      <c r="AE74" s="411">
        <v>-0.01</v>
      </c>
      <c r="AF74" s="411">
        <v>-22.5</v>
      </c>
      <c r="AG74" s="411">
        <v>-33.891582799842226</v>
      </c>
      <c r="AH74" s="411">
        <v>6.777829704485332</v>
      </c>
      <c r="AI74" s="411">
        <v>0.49168642481863489</v>
      </c>
      <c r="AJ74" s="411">
        <v>-90.469955240458646</v>
      </c>
      <c r="AK74" s="411">
        <v>34.69705405746808</v>
      </c>
      <c r="AL74" s="408">
        <v>-108.69496785352881</v>
      </c>
      <c r="AM74" s="408">
        <v>441.61951879450521</v>
      </c>
      <c r="AN74" s="408">
        <v>161.32514500254379</v>
      </c>
      <c r="AO74" s="408">
        <v>602.94466379704909</v>
      </c>
      <c r="AP74" s="408">
        <v>128.10250554082526</v>
      </c>
      <c r="AQ74" s="408">
        <v>731.04716933787427</v>
      </c>
      <c r="AR74" s="411">
        <v>-34.96425837404049</v>
      </c>
      <c r="AS74" s="411">
        <v>696.0829109638338</v>
      </c>
    </row>
    <row r="75" spans="1:45" x14ac:dyDescent="0.25">
      <c r="A75" s="409">
        <v>213</v>
      </c>
      <c r="B75" s="407" t="s">
        <v>77</v>
      </c>
      <c r="C75" s="386">
        <v>5154</v>
      </c>
      <c r="D75" s="384">
        <v>265.25296274738071</v>
      </c>
      <c r="E75" s="384">
        <v>53.932479627473803</v>
      </c>
      <c r="F75" s="384">
        <v>374.6148835855646</v>
      </c>
      <c r="G75" s="384">
        <v>376.36679860302678</v>
      </c>
      <c r="H75" s="384">
        <v>56.329049282110979</v>
      </c>
      <c r="I75" s="408">
        <v>1126.4961738455568</v>
      </c>
      <c r="J75" s="385">
        <v>68.290178057639949</v>
      </c>
      <c r="K75" s="385">
        <v>0</v>
      </c>
      <c r="L75" s="385">
        <v>0</v>
      </c>
      <c r="M75" s="385">
        <v>31.324943733022895</v>
      </c>
      <c r="N75" s="385">
        <v>157.60293509499894</v>
      </c>
      <c r="O75" s="385">
        <v>0</v>
      </c>
      <c r="P75" s="385">
        <v>0</v>
      </c>
      <c r="Q75" s="385">
        <v>26.632878022502933</v>
      </c>
      <c r="R75" s="408">
        <v>283.85093490816467</v>
      </c>
      <c r="S75" s="408">
        <v>1410.3471087537216</v>
      </c>
      <c r="T75" s="408">
        <v>1388.69</v>
      </c>
      <c r="U75" s="408">
        <v>21.657108753721374</v>
      </c>
      <c r="V75" s="410">
        <v>96.149193249999996</v>
      </c>
      <c r="W75" s="410">
        <v>0</v>
      </c>
      <c r="X75" s="410">
        <v>11.038110618330823</v>
      </c>
      <c r="Y75" s="410">
        <v>15.240154966939096</v>
      </c>
      <c r="Z75" s="410">
        <v>0</v>
      </c>
      <c r="AA75" s="408">
        <v>122.4274588352699</v>
      </c>
      <c r="AB75" s="411">
        <v>-0.99</v>
      </c>
      <c r="AC75" s="411">
        <v>-1.81</v>
      </c>
      <c r="AD75" s="411">
        <v>-0.99</v>
      </c>
      <c r="AE75" s="411">
        <v>-0.01</v>
      </c>
      <c r="AF75" s="411">
        <v>-22.5</v>
      </c>
      <c r="AG75" s="411">
        <v>-38.594427629026001</v>
      </c>
      <c r="AH75" s="411">
        <v>-91.221471279767144</v>
      </c>
      <c r="AI75" s="411">
        <v>-19.460332164589023</v>
      </c>
      <c r="AJ75" s="411">
        <v>-90.469955240458646</v>
      </c>
      <c r="AK75" s="411">
        <v>34.69705405746808</v>
      </c>
      <c r="AL75" s="408">
        <v>-231.34913225637271</v>
      </c>
      <c r="AM75" s="408">
        <v>-87.26456466738145</v>
      </c>
      <c r="AN75" s="408">
        <v>233.56840281731309</v>
      </c>
      <c r="AO75" s="408">
        <v>146.30383814993164</v>
      </c>
      <c r="AP75" s="408">
        <v>215.42408557202663</v>
      </c>
      <c r="AQ75" s="408">
        <v>361.72792372195823</v>
      </c>
      <c r="AR75" s="411">
        <v>-22.293808110205667</v>
      </c>
      <c r="AS75" s="411">
        <v>339.43411561175253</v>
      </c>
    </row>
    <row r="76" spans="1:45" x14ac:dyDescent="0.25">
      <c r="A76" s="409">
        <v>214</v>
      </c>
      <c r="B76" s="407" t="s">
        <v>78</v>
      </c>
      <c r="C76" s="386">
        <v>12528</v>
      </c>
      <c r="D76" s="384">
        <v>380.95615660919543</v>
      </c>
      <c r="E76" s="384">
        <v>80.430555555555557</v>
      </c>
      <c r="F76" s="384">
        <v>455.42140565134099</v>
      </c>
      <c r="G76" s="384">
        <v>380.14400862068965</v>
      </c>
      <c r="H76" s="384">
        <v>54.492929438058752</v>
      </c>
      <c r="I76" s="408">
        <v>1351.4450558748406</v>
      </c>
      <c r="J76" s="385">
        <v>63.617051817649248</v>
      </c>
      <c r="K76" s="385">
        <v>0</v>
      </c>
      <c r="L76" s="385">
        <v>0</v>
      </c>
      <c r="M76" s="385">
        <v>76.22543422733078</v>
      </c>
      <c r="N76" s="385">
        <v>61.947819782848462</v>
      </c>
      <c r="O76" s="385">
        <v>0</v>
      </c>
      <c r="P76" s="385">
        <v>0</v>
      </c>
      <c r="Q76" s="385">
        <v>32.002367024196317</v>
      </c>
      <c r="R76" s="408">
        <v>233.79267285202477</v>
      </c>
      <c r="S76" s="408">
        <v>1585.2377287268655</v>
      </c>
      <c r="T76" s="408">
        <v>1388.69</v>
      </c>
      <c r="U76" s="408">
        <v>196.54772872686544</v>
      </c>
      <c r="V76" s="410">
        <v>18.82811516666667</v>
      </c>
      <c r="W76" s="410">
        <v>0</v>
      </c>
      <c r="X76" s="410">
        <v>14.326278661001981</v>
      </c>
      <c r="Y76" s="410">
        <v>19.216954556757962</v>
      </c>
      <c r="Z76" s="410">
        <v>0</v>
      </c>
      <c r="AA76" s="408">
        <v>52.371348384426611</v>
      </c>
      <c r="AB76" s="411">
        <v>-0.99</v>
      </c>
      <c r="AC76" s="411">
        <v>-1.81</v>
      </c>
      <c r="AD76" s="411">
        <v>-0.99</v>
      </c>
      <c r="AE76" s="411">
        <v>-0.01</v>
      </c>
      <c r="AF76" s="411">
        <v>-22.5</v>
      </c>
      <c r="AG76" s="411">
        <v>-25.354602091315456</v>
      </c>
      <c r="AH76" s="411">
        <v>-28.842037828812614</v>
      </c>
      <c r="AI76" s="411">
        <v>15.737476515020017</v>
      </c>
      <c r="AJ76" s="411">
        <v>-90.469955240458646</v>
      </c>
      <c r="AK76" s="411">
        <v>34.69705405746808</v>
      </c>
      <c r="AL76" s="408">
        <v>-120.53206458809862</v>
      </c>
      <c r="AM76" s="408">
        <v>128.38701252319345</v>
      </c>
      <c r="AN76" s="408">
        <v>414.3390325536252</v>
      </c>
      <c r="AO76" s="408">
        <v>542.72604507681865</v>
      </c>
      <c r="AP76" s="408">
        <v>211.28210357775887</v>
      </c>
      <c r="AQ76" s="408">
        <v>754.00814865457755</v>
      </c>
      <c r="AR76" s="411">
        <v>15.605598858556826</v>
      </c>
      <c r="AS76" s="411">
        <v>769.6137475131344</v>
      </c>
    </row>
    <row r="77" spans="1:45" x14ac:dyDescent="0.25">
      <c r="A77" s="409">
        <v>216</v>
      </c>
      <c r="B77" s="407" t="s">
        <v>79</v>
      </c>
      <c r="C77" s="386">
        <v>1269</v>
      </c>
      <c r="D77" s="384">
        <v>296.74567375886528</v>
      </c>
      <c r="E77" s="384">
        <v>54.761229314420802</v>
      </c>
      <c r="F77" s="384">
        <v>347.60530338849486</v>
      </c>
      <c r="G77" s="384">
        <v>391.94893617021279</v>
      </c>
      <c r="H77" s="384">
        <v>56.235492513790383</v>
      </c>
      <c r="I77" s="408">
        <v>1147.2966351457842</v>
      </c>
      <c r="J77" s="385">
        <v>89.4067815539008</v>
      </c>
      <c r="K77" s="385">
        <v>0</v>
      </c>
      <c r="L77" s="385">
        <v>0</v>
      </c>
      <c r="M77" s="385">
        <v>31.12956658786446</v>
      </c>
      <c r="N77" s="385">
        <v>266.48581116721897</v>
      </c>
      <c r="O77" s="385">
        <v>0</v>
      </c>
      <c r="P77" s="385">
        <v>0</v>
      </c>
      <c r="Q77" s="385">
        <v>31.749672425830141</v>
      </c>
      <c r="R77" s="408">
        <v>418.77183173481433</v>
      </c>
      <c r="S77" s="408">
        <v>1566.0684668805986</v>
      </c>
      <c r="T77" s="408">
        <v>1388.69</v>
      </c>
      <c r="U77" s="408">
        <v>177.37846688059847</v>
      </c>
      <c r="V77" s="410">
        <v>286.36802700000004</v>
      </c>
      <c r="W77" s="410">
        <v>0</v>
      </c>
      <c r="X77" s="410">
        <v>11.667334799639644</v>
      </c>
      <c r="Y77" s="410">
        <v>17.834664481973697</v>
      </c>
      <c r="Z77" s="410">
        <v>0</v>
      </c>
      <c r="AA77" s="408">
        <v>315.87002628161338</v>
      </c>
      <c r="AB77" s="411">
        <v>-0.99</v>
      </c>
      <c r="AC77" s="411">
        <v>-1.8099999999999998</v>
      </c>
      <c r="AD77" s="411">
        <v>-0.99</v>
      </c>
      <c r="AE77" s="411">
        <v>-0.01</v>
      </c>
      <c r="AF77" s="411">
        <v>-22.5</v>
      </c>
      <c r="AG77" s="411">
        <v>-24.626501182033095</v>
      </c>
      <c r="AH77" s="411">
        <v>65.159948475679457</v>
      </c>
      <c r="AI77" s="411">
        <v>-9.4621291672397554</v>
      </c>
      <c r="AJ77" s="411">
        <v>-90.469955240458646</v>
      </c>
      <c r="AK77" s="411">
        <v>34.69705405746808</v>
      </c>
      <c r="AL77" s="408">
        <v>-51.001583056583968</v>
      </c>
      <c r="AM77" s="408">
        <v>442.24691010562793</v>
      </c>
      <c r="AN77" s="408">
        <v>400.44033258252955</v>
      </c>
      <c r="AO77" s="408">
        <v>842.68724268815743</v>
      </c>
      <c r="AP77" s="408">
        <v>237.03049313947119</v>
      </c>
      <c r="AQ77" s="408">
        <v>1079.7177358276285</v>
      </c>
      <c r="AR77" s="411">
        <v>51.726871552403466</v>
      </c>
      <c r="AS77" s="411">
        <v>1131.444607380032</v>
      </c>
    </row>
    <row r="78" spans="1:45" x14ac:dyDescent="0.25">
      <c r="A78" s="409">
        <v>217</v>
      </c>
      <c r="B78" s="407" t="s">
        <v>80</v>
      </c>
      <c r="C78" s="386">
        <v>5352</v>
      </c>
      <c r="D78" s="384">
        <v>472.64009529147984</v>
      </c>
      <c r="E78" s="384">
        <v>108.7435538116592</v>
      </c>
      <c r="F78" s="384">
        <v>603.96197869955154</v>
      </c>
      <c r="G78" s="384">
        <v>443.76023542600893</v>
      </c>
      <c r="H78" s="384">
        <v>51.923071748878932</v>
      </c>
      <c r="I78" s="408">
        <v>1681.0289349775783</v>
      </c>
      <c r="J78" s="385">
        <v>50.237946188330675</v>
      </c>
      <c r="K78" s="385">
        <v>0</v>
      </c>
      <c r="L78" s="385">
        <v>0</v>
      </c>
      <c r="M78" s="385">
        <v>42.039936472346781</v>
      </c>
      <c r="N78" s="385">
        <v>66.457280775220795</v>
      </c>
      <c r="O78" s="385">
        <v>0</v>
      </c>
      <c r="P78" s="385">
        <v>0</v>
      </c>
      <c r="Q78" s="385">
        <v>27.064027395096694</v>
      </c>
      <c r="R78" s="408">
        <v>185.79919083099495</v>
      </c>
      <c r="S78" s="408">
        <v>1866.8281258085731</v>
      </c>
      <c r="T78" s="408">
        <v>1388.69</v>
      </c>
      <c r="U78" s="408">
        <v>478.13812580857319</v>
      </c>
      <c r="V78" s="410">
        <v>12.008934666666667</v>
      </c>
      <c r="W78" s="410">
        <v>0</v>
      </c>
      <c r="X78" s="410">
        <v>12.025172417801894</v>
      </c>
      <c r="Y78" s="410">
        <v>20.459844174202043</v>
      </c>
      <c r="Z78" s="410">
        <v>0</v>
      </c>
      <c r="AA78" s="408">
        <v>44.493951258670606</v>
      </c>
      <c r="AB78" s="411">
        <v>-0.98999999999999988</v>
      </c>
      <c r="AC78" s="411">
        <v>-1.81</v>
      </c>
      <c r="AD78" s="411">
        <v>-0.98999999999999988</v>
      </c>
      <c r="AE78" s="411">
        <v>-0.01</v>
      </c>
      <c r="AF78" s="411">
        <v>-22.5</v>
      </c>
      <c r="AG78" s="411">
        <v>-22.716583520179373</v>
      </c>
      <c r="AH78" s="411">
        <v>-135.40378873027575</v>
      </c>
      <c r="AI78" s="411">
        <v>-153.85090121130386</v>
      </c>
      <c r="AJ78" s="411">
        <v>-90.469955240458646</v>
      </c>
      <c r="AK78" s="411">
        <v>34.69705405746808</v>
      </c>
      <c r="AL78" s="408">
        <v>-394.04417464474949</v>
      </c>
      <c r="AM78" s="408">
        <v>128.58790242249427</v>
      </c>
      <c r="AN78" s="408">
        <v>508.79241155449506</v>
      </c>
      <c r="AO78" s="408">
        <v>637.38031397698933</v>
      </c>
      <c r="AP78" s="408">
        <v>196.46937077256374</v>
      </c>
      <c r="AQ78" s="408">
        <v>833.84968474955315</v>
      </c>
      <c r="AR78" s="411">
        <v>-3.9163849962630795</v>
      </c>
      <c r="AS78" s="411">
        <v>829.93329975329016</v>
      </c>
    </row>
    <row r="79" spans="1:45" x14ac:dyDescent="0.25">
      <c r="A79" s="409">
        <v>218</v>
      </c>
      <c r="B79" s="407" t="s">
        <v>81</v>
      </c>
      <c r="C79" s="386">
        <v>1200</v>
      </c>
      <c r="D79" s="384">
        <v>252.41122500000003</v>
      </c>
      <c r="E79" s="384">
        <v>79.626249999999999</v>
      </c>
      <c r="F79" s="384">
        <v>373.61871666666667</v>
      </c>
      <c r="G79" s="384">
        <v>279.77804999999995</v>
      </c>
      <c r="H79" s="384">
        <v>56.74648333333333</v>
      </c>
      <c r="I79" s="408">
        <v>1042.1807250000002</v>
      </c>
      <c r="J79" s="385">
        <v>45.557890292849287</v>
      </c>
      <c r="K79" s="385">
        <v>0</v>
      </c>
      <c r="L79" s="385">
        <v>0</v>
      </c>
      <c r="M79" s="385">
        <v>27.194383333333331</v>
      </c>
      <c r="N79" s="385">
        <v>117.52374596518248</v>
      </c>
      <c r="O79" s="385">
        <v>0</v>
      </c>
      <c r="P79" s="385">
        <v>0</v>
      </c>
      <c r="Q79" s="385">
        <v>33.19283935427697</v>
      </c>
      <c r="R79" s="408">
        <v>223.46885894564204</v>
      </c>
      <c r="S79" s="408">
        <v>1265.6495839456422</v>
      </c>
      <c r="T79" s="408">
        <v>1388.69</v>
      </c>
      <c r="U79" s="408">
        <v>-123.04041605435778</v>
      </c>
      <c r="V79" s="410">
        <v>37.952489666666672</v>
      </c>
      <c r="W79" s="410">
        <v>0</v>
      </c>
      <c r="X79" s="410">
        <v>9.9570676965128495</v>
      </c>
      <c r="Y79" s="410">
        <v>12.558304801316336</v>
      </c>
      <c r="Z79" s="410">
        <v>0</v>
      </c>
      <c r="AA79" s="408">
        <v>60.467862164495855</v>
      </c>
      <c r="AB79" s="411">
        <v>-0.99</v>
      </c>
      <c r="AC79" s="411">
        <v>-1.81</v>
      </c>
      <c r="AD79" s="411">
        <v>-0.99</v>
      </c>
      <c r="AE79" s="411">
        <v>-0.01</v>
      </c>
      <c r="AF79" s="411">
        <v>-22.5</v>
      </c>
      <c r="AG79" s="411">
        <v>-19.635179166666667</v>
      </c>
      <c r="AH79" s="411">
        <v>276.20793823955637</v>
      </c>
      <c r="AI79" s="411">
        <v>131.27834667189779</v>
      </c>
      <c r="AJ79" s="411">
        <v>-90.469955240458646</v>
      </c>
      <c r="AK79" s="411">
        <v>34.69705405746808</v>
      </c>
      <c r="AL79" s="408">
        <v>305.77820456179694</v>
      </c>
      <c r="AM79" s="408">
        <v>243.20565067193499</v>
      </c>
      <c r="AN79" s="408">
        <v>521.50541273322085</v>
      </c>
      <c r="AO79" s="408">
        <v>764.71106340515587</v>
      </c>
      <c r="AP79" s="408">
        <v>280.64284538311233</v>
      </c>
      <c r="AQ79" s="408">
        <v>1045.353908788268</v>
      </c>
      <c r="AR79" s="411">
        <v>-270.95725624999994</v>
      </c>
      <c r="AS79" s="411">
        <v>774.39665253826809</v>
      </c>
    </row>
    <row r="80" spans="1:45" x14ac:dyDescent="0.25">
      <c r="A80" s="409">
        <v>224</v>
      </c>
      <c r="B80" s="407" t="s">
        <v>82</v>
      </c>
      <c r="C80" s="386">
        <v>8603</v>
      </c>
      <c r="D80" s="384">
        <v>327.3382122515402</v>
      </c>
      <c r="E80" s="384">
        <v>76.737649657096355</v>
      </c>
      <c r="F80" s="384">
        <v>481.64036847611294</v>
      </c>
      <c r="G80" s="384">
        <v>495.76437754271768</v>
      </c>
      <c r="H80" s="384">
        <v>54.111823782401487</v>
      </c>
      <c r="I80" s="408">
        <v>1435.5924317098688</v>
      </c>
      <c r="J80" s="385">
        <v>68.733357720196054</v>
      </c>
      <c r="K80" s="385">
        <v>0</v>
      </c>
      <c r="L80" s="385">
        <v>0</v>
      </c>
      <c r="M80" s="385">
        <v>130.36773451121701</v>
      </c>
      <c r="N80" s="385">
        <v>21.415590499617704</v>
      </c>
      <c r="O80" s="385">
        <v>0</v>
      </c>
      <c r="P80" s="385">
        <v>0</v>
      </c>
      <c r="Q80" s="385">
        <v>44.821371669587954</v>
      </c>
      <c r="R80" s="408">
        <v>265.33805440061872</v>
      </c>
      <c r="S80" s="408">
        <v>1700.9304861104877</v>
      </c>
      <c r="T80" s="408">
        <v>1388.69</v>
      </c>
      <c r="U80" s="408">
        <v>312.2404861104875</v>
      </c>
      <c r="V80" s="410">
        <v>0</v>
      </c>
      <c r="W80" s="410">
        <v>0</v>
      </c>
      <c r="X80" s="410">
        <v>10.078828569614386</v>
      </c>
      <c r="Y80" s="410">
        <v>15.174921281902328</v>
      </c>
      <c r="Z80" s="410">
        <v>0</v>
      </c>
      <c r="AA80" s="408">
        <v>25.253749851516712</v>
      </c>
      <c r="AB80" s="411">
        <v>-0.98999999999999988</v>
      </c>
      <c r="AC80" s="411">
        <v>-1.81</v>
      </c>
      <c r="AD80" s="411">
        <v>-0.98999999999999988</v>
      </c>
      <c r="AE80" s="411">
        <v>-0.01</v>
      </c>
      <c r="AF80" s="411">
        <v>-22.5</v>
      </c>
      <c r="AG80" s="411">
        <v>-58.042417180053469</v>
      </c>
      <c r="AH80" s="411">
        <v>-24.216187646545411</v>
      </c>
      <c r="AI80" s="411">
        <v>-20.876354893238091</v>
      </c>
      <c r="AJ80" s="411">
        <v>-90.469955240458646</v>
      </c>
      <c r="AK80" s="411">
        <v>34.69705405746808</v>
      </c>
      <c r="AL80" s="408">
        <v>-185.20786090282752</v>
      </c>
      <c r="AM80" s="408">
        <v>152.28637505917672</v>
      </c>
      <c r="AN80" s="408">
        <v>434.44997246723375</v>
      </c>
      <c r="AO80" s="408">
        <v>586.73634752641044</v>
      </c>
      <c r="AP80" s="408">
        <v>166.76469993582913</v>
      </c>
      <c r="AQ80" s="408">
        <v>753.50104746223974</v>
      </c>
      <c r="AR80" s="411">
        <v>37.385556375682896</v>
      </c>
      <c r="AS80" s="411">
        <v>790.88660383792251</v>
      </c>
    </row>
    <row r="81" spans="1:45" x14ac:dyDescent="0.25">
      <c r="A81" s="409">
        <v>226</v>
      </c>
      <c r="B81" s="407" t="s">
        <v>83</v>
      </c>
      <c r="C81" s="386">
        <v>3665</v>
      </c>
      <c r="D81" s="384">
        <v>263.57014461118695</v>
      </c>
      <c r="E81" s="384">
        <v>80.584174624829473</v>
      </c>
      <c r="F81" s="384">
        <v>374.88477489768076</v>
      </c>
      <c r="G81" s="384">
        <v>420.70611732605727</v>
      </c>
      <c r="H81" s="384">
        <v>55.914854024556618</v>
      </c>
      <c r="I81" s="408">
        <v>1195.6600654843112</v>
      </c>
      <c r="J81" s="385">
        <v>78.519320898581</v>
      </c>
      <c r="K81" s="385">
        <v>0</v>
      </c>
      <c r="L81" s="385">
        <v>0</v>
      </c>
      <c r="M81" s="385">
        <v>25.774815825375171</v>
      </c>
      <c r="N81" s="385">
        <v>183.93090959849008</v>
      </c>
      <c r="O81" s="385">
        <v>0</v>
      </c>
      <c r="P81" s="385">
        <v>0</v>
      </c>
      <c r="Q81" s="385">
        <v>23.979794388077355</v>
      </c>
      <c r="R81" s="408">
        <v>312.20484071052351</v>
      </c>
      <c r="S81" s="408">
        <v>1507.8649061948347</v>
      </c>
      <c r="T81" s="408">
        <v>1388.69</v>
      </c>
      <c r="U81" s="408">
        <v>119.17490619483466</v>
      </c>
      <c r="V81" s="410">
        <v>125.07203225000001</v>
      </c>
      <c r="W81" s="410">
        <v>0</v>
      </c>
      <c r="X81" s="410">
        <v>13.173725499866629</v>
      </c>
      <c r="Y81" s="410">
        <v>17.805164417716973</v>
      </c>
      <c r="Z81" s="410">
        <v>0</v>
      </c>
      <c r="AA81" s="408">
        <v>156.05092216758359</v>
      </c>
      <c r="AB81" s="411">
        <v>-0.99</v>
      </c>
      <c r="AC81" s="411">
        <v>-1.81</v>
      </c>
      <c r="AD81" s="411">
        <v>-0.99</v>
      </c>
      <c r="AE81" s="411">
        <v>-0.01</v>
      </c>
      <c r="AF81" s="411">
        <v>-22.5</v>
      </c>
      <c r="AG81" s="411">
        <v>-24.419380627557981</v>
      </c>
      <c r="AH81" s="411">
        <v>106.74626075172741</v>
      </c>
      <c r="AI81" s="411">
        <v>55.266483352816941</v>
      </c>
      <c r="AJ81" s="411">
        <v>-90.469955240458646</v>
      </c>
      <c r="AK81" s="411">
        <v>34.69705405746808</v>
      </c>
      <c r="AL81" s="408">
        <v>55.520462293995806</v>
      </c>
      <c r="AM81" s="408">
        <v>330.74629065641403</v>
      </c>
      <c r="AN81" s="408">
        <v>448.53222815637218</v>
      </c>
      <c r="AO81" s="408">
        <v>779.27851881278627</v>
      </c>
      <c r="AP81" s="408">
        <v>219.18366534459051</v>
      </c>
      <c r="AQ81" s="408">
        <v>998.46218415737678</v>
      </c>
      <c r="AR81" s="411">
        <v>8.5481173260572998</v>
      </c>
      <c r="AS81" s="411">
        <v>1007.0103014834341</v>
      </c>
    </row>
    <row r="82" spans="1:45" x14ac:dyDescent="0.25">
      <c r="A82" s="409">
        <v>230</v>
      </c>
      <c r="B82" s="407" t="s">
        <v>84</v>
      </c>
      <c r="C82" s="386">
        <v>2240</v>
      </c>
      <c r="D82" s="384">
        <v>358.15106250000002</v>
      </c>
      <c r="E82" s="384">
        <v>65.924330357142864</v>
      </c>
      <c r="F82" s="384">
        <v>413.21885714285713</v>
      </c>
      <c r="G82" s="384">
        <v>321.96680357142856</v>
      </c>
      <c r="H82" s="384">
        <v>55.451937500000007</v>
      </c>
      <c r="I82" s="408">
        <v>1214.7129910714286</v>
      </c>
      <c r="J82" s="385">
        <v>52.623879011527229</v>
      </c>
      <c r="K82" s="385">
        <v>0</v>
      </c>
      <c r="L82" s="385">
        <v>0</v>
      </c>
      <c r="M82" s="385">
        <v>72.842098214285713</v>
      </c>
      <c r="N82" s="385">
        <v>170.38120554083517</v>
      </c>
      <c r="O82" s="385">
        <v>0</v>
      </c>
      <c r="P82" s="385">
        <v>0</v>
      </c>
      <c r="Q82" s="385">
        <v>42.710688957419293</v>
      </c>
      <c r="R82" s="408">
        <v>338.55787172406741</v>
      </c>
      <c r="S82" s="408">
        <v>1553.2708627954962</v>
      </c>
      <c r="T82" s="408">
        <v>1388.69</v>
      </c>
      <c r="U82" s="408">
        <v>164.58086279549607</v>
      </c>
      <c r="V82" s="410">
        <v>101.81045875000001</v>
      </c>
      <c r="W82" s="410">
        <v>0</v>
      </c>
      <c r="X82" s="410">
        <v>10.773449986892382</v>
      </c>
      <c r="Y82" s="410">
        <v>19.64984262316985</v>
      </c>
      <c r="Z82" s="410">
        <v>0</v>
      </c>
      <c r="AA82" s="408">
        <v>132.23375136006223</v>
      </c>
      <c r="AB82" s="411">
        <v>-0.99</v>
      </c>
      <c r="AC82" s="411">
        <v>-1.81</v>
      </c>
      <c r="AD82" s="411">
        <v>-0.99</v>
      </c>
      <c r="AE82" s="411">
        <v>-0.01</v>
      </c>
      <c r="AF82" s="411">
        <v>-22.5</v>
      </c>
      <c r="AG82" s="411">
        <v>-13.004444196428572</v>
      </c>
      <c r="AH82" s="411">
        <v>12.236757016521967</v>
      </c>
      <c r="AI82" s="411">
        <v>0.18322328607383642</v>
      </c>
      <c r="AJ82" s="411">
        <v>-90.469955240458646</v>
      </c>
      <c r="AK82" s="411">
        <v>34.69705405746808</v>
      </c>
      <c r="AL82" s="408">
        <v>-82.657365076823325</v>
      </c>
      <c r="AM82" s="408">
        <v>214.15724907873499</v>
      </c>
      <c r="AN82" s="408">
        <v>594.55275744087214</v>
      </c>
      <c r="AO82" s="408">
        <v>808.71000651960708</v>
      </c>
      <c r="AP82" s="408">
        <v>265.41306112301083</v>
      </c>
      <c r="AQ82" s="408">
        <v>1074.123067642618</v>
      </c>
      <c r="AR82" s="411">
        <v>31.701812500000006</v>
      </c>
      <c r="AS82" s="411">
        <v>1105.824880142618</v>
      </c>
    </row>
    <row r="83" spans="1:45" x14ac:dyDescent="0.25">
      <c r="A83" s="409">
        <v>231</v>
      </c>
      <c r="B83" s="407" t="s">
        <v>85</v>
      </c>
      <c r="C83" s="386">
        <v>1256</v>
      </c>
      <c r="D83" s="384">
        <v>332.40589968152864</v>
      </c>
      <c r="E83" s="384">
        <v>110.65605095541402</v>
      </c>
      <c r="F83" s="384">
        <v>379.99027070063693</v>
      </c>
      <c r="G83" s="384">
        <v>277.20401273885352</v>
      </c>
      <c r="H83" s="384">
        <v>55.848487261146495</v>
      </c>
      <c r="I83" s="408">
        <v>1156.1047213375796</v>
      </c>
      <c r="J83" s="385">
        <v>60.450832693644912</v>
      </c>
      <c r="K83" s="385">
        <v>20.5807</v>
      </c>
      <c r="L83" s="385">
        <v>73.582088694267526</v>
      </c>
      <c r="M83" s="385">
        <v>236.57199044585985</v>
      </c>
      <c r="N83" s="385">
        <v>6.4376548703026861</v>
      </c>
      <c r="O83" s="385">
        <v>0</v>
      </c>
      <c r="P83" s="385">
        <v>0</v>
      </c>
      <c r="Q83" s="385">
        <v>60.646573016358431</v>
      </c>
      <c r="R83" s="408">
        <v>458.26983972043337</v>
      </c>
      <c r="S83" s="408">
        <v>1614.3745610580129</v>
      </c>
      <c r="T83" s="408">
        <v>1388.69</v>
      </c>
      <c r="U83" s="408">
        <v>225.68456105801283</v>
      </c>
      <c r="V83" s="410">
        <v>51.538692333333337</v>
      </c>
      <c r="W83" s="410">
        <v>0</v>
      </c>
      <c r="X83" s="410">
        <v>13.352158746111408</v>
      </c>
      <c r="Y83" s="410">
        <v>13.204306501634173</v>
      </c>
      <c r="Z83" s="410">
        <v>2.9655519441215192</v>
      </c>
      <c r="AA83" s="408">
        <v>81.060709525200437</v>
      </c>
      <c r="AB83" s="411">
        <v>-0.99</v>
      </c>
      <c r="AC83" s="411">
        <v>-1.81</v>
      </c>
      <c r="AD83" s="411">
        <v>-0.99</v>
      </c>
      <c r="AE83" s="411">
        <v>-0.01</v>
      </c>
      <c r="AF83" s="411">
        <v>-22.5</v>
      </c>
      <c r="AG83" s="411">
        <v>-23.214335191082803</v>
      </c>
      <c r="AH83" s="411">
        <v>-683.54432595615867</v>
      </c>
      <c r="AI83" s="411">
        <v>-412.20826368955437</v>
      </c>
      <c r="AJ83" s="411">
        <v>-90.469955240458646</v>
      </c>
      <c r="AK83" s="411">
        <v>34.69705405746808</v>
      </c>
      <c r="AL83" s="408">
        <v>-1201.0398260197865</v>
      </c>
      <c r="AM83" s="408">
        <v>-894.29455543657321</v>
      </c>
      <c r="AN83" s="408">
        <v>-12.218179968569894</v>
      </c>
      <c r="AO83" s="408">
        <v>-906.51273540514308</v>
      </c>
      <c r="AP83" s="408">
        <v>177.56738194615812</v>
      </c>
      <c r="AQ83" s="408">
        <v>-728.94535345898498</v>
      </c>
      <c r="AR83" s="411">
        <v>-159.10295183121019</v>
      </c>
      <c r="AS83" s="411">
        <v>-888.048305290195</v>
      </c>
    </row>
    <row r="84" spans="1:45" x14ac:dyDescent="0.25">
      <c r="A84" s="409">
        <v>232</v>
      </c>
      <c r="B84" s="407" t="s">
        <v>86</v>
      </c>
      <c r="C84" s="386">
        <v>12750</v>
      </c>
      <c r="D84" s="384">
        <v>372.39684705882354</v>
      </c>
      <c r="E84" s="384">
        <v>83.799176470588236</v>
      </c>
      <c r="F84" s="384">
        <v>481.52150352941175</v>
      </c>
      <c r="G84" s="384">
        <v>449.59540235294116</v>
      </c>
      <c r="H84" s="384">
        <v>53.946056470588232</v>
      </c>
      <c r="I84" s="408">
        <v>1441.2589858823526</v>
      </c>
      <c r="J84" s="385">
        <v>60.853177079846681</v>
      </c>
      <c r="K84" s="385">
        <v>0</v>
      </c>
      <c r="L84" s="385">
        <v>0</v>
      </c>
      <c r="M84" s="385">
        <v>51.05471843137255</v>
      </c>
      <c r="N84" s="385">
        <v>77.422640895052197</v>
      </c>
      <c r="O84" s="385">
        <v>0</v>
      </c>
      <c r="P84" s="385">
        <v>0</v>
      </c>
      <c r="Q84" s="385">
        <v>29.837558806675194</v>
      </c>
      <c r="R84" s="408">
        <v>219.16809521294664</v>
      </c>
      <c r="S84" s="408">
        <v>1660.4270810952994</v>
      </c>
      <c r="T84" s="408">
        <v>1388.69</v>
      </c>
      <c r="U84" s="408">
        <v>271.73708109529929</v>
      </c>
      <c r="V84" s="410">
        <v>0.59773449999999995</v>
      </c>
      <c r="W84" s="410">
        <v>0</v>
      </c>
      <c r="X84" s="410">
        <v>13.583230279614211</v>
      </c>
      <c r="Y84" s="410">
        <v>21.188757952268627</v>
      </c>
      <c r="Z84" s="410">
        <v>0</v>
      </c>
      <c r="AA84" s="408">
        <v>35.369722731882838</v>
      </c>
      <c r="AB84" s="411">
        <v>-0.99</v>
      </c>
      <c r="AC84" s="411">
        <v>-1.81</v>
      </c>
      <c r="AD84" s="411">
        <v>-0.99</v>
      </c>
      <c r="AE84" s="411">
        <v>-0.01</v>
      </c>
      <c r="AF84" s="411">
        <v>-22.5</v>
      </c>
      <c r="AG84" s="411">
        <v>-39.963791764705881</v>
      </c>
      <c r="AH84" s="411">
        <v>-1.9300395640944552</v>
      </c>
      <c r="AI84" s="411">
        <v>-13.355142268636119</v>
      </c>
      <c r="AJ84" s="411">
        <v>-90.469955240458646</v>
      </c>
      <c r="AK84" s="411">
        <v>34.69705405746808</v>
      </c>
      <c r="AL84" s="408">
        <v>-137.32187478042704</v>
      </c>
      <c r="AM84" s="408">
        <v>169.78492904675511</v>
      </c>
      <c r="AN84" s="408">
        <v>418.12428030920751</v>
      </c>
      <c r="AO84" s="408">
        <v>587.90920935596262</v>
      </c>
      <c r="AP84" s="408">
        <v>222.26231722750967</v>
      </c>
      <c r="AQ84" s="408">
        <v>810.17152658347231</v>
      </c>
      <c r="AR84" s="411">
        <v>-4.4579988235294108</v>
      </c>
      <c r="AS84" s="411">
        <v>805.71352775994296</v>
      </c>
    </row>
    <row r="85" spans="1:45" x14ac:dyDescent="0.25">
      <c r="A85" s="409">
        <v>233</v>
      </c>
      <c r="B85" s="407" t="s">
        <v>87</v>
      </c>
      <c r="C85" s="386">
        <v>15116</v>
      </c>
      <c r="D85" s="384">
        <v>355.26722413336864</v>
      </c>
      <c r="E85" s="384">
        <v>76.429247155332092</v>
      </c>
      <c r="F85" s="384">
        <v>475.04040023815821</v>
      </c>
      <c r="G85" s="384">
        <v>474.6462463614713</v>
      </c>
      <c r="H85" s="384">
        <v>54.062808944165127</v>
      </c>
      <c r="I85" s="408">
        <v>1435.4459268324956</v>
      </c>
      <c r="J85" s="385">
        <v>42.864369557860883</v>
      </c>
      <c r="K85" s="385">
        <v>0</v>
      </c>
      <c r="L85" s="385">
        <v>0</v>
      </c>
      <c r="M85" s="385">
        <v>56.698363323630588</v>
      </c>
      <c r="N85" s="385">
        <v>66.05179184041944</v>
      </c>
      <c r="O85" s="385">
        <v>0</v>
      </c>
      <c r="P85" s="385">
        <v>0</v>
      </c>
      <c r="Q85" s="385">
        <v>26.69660629908612</v>
      </c>
      <c r="R85" s="408">
        <v>192.31113102099704</v>
      </c>
      <c r="S85" s="408">
        <v>1627.7570578534926</v>
      </c>
      <c r="T85" s="408">
        <v>1388.69</v>
      </c>
      <c r="U85" s="408">
        <v>239.06705785349266</v>
      </c>
      <c r="V85" s="410">
        <v>0</v>
      </c>
      <c r="W85" s="410">
        <v>0</v>
      </c>
      <c r="X85" s="410">
        <v>13.301339477380616</v>
      </c>
      <c r="Y85" s="410">
        <v>15.152857262788785</v>
      </c>
      <c r="Z85" s="410">
        <v>0</v>
      </c>
      <c r="AA85" s="408">
        <v>28.454196740169401</v>
      </c>
      <c r="AB85" s="411">
        <v>-0.99</v>
      </c>
      <c r="AC85" s="411">
        <v>-1.81</v>
      </c>
      <c r="AD85" s="411">
        <v>-0.99</v>
      </c>
      <c r="AE85" s="411">
        <v>-0.01</v>
      </c>
      <c r="AF85" s="411">
        <v>-22.5</v>
      </c>
      <c r="AG85" s="411">
        <v>-28.003928205213018</v>
      </c>
      <c r="AH85" s="411">
        <v>139.76632463753066</v>
      </c>
      <c r="AI85" s="411">
        <v>16.015250880054321</v>
      </c>
      <c r="AJ85" s="411">
        <v>-90.46995524045866</v>
      </c>
      <c r="AK85" s="411">
        <v>34.69705405746808</v>
      </c>
      <c r="AL85" s="408">
        <v>45.70474612938137</v>
      </c>
      <c r="AM85" s="408">
        <v>313.22600072304346</v>
      </c>
      <c r="AN85" s="408">
        <v>462.48067334448507</v>
      </c>
      <c r="AO85" s="408">
        <v>775.70667406752852</v>
      </c>
      <c r="AP85" s="408">
        <v>224.39844213184637</v>
      </c>
      <c r="AQ85" s="408">
        <v>1000.1051161993748</v>
      </c>
      <c r="AR85" s="411">
        <v>-4.4757473868748319</v>
      </c>
      <c r="AS85" s="411">
        <v>995.62936881250005</v>
      </c>
    </row>
    <row r="86" spans="1:45" x14ac:dyDescent="0.25">
      <c r="A86" s="409">
        <v>235</v>
      </c>
      <c r="B86" s="407" t="s">
        <v>88</v>
      </c>
      <c r="C86" s="386">
        <v>10284</v>
      </c>
      <c r="D86" s="384">
        <v>443.38532380396731</v>
      </c>
      <c r="E86" s="384">
        <v>110.65067094515753</v>
      </c>
      <c r="F86" s="384">
        <v>585.73491734733568</v>
      </c>
      <c r="G86" s="384">
        <v>579.16801050175036</v>
      </c>
      <c r="H86" s="384">
        <v>51.601812524309608</v>
      </c>
      <c r="I86" s="408">
        <v>1770.5407351225201</v>
      </c>
      <c r="J86" s="385">
        <v>40.968675484261254</v>
      </c>
      <c r="K86" s="385">
        <v>20.5807</v>
      </c>
      <c r="L86" s="385">
        <v>83.990972257876322</v>
      </c>
      <c r="M86" s="385">
        <v>169.5160540645663</v>
      </c>
      <c r="N86" s="385">
        <v>0.43524012687896829</v>
      </c>
      <c r="O86" s="385">
        <v>0</v>
      </c>
      <c r="P86" s="385">
        <v>0</v>
      </c>
      <c r="Q86" s="385">
        <v>20.788230785005364</v>
      </c>
      <c r="R86" s="408">
        <v>336.27987271858819</v>
      </c>
      <c r="S86" s="408">
        <v>2106.8206078411085</v>
      </c>
      <c r="T86" s="408">
        <v>1388.69</v>
      </c>
      <c r="U86" s="408">
        <v>718.13060784110826</v>
      </c>
      <c r="V86" s="410">
        <v>0</v>
      </c>
      <c r="W86" s="410">
        <v>0</v>
      </c>
      <c r="X86" s="410">
        <v>6.9074461286573294</v>
      </c>
      <c r="Y86" s="410">
        <v>19.440508103761907</v>
      </c>
      <c r="Z86" s="410">
        <v>16.907887922083091</v>
      </c>
      <c r="AA86" s="408">
        <v>43.255842154502325</v>
      </c>
      <c r="AB86" s="411">
        <v>-0.99</v>
      </c>
      <c r="AC86" s="411">
        <v>-1.81</v>
      </c>
      <c r="AD86" s="411">
        <v>-0.99</v>
      </c>
      <c r="AE86" s="411">
        <v>-0.01</v>
      </c>
      <c r="AF86" s="411">
        <v>-22.5</v>
      </c>
      <c r="AG86" s="411">
        <v>-36.161793562816023</v>
      </c>
      <c r="AH86" s="411">
        <v>968.48890724143325</v>
      </c>
      <c r="AI86" s="411">
        <v>293.87556659743672</v>
      </c>
      <c r="AJ86" s="411">
        <v>-90.469955240458646</v>
      </c>
      <c r="AK86" s="411">
        <v>34.69705405746808</v>
      </c>
      <c r="AL86" s="408">
        <v>1144.1297790930635</v>
      </c>
      <c r="AM86" s="408">
        <v>1905.5162290886742</v>
      </c>
      <c r="AN86" s="408">
        <v>-162.88735143351096</v>
      </c>
      <c r="AO86" s="408">
        <v>1742.6288776551633</v>
      </c>
      <c r="AP86" s="408">
        <v>63.737457094704425</v>
      </c>
      <c r="AQ86" s="408">
        <v>1806.3663347498675</v>
      </c>
      <c r="AR86" s="411">
        <v>220.42156282574871</v>
      </c>
      <c r="AS86" s="411">
        <v>2026.7878975756162</v>
      </c>
    </row>
    <row r="87" spans="1:45" x14ac:dyDescent="0.25">
      <c r="A87" s="409">
        <v>236</v>
      </c>
      <c r="B87" s="407" t="s">
        <v>89</v>
      </c>
      <c r="C87" s="386">
        <v>4198</v>
      </c>
      <c r="D87" s="384">
        <v>442.66135540733683</v>
      </c>
      <c r="E87" s="384">
        <v>107.59838018103859</v>
      </c>
      <c r="F87" s="384">
        <v>620.12358265840874</v>
      </c>
      <c r="G87" s="384">
        <v>482.81003811338735</v>
      </c>
      <c r="H87" s="384">
        <v>51.821762744163891</v>
      </c>
      <c r="I87" s="408">
        <v>1705.0151191043353</v>
      </c>
      <c r="J87" s="385">
        <v>46.586913034770454</v>
      </c>
      <c r="K87" s="385">
        <v>0</v>
      </c>
      <c r="L87" s="385">
        <v>0</v>
      </c>
      <c r="M87" s="385">
        <v>36.412829919009049</v>
      </c>
      <c r="N87" s="385">
        <v>64.065777530719117</v>
      </c>
      <c r="O87" s="385">
        <v>0</v>
      </c>
      <c r="P87" s="385">
        <v>0</v>
      </c>
      <c r="Q87" s="385">
        <v>18.733092892212483</v>
      </c>
      <c r="R87" s="408">
        <v>165.79861337671107</v>
      </c>
      <c r="S87" s="408">
        <v>1870.8137324810464</v>
      </c>
      <c r="T87" s="408">
        <v>1388.69</v>
      </c>
      <c r="U87" s="408">
        <v>482.12373248104643</v>
      </c>
      <c r="V87" s="410">
        <v>23.266789333333335</v>
      </c>
      <c r="W87" s="410">
        <v>0</v>
      </c>
      <c r="X87" s="410">
        <v>11.282803632752577</v>
      </c>
      <c r="Y87" s="410">
        <v>11.15977106138893</v>
      </c>
      <c r="Z87" s="410">
        <v>0</v>
      </c>
      <c r="AA87" s="408">
        <v>45.709364027474841</v>
      </c>
      <c r="AB87" s="411">
        <v>-0.98999999999999988</v>
      </c>
      <c r="AC87" s="411">
        <v>-1.81</v>
      </c>
      <c r="AD87" s="411">
        <v>-0.98999999999999988</v>
      </c>
      <c r="AE87" s="411">
        <v>-0.01</v>
      </c>
      <c r="AF87" s="411">
        <v>-22.5</v>
      </c>
      <c r="AG87" s="411">
        <v>-15.170428775607432</v>
      </c>
      <c r="AH87" s="411">
        <v>16.25050853004517</v>
      </c>
      <c r="AI87" s="411">
        <v>-62.576084172897986</v>
      </c>
      <c r="AJ87" s="411">
        <v>-90.469955240458646</v>
      </c>
      <c r="AK87" s="411">
        <v>34.69705405746808</v>
      </c>
      <c r="AL87" s="408">
        <v>-143.56890560145078</v>
      </c>
      <c r="AM87" s="408">
        <v>384.26419090707054</v>
      </c>
      <c r="AN87" s="408">
        <v>537.63088334912391</v>
      </c>
      <c r="AO87" s="408">
        <v>921.89507425619445</v>
      </c>
      <c r="AP87" s="408">
        <v>211.49427310850086</v>
      </c>
      <c r="AQ87" s="408">
        <v>1133.3893473646951</v>
      </c>
      <c r="AR87" s="411">
        <v>71.65357682229633</v>
      </c>
      <c r="AS87" s="411">
        <v>1205.0429241869915</v>
      </c>
    </row>
    <row r="88" spans="1:45" x14ac:dyDescent="0.25">
      <c r="A88" s="409">
        <v>239</v>
      </c>
      <c r="B88" s="407" t="s">
        <v>90</v>
      </c>
      <c r="C88" s="386">
        <v>2029</v>
      </c>
      <c r="D88" s="384">
        <v>306.63359290290788</v>
      </c>
      <c r="E88" s="384">
        <v>59.936421882700834</v>
      </c>
      <c r="F88" s="384">
        <v>327.88682109413503</v>
      </c>
      <c r="G88" s="384">
        <v>288.03610645638247</v>
      </c>
      <c r="H88" s="384">
        <v>56.829965500246423</v>
      </c>
      <c r="I88" s="408">
        <v>1039.3229078363725</v>
      </c>
      <c r="J88" s="385">
        <v>58.099809513594451</v>
      </c>
      <c r="K88" s="385">
        <v>0</v>
      </c>
      <c r="L88" s="385">
        <v>0</v>
      </c>
      <c r="M88" s="385">
        <v>33.013336619024152</v>
      </c>
      <c r="N88" s="385">
        <v>180.86721575004742</v>
      </c>
      <c r="O88" s="385">
        <v>0</v>
      </c>
      <c r="P88" s="385">
        <v>0</v>
      </c>
      <c r="Q88" s="385">
        <v>34.601345068285113</v>
      </c>
      <c r="R88" s="408">
        <v>306.58170695095117</v>
      </c>
      <c r="S88" s="408">
        <v>1345.9046147873237</v>
      </c>
      <c r="T88" s="408">
        <v>1388.69</v>
      </c>
      <c r="U88" s="408">
        <v>-42.785385212676481</v>
      </c>
      <c r="V88" s="410">
        <v>291.58803300000005</v>
      </c>
      <c r="W88" s="410">
        <v>0</v>
      </c>
      <c r="X88" s="410">
        <v>17.287714046590853</v>
      </c>
      <c r="Y88" s="410">
        <v>18.756092210340313</v>
      </c>
      <c r="Z88" s="410">
        <v>0</v>
      </c>
      <c r="AA88" s="408">
        <v>327.63183925693119</v>
      </c>
      <c r="AB88" s="411">
        <v>-0.99</v>
      </c>
      <c r="AC88" s="411">
        <v>-1.81</v>
      </c>
      <c r="AD88" s="411">
        <v>-0.99</v>
      </c>
      <c r="AE88" s="411">
        <v>-0.01</v>
      </c>
      <c r="AF88" s="411">
        <v>-22.5</v>
      </c>
      <c r="AG88" s="411">
        <v>-29.596641202562839</v>
      </c>
      <c r="AH88" s="411">
        <v>135.59374383631297</v>
      </c>
      <c r="AI88" s="411">
        <v>-104.78608548429621</v>
      </c>
      <c r="AJ88" s="411">
        <v>-90.469955240458646</v>
      </c>
      <c r="AK88" s="411">
        <v>34.69705405746808</v>
      </c>
      <c r="AL88" s="408">
        <v>-80.861884033536654</v>
      </c>
      <c r="AM88" s="408">
        <v>203.98457001071807</v>
      </c>
      <c r="AN88" s="408">
        <v>389.76997537347285</v>
      </c>
      <c r="AO88" s="408">
        <v>593.75454538419092</v>
      </c>
      <c r="AP88" s="408">
        <v>227.84629986727481</v>
      </c>
      <c r="AQ88" s="408">
        <v>821.60084525146567</v>
      </c>
      <c r="AR88" s="411">
        <v>1.823453918186299</v>
      </c>
      <c r="AS88" s="411">
        <v>823.42429916965193</v>
      </c>
    </row>
    <row r="89" spans="1:45" x14ac:dyDescent="0.25">
      <c r="A89" s="409">
        <v>240</v>
      </c>
      <c r="B89" s="407" t="s">
        <v>91</v>
      </c>
      <c r="C89" s="386">
        <v>19499</v>
      </c>
      <c r="D89" s="384">
        <v>348.88064054566905</v>
      </c>
      <c r="E89" s="384">
        <v>72.168470177957843</v>
      </c>
      <c r="F89" s="384">
        <v>452.81573055028463</v>
      </c>
      <c r="G89" s="384">
        <v>424.71051233396588</v>
      </c>
      <c r="H89" s="384">
        <v>54.598345556182373</v>
      </c>
      <c r="I89" s="408">
        <v>1353.1736991640598</v>
      </c>
      <c r="J89" s="385">
        <v>98.449950358766557</v>
      </c>
      <c r="K89" s="385">
        <v>0</v>
      </c>
      <c r="L89" s="385">
        <v>0</v>
      </c>
      <c r="M89" s="385">
        <v>87.114573055028472</v>
      </c>
      <c r="N89" s="385">
        <v>3.7172406713020871</v>
      </c>
      <c r="O89" s="385">
        <v>0</v>
      </c>
      <c r="P89" s="385">
        <v>0</v>
      </c>
      <c r="Q89" s="385">
        <v>29.345115975657301</v>
      </c>
      <c r="R89" s="408">
        <v>218.62688006075442</v>
      </c>
      <c r="S89" s="408">
        <v>1571.8005792248141</v>
      </c>
      <c r="T89" s="408">
        <v>1388.69</v>
      </c>
      <c r="U89" s="408">
        <v>183.11057922481396</v>
      </c>
      <c r="V89" s="410">
        <v>7.3908358333333348</v>
      </c>
      <c r="W89" s="410">
        <v>0</v>
      </c>
      <c r="X89" s="410">
        <v>15.88030232376981</v>
      </c>
      <c r="Y89" s="410">
        <v>14.669146606473655</v>
      </c>
      <c r="Z89" s="410">
        <v>0</v>
      </c>
      <c r="AA89" s="408">
        <v>37.940284763576805</v>
      </c>
      <c r="AB89" s="411">
        <v>-0.98999999999999988</v>
      </c>
      <c r="AC89" s="411">
        <v>-1.81</v>
      </c>
      <c r="AD89" s="411">
        <v>-0.98999999999999988</v>
      </c>
      <c r="AE89" s="411">
        <v>-0.01</v>
      </c>
      <c r="AF89" s="411">
        <v>-22.5</v>
      </c>
      <c r="AG89" s="411">
        <v>-71.112793307349094</v>
      </c>
      <c r="AH89" s="411">
        <v>-406.25578121348428</v>
      </c>
      <c r="AI89" s="411">
        <v>-242.83474317853549</v>
      </c>
      <c r="AJ89" s="411">
        <v>-90.469955240458646</v>
      </c>
      <c r="AK89" s="411">
        <v>34.69705405746808</v>
      </c>
      <c r="AL89" s="408">
        <v>-802.27621888235944</v>
      </c>
      <c r="AM89" s="408">
        <v>-581.22535489396864</v>
      </c>
      <c r="AN89" s="408">
        <v>282.77868564307499</v>
      </c>
      <c r="AO89" s="408">
        <v>-298.44666925089359</v>
      </c>
      <c r="AP89" s="408">
        <v>164.87091258685052</v>
      </c>
      <c r="AQ89" s="408">
        <v>-133.57575666404307</v>
      </c>
      <c r="AR89" s="411">
        <v>-9.7028779424585849</v>
      </c>
      <c r="AS89" s="411">
        <v>-143.27863460650164</v>
      </c>
    </row>
    <row r="90" spans="1:45" x14ac:dyDescent="0.25">
      <c r="A90" s="409">
        <v>241</v>
      </c>
      <c r="B90" s="407" t="s">
        <v>92</v>
      </c>
      <c r="C90" s="386">
        <v>7771</v>
      </c>
      <c r="D90" s="384">
        <v>420.32398533007336</v>
      </c>
      <c r="E90" s="384">
        <v>91.660404066400716</v>
      </c>
      <c r="F90" s="384">
        <v>541.58204349504558</v>
      </c>
      <c r="G90" s="384">
        <v>488.03846351820869</v>
      </c>
      <c r="H90" s="384">
        <v>52.782933985330075</v>
      </c>
      <c r="I90" s="408">
        <v>1594.3878303950585</v>
      </c>
      <c r="J90" s="385">
        <v>60.548505611610949</v>
      </c>
      <c r="K90" s="385">
        <v>0</v>
      </c>
      <c r="L90" s="385">
        <v>0</v>
      </c>
      <c r="M90" s="385">
        <v>17.239495560416934</v>
      </c>
      <c r="N90" s="385">
        <v>61.341347188039407</v>
      </c>
      <c r="O90" s="385">
        <v>0</v>
      </c>
      <c r="P90" s="385">
        <v>0</v>
      </c>
      <c r="Q90" s="385">
        <v>16.321801298365799</v>
      </c>
      <c r="R90" s="408">
        <v>155.45114965843311</v>
      </c>
      <c r="S90" s="408">
        <v>1749.8389800534917</v>
      </c>
      <c r="T90" s="408">
        <v>1388.69</v>
      </c>
      <c r="U90" s="408">
        <v>361.14898005349164</v>
      </c>
      <c r="V90" s="410">
        <v>5.7426325</v>
      </c>
      <c r="W90" s="410">
        <v>0</v>
      </c>
      <c r="X90" s="410">
        <v>11.049170924953421</v>
      </c>
      <c r="Y90" s="410">
        <v>18.749429878789652</v>
      </c>
      <c r="Z90" s="410">
        <v>0</v>
      </c>
      <c r="AA90" s="408">
        <v>35.54123330374307</v>
      </c>
      <c r="AB90" s="411">
        <v>-0.99</v>
      </c>
      <c r="AC90" s="411">
        <v>-1.81</v>
      </c>
      <c r="AD90" s="411">
        <v>-0.99</v>
      </c>
      <c r="AE90" s="411">
        <v>-0.01</v>
      </c>
      <c r="AF90" s="411">
        <v>-22.5</v>
      </c>
      <c r="AG90" s="411">
        <v>-18.691279114657057</v>
      </c>
      <c r="AH90" s="411">
        <v>-223.26011651988901</v>
      </c>
      <c r="AI90" s="411">
        <v>-143.70472093068085</v>
      </c>
      <c r="AJ90" s="411">
        <v>-90.469955240458646</v>
      </c>
      <c r="AK90" s="411">
        <v>34.69705405746808</v>
      </c>
      <c r="AL90" s="408">
        <v>-467.72901774821747</v>
      </c>
      <c r="AM90" s="408">
        <v>-71.038804390982747</v>
      </c>
      <c r="AN90" s="408">
        <v>212.23188104555877</v>
      </c>
      <c r="AO90" s="408">
        <v>141.19307665457603</v>
      </c>
      <c r="AP90" s="408">
        <v>145.73961668862108</v>
      </c>
      <c r="AQ90" s="408">
        <v>286.93269334319706</v>
      </c>
      <c r="AR90" s="411">
        <v>22.307678548449367</v>
      </c>
      <c r="AS90" s="411">
        <v>309.24037189164648</v>
      </c>
    </row>
    <row r="91" spans="1:45" x14ac:dyDescent="0.25">
      <c r="A91" s="409">
        <v>244</v>
      </c>
      <c r="B91" s="407" t="s">
        <v>93</v>
      </c>
      <c r="C91" s="386">
        <v>19300</v>
      </c>
      <c r="D91" s="384">
        <v>660.84305595854926</v>
      </c>
      <c r="E91" s="384">
        <v>125.57168393782383</v>
      </c>
      <c r="F91" s="384">
        <v>740.74297461139895</v>
      </c>
      <c r="G91" s="384">
        <v>623.66183626943007</v>
      </c>
      <c r="H91" s="384">
        <v>48.187724352331607</v>
      </c>
      <c r="I91" s="408">
        <v>2199.0072751295334</v>
      </c>
      <c r="J91" s="385">
        <v>49.488306608868882</v>
      </c>
      <c r="K91" s="385">
        <v>0</v>
      </c>
      <c r="L91" s="385">
        <v>0</v>
      </c>
      <c r="M91" s="385">
        <v>23.671794818652849</v>
      </c>
      <c r="N91" s="385">
        <v>4.3367407871041586</v>
      </c>
      <c r="O91" s="385">
        <v>0</v>
      </c>
      <c r="P91" s="385">
        <v>0</v>
      </c>
      <c r="Q91" s="385">
        <v>11.01888439311301</v>
      </c>
      <c r="R91" s="408">
        <v>88.515726607738898</v>
      </c>
      <c r="S91" s="408">
        <v>2287.5230017372724</v>
      </c>
      <c r="T91" s="408">
        <v>1388.69</v>
      </c>
      <c r="U91" s="408">
        <v>898.8330017372723</v>
      </c>
      <c r="V91" s="410">
        <v>0</v>
      </c>
      <c r="W91" s="410">
        <v>0</v>
      </c>
      <c r="X91" s="410">
        <v>10.715125071754333</v>
      </c>
      <c r="Y91" s="410">
        <v>20.753438335910179</v>
      </c>
      <c r="Z91" s="410">
        <v>17.297576782818549</v>
      </c>
      <c r="AA91" s="408">
        <v>48.766140190483064</v>
      </c>
      <c r="AB91" s="411">
        <v>-0.99</v>
      </c>
      <c r="AC91" s="411">
        <v>-1.81</v>
      </c>
      <c r="AD91" s="411">
        <v>-0.99</v>
      </c>
      <c r="AE91" s="411">
        <v>-0.01</v>
      </c>
      <c r="AF91" s="411">
        <v>-22.5</v>
      </c>
      <c r="AG91" s="411">
        <v>-19.758008290155441</v>
      </c>
      <c r="AH91" s="411">
        <v>29.164076708562352</v>
      </c>
      <c r="AI91" s="411">
        <v>-21.968743112915437</v>
      </c>
      <c r="AJ91" s="411">
        <v>-90.469955240458646</v>
      </c>
      <c r="AK91" s="411">
        <v>34.69705405746808</v>
      </c>
      <c r="AL91" s="408">
        <v>-94.635575877499079</v>
      </c>
      <c r="AM91" s="408">
        <v>852.96356605025619</v>
      </c>
      <c r="AN91" s="408">
        <v>189.6867374440564</v>
      </c>
      <c r="AO91" s="408">
        <v>1042.6503034943125</v>
      </c>
      <c r="AP91" s="408">
        <v>107.53248548247026</v>
      </c>
      <c r="AQ91" s="408">
        <v>1150.1827889767831</v>
      </c>
      <c r="AR91" s="411">
        <v>5.6599861424870443</v>
      </c>
      <c r="AS91" s="411">
        <v>1155.8427751192698</v>
      </c>
    </row>
    <row r="92" spans="1:45" x14ac:dyDescent="0.25">
      <c r="A92" s="409">
        <v>245</v>
      </c>
      <c r="B92" s="407" t="s">
        <v>94</v>
      </c>
      <c r="C92" s="386">
        <v>37676</v>
      </c>
      <c r="D92" s="384">
        <v>467.37320336553779</v>
      </c>
      <c r="E92" s="384">
        <v>90.839818452064975</v>
      </c>
      <c r="F92" s="384">
        <v>482.90758785433701</v>
      </c>
      <c r="G92" s="384">
        <v>449.84426531478925</v>
      </c>
      <c r="H92" s="384">
        <v>53.137358530629584</v>
      </c>
      <c r="I92" s="408">
        <v>1544.1022335173586</v>
      </c>
      <c r="J92" s="385">
        <v>69.645457074497756</v>
      </c>
      <c r="K92" s="385">
        <v>0</v>
      </c>
      <c r="L92" s="385">
        <v>0</v>
      </c>
      <c r="M92" s="385">
        <v>250.31882737020916</v>
      </c>
      <c r="N92" s="385">
        <v>0.6178142341138031</v>
      </c>
      <c r="O92" s="385">
        <v>0</v>
      </c>
      <c r="P92" s="385">
        <v>0</v>
      </c>
      <c r="Q92" s="385">
        <v>40.928823223340068</v>
      </c>
      <c r="R92" s="408">
        <v>361.51092190216082</v>
      </c>
      <c r="S92" s="408">
        <v>1905.6131554195192</v>
      </c>
      <c r="T92" s="408">
        <v>1388.69</v>
      </c>
      <c r="U92" s="408">
        <v>516.92315541951916</v>
      </c>
      <c r="V92" s="410">
        <v>0</v>
      </c>
      <c r="W92" s="410">
        <v>0</v>
      </c>
      <c r="X92" s="410">
        <v>9.6214501534895511</v>
      </c>
      <c r="Y92" s="410">
        <v>20.702290942765803</v>
      </c>
      <c r="Z92" s="410">
        <v>8.4797417301026599</v>
      </c>
      <c r="AA92" s="408">
        <v>38.803482826358014</v>
      </c>
      <c r="AB92" s="411">
        <v>-0.99</v>
      </c>
      <c r="AC92" s="411">
        <v>-1.8099999999999998</v>
      </c>
      <c r="AD92" s="411">
        <v>-0.99</v>
      </c>
      <c r="AE92" s="411">
        <v>-0.01</v>
      </c>
      <c r="AF92" s="411">
        <v>-22.5</v>
      </c>
      <c r="AG92" s="411">
        <v>-104.55772160526595</v>
      </c>
      <c r="AH92" s="411">
        <v>-61.821932285212533</v>
      </c>
      <c r="AI92" s="411">
        <v>0.49168642481863489</v>
      </c>
      <c r="AJ92" s="411">
        <v>-90.469955240458646</v>
      </c>
      <c r="AK92" s="411">
        <v>34.69705405746808</v>
      </c>
      <c r="AL92" s="408">
        <v>-247.96086864865043</v>
      </c>
      <c r="AM92" s="408">
        <v>307.76576959722672</v>
      </c>
      <c r="AN92" s="408">
        <v>11.438123364455167</v>
      </c>
      <c r="AO92" s="408">
        <v>319.2038929616819</v>
      </c>
      <c r="AP92" s="408">
        <v>128.04687376504623</v>
      </c>
      <c r="AQ92" s="408">
        <v>447.25076672672816</v>
      </c>
      <c r="AR92" s="411">
        <v>-32.038741888735544</v>
      </c>
      <c r="AS92" s="411">
        <v>415.2120248379926</v>
      </c>
    </row>
    <row r="93" spans="1:45" x14ac:dyDescent="0.25">
      <c r="A93" s="409">
        <v>249</v>
      </c>
      <c r="B93" s="407" t="s">
        <v>95</v>
      </c>
      <c r="C93" s="386">
        <v>9250</v>
      </c>
      <c r="D93" s="384">
        <v>303.55722486486485</v>
      </c>
      <c r="E93" s="384">
        <v>66.67475675675675</v>
      </c>
      <c r="F93" s="384">
        <v>443.26098486486484</v>
      </c>
      <c r="G93" s="384">
        <v>387.15232864864868</v>
      </c>
      <c r="H93" s="384">
        <v>55.271660540540545</v>
      </c>
      <c r="I93" s="408">
        <v>1255.9169556756756</v>
      </c>
      <c r="J93" s="385">
        <v>62.434523999407546</v>
      </c>
      <c r="K93" s="385">
        <v>0</v>
      </c>
      <c r="L93" s="385">
        <v>0</v>
      </c>
      <c r="M93" s="385">
        <v>47.534079999999996</v>
      </c>
      <c r="N93" s="385">
        <v>103.34851789957838</v>
      </c>
      <c r="O93" s="385">
        <v>0</v>
      </c>
      <c r="P93" s="385">
        <v>0</v>
      </c>
      <c r="Q93" s="385">
        <v>27.846814819850561</v>
      </c>
      <c r="R93" s="408">
        <v>241.16393671883654</v>
      </c>
      <c r="S93" s="408">
        <v>1497.0808923945121</v>
      </c>
      <c r="T93" s="408">
        <v>1388.69</v>
      </c>
      <c r="U93" s="408">
        <v>108.39089239451209</v>
      </c>
      <c r="V93" s="410">
        <v>48.222465500000006</v>
      </c>
      <c r="W93" s="410">
        <v>0</v>
      </c>
      <c r="X93" s="410">
        <v>12.838061983898545</v>
      </c>
      <c r="Y93" s="410">
        <v>16.262389895786391</v>
      </c>
      <c r="Z93" s="410">
        <v>0</v>
      </c>
      <c r="AA93" s="408">
        <v>77.322917379684938</v>
      </c>
      <c r="AB93" s="411">
        <v>-0.99</v>
      </c>
      <c r="AC93" s="411">
        <v>-1.81</v>
      </c>
      <c r="AD93" s="411">
        <v>-0.99</v>
      </c>
      <c r="AE93" s="411">
        <v>-0.01</v>
      </c>
      <c r="AF93" s="411">
        <v>-22.5</v>
      </c>
      <c r="AG93" s="411">
        <v>-44.121949189189195</v>
      </c>
      <c r="AH93" s="411">
        <v>34.639865779729433</v>
      </c>
      <c r="AI93" s="411">
        <v>72.685915858831621</v>
      </c>
      <c r="AJ93" s="411">
        <v>-90.469955240458646</v>
      </c>
      <c r="AK93" s="411">
        <v>34.69705405746808</v>
      </c>
      <c r="AL93" s="408">
        <v>-18.869068733618683</v>
      </c>
      <c r="AM93" s="408">
        <v>166.84474104057836</v>
      </c>
      <c r="AN93" s="408">
        <v>364.88095904591017</v>
      </c>
      <c r="AO93" s="408">
        <v>531.72570008648847</v>
      </c>
      <c r="AP93" s="408">
        <v>180.04477912774965</v>
      </c>
      <c r="AQ93" s="408">
        <v>711.77047921423821</v>
      </c>
      <c r="AR93" s="411">
        <v>-4.0384782702702697</v>
      </c>
      <c r="AS93" s="411">
        <v>707.73200094396793</v>
      </c>
    </row>
    <row r="94" spans="1:45" x14ac:dyDescent="0.25">
      <c r="A94" s="409">
        <v>250</v>
      </c>
      <c r="B94" s="407" t="s">
        <v>96</v>
      </c>
      <c r="C94" s="386">
        <v>1771</v>
      </c>
      <c r="D94" s="384">
        <v>254.23322981366462</v>
      </c>
      <c r="E94" s="384">
        <v>44.143704121964994</v>
      </c>
      <c r="F94" s="384">
        <v>457.31731225296443</v>
      </c>
      <c r="G94" s="384">
        <v>358.08220214568036</v>
      </c>
      <c r="H94" s="384">
        <v>55.849034443817054</v>
      </c>
      <c r="I94" s="408">
        <v>1169.6254827780913</v>
      </c>
      <c r="J94" s="385">
        <v>50.697298351999159</v>
      </c>
      <c r="K94" s="385">
        <v>0</v>
      </c>
      <c r="L94" s="385">
        <v>0</v>
      </c>
      <c r="M94" s="385">
        <v>29.094409937888198</v>
      </c>
      <c r="N94" s="385">
        <v>153.28261694247567</v>
      </c>
      <c r="O94" s="385">
        <v>0</v>
      </c>
      <c r="P94" s="385">
        <v>0</v>
      </c>
      <c r="Q94" s="385">
        <v>39.27836143716813</v>
      </c>
      <c r="R94" s="408">
        <v>272.35268666953118</v>
      </c>
      <c r="S94" s="408">
        <v>1441.9781694476226</v>
      </c>
      <c r="T94" s="408">
        <v>1388.69</v>
      </c>
      <c r="U94" s="408">
        <v>53.28816944762238</v>
      </c>
      <c r="V94" s="410">
        <v>113.85590425000002</v>
      </c>
      <c r="W94" s="410">
        <v>0</v>
      </c>
      <c r="X94" s="410">
        <v>11.402912847603176</v>
      </c>
      <c r="Y94" s="410">
        <v>14.769906684541692</v>
      </c>
      <c r="Z94" s="410">
        <v>0</v>
      </c>
      <c r="AA94" s="408">
        <v>140.02872378214488</v>
      </c>
      <c r="AB94" s="411">
        <v>-0.99</v>
      </c>
      <c r="AC94" s="411">
        <v>-1.81</v>
      </c>
      <c r="AD94" s="411">
        <v>-0.99</v>
      </c>
      <c r="AE94" s="411">
        <v>-0.01</v>
      </c>
      <c r="AF94" s="411">
        <v>-22.5</v>
      </c>
      <c r="AG94" s="411">
        <v>-30.138212874082441</v>
      </c>
      <c r="AH94" s="411">
        <v>40.706382972978858</v>
      </c>
      <c r="AI94" s="411">
        <v>0.49168642481863489</v>
      </c>
      <c r="AJ94" s="411">
        <v>-90.469955240458646</v>
      </c>
      <c r="AK94" s="411">
        <v>34.69705405746808</v>
      </c>
      <c r="AL94" s="408">
        <v>-71.013044659275522</v>
      </c>
      <c r="AM94" s="408">
        <v>122.30384857049174</v>
      </c>
      <c r="AN94" s="408">
        <v>451.95305934649497</v>
      </c>
      <c r="AO94" s="408">
        <v>574.25690791698673</v>
      </c>
      <c r="AP94" s="408">
        <v>249.17683155505947</v>
      </c>
      <c r="AQ94" s="408">
        <v>823.43373947204623</v>
      </c>
      <c r="AR94" s="411">
        <v>24.513176171654433</v>
      </c>
      <c r="AS94" s="411">
        <v>847.94691564370066</v>
      </c>
    </row>
    <row r="95" spans="1:45" x14ac:dyDescent="0.25">
      <c r="A95" s="409">
        <v>256</v>
      </c>
      <c r="B95" s="407" t="s">
        <v>97</v>
      </c>
      <c r="C95" s="386">
        <v>1554</v>
      </c>
      <c r="D95" s="384">
        <v>521.52167953667958</v>
      </c>
      <c r="E95" s="384">
        <v>111.79536679536679</v>
      </c>
      <c r="F95" s="384">
        <v>530.48366795366792</v>
      </c>
      <c r="G95" s="384">
        <v>464.09629343629342</v>
      </c>
      <c r="H95" s="384">
        <v>52.064208494208494</v>
      </c>
      <c r="I95" s="408">
        <v>1679.9612162162161</v>
      </c>
      <c r="J95" s="385">
        <v>78.272109326145795</v>
      </c>
      <c r="K95" s="385">
        <v>0</v>
      </c>
      <c r="L95" s="385">
        <v>0</v>
      </c>
      <c r="M95" s="385">
        <v>7.7366666666666664</v>
      </c>
      <c r="N95" s="385">
        <v>225.04600163351788</v>
      </c>
      <c r="O95" s="385">
        <v>0</v>
      </c>
      <c r="P95" s="385">
        <v>0</v>
      </c>
      <c r="Q95" s="385">
        <v>26.965928935142475</v>
      </c>
      <c r="R95" s="408">
        <v>338.02070656147276</v>
      </c>
      <c r="S95" s="408">
        <v>2017.9819227776891</v>
      </c>
      <c r="T95" s="408">
        <v>1388.69</v>
      </c>
      <c r="U95" s="408">
        <v>629.29192277768891</v>
      </c>
      <c r="V95" s="410">
        <v>314.54917450000005</v>
      </c>
      <c r="W95" s="410">
        <v>0</v>
      </c>
      <c r="X95" s="410">
        <v>11.520124738459183</v>
      </c>
      <c r="Y95" s="410">
        <v>14.844946927388358</v>
      </c>
      <c r="Z95" s="410">
        <v>0</v>
      </c>
      <c r="AA95" s="408">
        <v>340.91424616584754</v>
      </c>
      <c r="AB95" s="411">
        <v>-0.99</v>
      </c>
      <c r="AC95" s="411">
        <v>-1.81</v>
      </c>
      <c r="AD95" s="411">
        <v>-0.99</v>
      </c>
      <c r="AE95" s="411">
        <v>-0.01</v>
      </c>
      <c r="AF95" s="411">
        <v>-22.5</v>
      </c>
      <c r="AG95" s="411">
        <v>-7.5713223938223937</v>
      </c>
      <c r="AH95" s="411">
        <v>-233.4386565108405</v>
      </c>
      <c r="AI95" s="411">
        <v>-279.89010802958478</v>
      </c>
      <c r="AJ95" s="411">
        <v>-90.469955240458646</v>
      </c>
      <c r="AK95" s="411">
        <v>34.69705405746808</v>
      </c>
      <c r="AL95" s="408">
        <v>-602.97298811723829</v>
      </c>
      <c r="AM95" s="408">
        <v>367.23318082629805</v>
      </c>
      <c r="AN95" s="408">
        <v>548.20057800177244</v>
      </c>
      <c r="AO95" s="408">
        <v>915.43375882807061</v>
      </c>
      <c r="AP95" s="408">
        <v>220.92355982505865</v>
      </c>
      <c r="AQ95" s="408">
        <v>1136.3573186531291</v>
      </c>
      <c r="AR95" s="411">
        <v>75.936509009009015</v>
      </c>
      <c r="AS95" s="411">
        <v>1212.2938276621383</v>
      </c>
    </row>
    <row r="96" spans="1:45" x14ac:dyDescent="0.25">
      <c r="A96" s="409">
        <v>257</v>
      </c>
      <c r="B96" s="407" t="s">
        <v>98</v>
      </c>
      <c r="C96" s="386">
        <v>40722</v>
      </c>
      <c r="D96" s="384">
        <v>489.3050081037278</v>
      </c>
      <c r="E96" s="384">
        <v>98.336930897303674</v>
      </c>
      <c r="F96" s="384">
        <v>574.64230342321105</v>
      </c>
      <c r="G96" s="384">
        <v>548.10842050979818</v>
      </c>
      <c r="H96" s="384">
        <v>51.591566229556513</v>
      </c>
      <c r="I96" s="408">
        <v>1761.9842291635975</v>
      </c>
      <c r="J96" s="385">
        <v>48.896779800935768</v>
      </c>
      <c r="K96" s="385">
        <v>20.5807</v>
      </c>
      <c r="L96" s="385">
        <v>41.89198474289082</v>
      </c>
      <c r="M96" s="385">
        <v>184.01913019989195</v>
      </c>
      <c r="N96" s="385">
        <v>6.8413067301766173</v>
      </c>
      <c r="O96" s="385">
        <v>0</v>
      </c>
      <c r="P96" s="385">
        <v>4.7104994843082357</v>
      </c>
      <c r="Q96" s="385">
        <v>28.843566423085921</v>
      </c>
      <c r="R96" s="408">
        <v>335.78396738128936</v>
      </c>
      <c r="S96" s="408">
        <v>2097.7681965448865</v>
      </c>
      <c r="T96" s="408">
        <v>1388.69</v>
      </c>
      <c r="U96" s="408">
        <v>709.07819654488662</v>
      </c>
      <c r="V96" s="410">
        <v>0</v>
      </c>
      <c r="W96" s="410">
        <v>0</v>
      </c>
      <c r="X96" s="410">
        <v>7.4995828656679215</v>
      </c>
      <c r="Y96" s="410">
        <v>17.582193587997391</v>
      </c>
      <c r="Z96" s="410">
        <v>9.7055939245291629</v>
      </c>
      <c r="AA96" s="408">
        <v>34.787370378194474</v>
      </c>
      <c r="AB96" s="411">
        <v>-0.99</v>
      </c>
      <c r="AC96" s="411">
        <v>-1.8100000000000003</v>
      </c>
      <c r="AD96" s="411">
        <v>-0.99</v>
      </c>
      <c r="AE96" s="411">
        <v>-0.01</v>
      </c>
      <c r="AF96" s="411">
        <v>-22.5</v>
      </c>
      <c r="AG96" s="411">
        <v>-55.907570077599338</v>
      </c>
      <c r="AH96" s="411">
        <v>165.15252359303909</v>
      </c>
      <c r="AI96" s="411">
        <v>99.411635228212347</v>
      </c>
      <c r="AJ96" s="411">
        <v>-90.469955240458646</v>
      </c>
      <c r="AK96" s="411">
        <v>34.69705405746808</v>
      </c>
      <c r="AL96" s="408">
        <v>126.58368756066155</v>
      </c>
      <c r="AM96" s="408">
        <v>870.44925448374272</v>
      </c>
      <c r="AN96" s="408">
        <v>-23.515399770588246</v>
      </c>
      <c r="AO96" s="408">
        <v>846.93385471315446</v>
      </c>
      <c r="AP96" s="408">
        <v>110.51489517860526</v>
      </c>
      <c r="AQ96" s="408">
        <v>957.44874989175969</v>
      </c>
      <c r="AR96" s="411">
        <v>-13.517724581307409</v>
      </c>
      <c r="AS96" s="411">
        <v>943.93102531045224</v>
      </c>
    </row>
    <row r="97" spans="1:45" x14ac:dyDescent="0.25">
      <c r="A97" s="409">
        <v>260</v>
      </c>
      <c r="B97" s="407" t="s">
        <v>99</v>
      </c>
      <c r="C97" s="386">
        <v>9727</v>
      </c>
      <c r="D97" s="384">
        <v>255.00688084712658</v>
      </c>
      <c r="E97" s="384">
        <v>63.405109489051092</v>
      </c>
      <c r="F97" s="384">
        <v>380.63544361056853</v>
      </c>
      <c r="G97" s="384">
        <v>325.9810733011206</v>
      </c>
      <c r="H97" s="384">
        <v>56.545611185360343</v>
      </c>
      <c r="I97" s="408">
        <v>1081.5741184332271</v>
      </c>
      <c r="J97" s="385">
        <v>99.943855072281551</v>
      </c>
      <c r="K97" s="385">
        <v>0</v>
      </c>
      <c r="L97" s="385">
        <v>0</v>
      </c>
      <c r="M97" s="385">
        <v>110.18247763955998</v>
      </c>
      <c r="N97" s="385">
        <v>97.956211137653213</v>
      </c>
      <c r="O97" s="385">
        <v>0</v>
      </c>
      <c r="P97" s="385">
        <v>10.955813714403208</v>
      </c>
      <c r="Q97" s="385">
        <v>30.910094181293466</v>
      </c>
      <c r="R97" s="408">
        <v>349.94845174519145</v>
      </c>
      <c r="S97" s="408">
        <v>1431.5225701784186</v>
      </c>
      <c r="T97" s="408">
        <v>1388.69</v>
      </c>
      <c r="U97" s="408">
        <v>42.83257017841855</v>
      </c>
      <c r="V97" s="410">
        <v>113.56329599999999</v>
      </c>
      <c r="W97" s="410">
        <v>0</v>
      </c>
      <c r="X97" s="410">
        <v>13.094559504622765</v>
      </c>
      <c r="Y97" s="410">
        <v>20.493751211398624</v>
      </c>
      <c r="Z97" s="410">
        <v>0</v>
      </c>
      <c r="AA97" s="408">
        <v>147.15160671602138</v>
      </c>
      <c r="AB97" s="411">
        <v>-0.99</v>
      </c>
      <c r="AC97" s="411">
        <v>-1.8099999999999998</v>
      </c>
      <c r="AD97" s="411">
        <v>-0.99</v>
      </c>
      <c r="AE97" s="411">
        <v>-0.01</v>
      </c>
      <c r="AF97" s="411">
        <v>-22.5</v>
      </c>
      <c r="AG97" s="411">
        <v>-29.117774236660843</v>
      </c>
      <c r="AH97" s="411">
        <v>289.8589550342507</v>
      </c>
      <c r="AI97" s="411">
        <v>169.70649129939872</v>
      </c>
      <c r="AJ97" s="411">
        <v>-90.469955240458646</v>
      </c>
      <c r="AK97" s="411">
        <v>34.69705405746808</v>
      </c>
      <c r="AL97" s="408">
        <v>348.37477091399802</v>
      </c>
      <c r="AM97" s="408">
        <v>538.35894780843796</v>
      </c>
      <c r="AN97" s="408">
        <v>541.71875328260023</v>
      </c>
      <c r="AO97" s="408">
        <v>1080.0777010910383</v>
      </c>
      <c r="AP97" s="408">
        <v>216.35868341259115</v>
      </c>
      <c r="AQ97" s="408">
        <v>1296.4363845036294</v>
      </c>
      <c r="AR97" s="411">
        <v>-4.2714117919193999</v>
      </c>
      <c r="AS97" s="411">
        <v>1292.1649727117099</v>
      </c>
    </row>
    <row r="98" spans="1:45" x14ac:dyDescent="0.25">
      <c r="A98" s="409">
        <v>261</v>
      </c>
      <c r="B98" s="407" t="s">
        <v>100</v>
      </c>
      <c r="C98" s="386">
        <v>6637</v>
      </c>
      <c r="D98" s="384">
        <v>413.20082115413589</v>
      </c>
      <c r="E98" s="384">
        <v>90.307141780925122</v>
      </c>
      <c r="F98" s="384">
        <v>464.14744312189242</v>
      </c>
      <c r="G98" s="384">
        <v>380.32540907036309</v>
      </c>
      <c r="H98" s="384">
        <v>54.089534428205511</v>
      </c>
      <c r="I98" s="408">
        <v>1402.0703495555222</v>
      </c>
      <c r="J98" s="385">
        <v>70.235614775888195</v>
      </c>
      <c r="K98" s="385">
        <v>0</v>
      </c>
      <c r="L98" s="385">
        <v>0</v>
      </c>
      <c r="M98" s="385">
        <v>69.87129727286424</v>
      </c>
      <c r="N98" s="385">
        <v>830.6</v>
      </c>
      <c r="O98" s="385">
        <v>0</v>
      </c>
      <c r="P98" s="385">
        <v>0</v>
      </c>
      <c r="Q98" s="385">
        <v>25.918734176573931</v>
      </c>
      <c r="R98" s="408">
        <v>996.62564622532648</v>
      </c>
      <c r="S98" s="408">
        <v>2398.6959957808485</v>
      </c>
      <c r="T98" s="408">
        <v>1388.6900000000003</v>
      </c>
      <c r="U98" s="408">
        <v>1010.0059957808484</v>
      </c>
      <c r="V98" s="410">
        <v>304.92909150000003</v>
      </c>
      <c r="W98" s="410">
        <v>0</v>
      </c>
      <c r="X98" s="410">
        <v>15.051283822463827</v>
      </c>
      <c r="Y98" s="410">
        <v>17.184428736596551</v>
      </c>
      <c r="Z98" s="410">
        <v>9.6801793552819326</v>
      </c>
      <c r="AA98" s="408">
        <v>346.84498341434227</v>
      </c>
      <c r="AB98" s="411">
        <v>-0.99</v>
      </c>
      <c r="AC98" s="411">
        <v>-1.8100000000000003</v>
      </c>
      <c r="AD98" s="411">
        <v>-0.99</v>
      </c>
      <c r="AE98" s="411">
        <v>-0.01</v>
      </c>
      <c r="AF98" s="411">
        <v>-22.5</v>
      </c>
      <c r="AG98" s="411">
        <v>-12.719107578725328</v>
      </c>
      <c r="AH98" s="411">
        <v>91.855585709626865</v>
      </c>
      <c r="AI98" s="411">
        <v>277.82520027295362</v>
      </c>
      <c r="AJ98" s="411">
        <v>-90.469955240458646</v>
      </c>
      <c r="AK98" s="411">
        <v>34.69705405746808</v>
      </c>
      <c r="AL98" s="408">
        <v>274.8887772208646</v>
      </c>
      <c r="AM98" s="408">
        <v>1631.7397564160551</v>
      </c>
      <c r="AN98" s="408">
        <v>-49.00157740738959</v>
      </c>
      <c r="AO98" s="408">
        <v>1582.7381790086654</v>
      </c>
      <c r="AP98" s="408">
        <v>181.88507258379221</v>
      </c>
      <c r="AQ98" s="408">
        <v>1764.6232515924578</v>
      </c>
      <c r="AR98" s="411">
        <v>-4.4168830043694411</v>
      </c>
      <c r="AS98" s="411">
        <v>1760.2063685880885</v>
      </c>
    </row>
    <row r="99" spans="1:45" x14ac:dyDescent="0.25">
      <c r="A99" s="409">
        <v>263</v>
      </c>
      <c r="B99" s="407" t="s">
        <v>101</v>
      </c>
      <c r="C99" s="386">
        <v>7597</v>
      </c>
      <c r="D99" s="384">
        <v>415.94256417006716</v>
      </c>
      <c r="E99" s="384">
        <v>77.752007371330791</v>
      </c>
      <c r="F99" s="384">
        <v>449.28100039489271</v>
      </c>
      <c r="G99" s="384">
        <v>394.46278530999075</v>
      </c>
      <c r="H99" s="384">
        <v>54.219534026589443</v>
      </c>
      <c r="I99" s="408">
        <v>1391.657891272871</v>
      </c>
      <c r="J99" s="385">
        <v>74.425379532703133</v>
      </c>
      <c r="K99" s="385">
        <v>0</v>
      </c>
      <c r="L99" s="385">
        <v>0</v>
      </c>
      <c r="M99" s="385">
        <v>26.90368040015796</v>
      </c>
      <c r="N99" s="385">
        <v>132.85985713428727</v>
      </c>
      <c r="O99" s="385">
        <v>0</v>
      </c>
      <c r="P99" s="385">
        <v>0</v>
      </c>
      <c r="Q99" s="385">
        <v>26.238845125220962</v>
      </c>
      <c r="R99" s="408">
        <v>260.4277621923693</v>
      </c>
      <c r="S99" s="408">
        <v>1652.0856534652403</v>
      </c>
      <c r="T99" s="408">
        <v>1388.69</v>
      </c>
      <c r="U99" s="408">
        <v>263.39565346524023</v>
      </c>
      <c r="V99" s="410">
        <v>52.143729000000008</v>
      </c>
      <c r="W99" s="410">
        <v>0</v>
      </c>
      <c r="X99" s="410">
        <v>10.776868255370152</v>
      </c>
      <c r="Y99" s="410">
        <v>15.962918990030694</v>
      </c>
      <c r="Z99" s="410">
        <v>0</v>
      </c>
      <c r="AA99" s="408">
        <v>78.883516245400855</v>
      </c>
      <c r="AB99" s="411">
        <v>-0.99</v>
      </c>
      <c r="AC99" s="411">
        <v>-1.81</v>
      </c>
      <c r="AD99" s="411">
        <v>-0.99</v>
      </c>
      <c r="AE99" s="411">
        <v>-0.01</v>
      </c>
      <c r="AF99" s="411">
        <v>-22.5</v>
      </c>
      <c r="AG99" s="411">
        <v>-36.294748584967749</v>
      </c>
      <c r="AH99" s="411">
        <v>144.68905883296156</v>
      </c>
      <c r="AI99" s="411">
        <v>64.261779101385045</v>
      </c>
      <c r="AJ99" s="411">
        <v>-90.469955240458646</v>
      </c>
      <c r="AK99" s="411">
        <v>34.69705405746808</v>
      </c>
      <c r="AL99" s="408">
        <v>90.583188166388297</v>
      </c>
      <c r="AM99" s="408">
        <v>432.86235787702941</v>
      </c>
      <c r="AN99" s="408">
        <v>592.61864248631787</v>
      </c>
      <c r="AO99" s="408">
        <v>1025.4810003633472</v>
      </c>
      <c r="AP99" s="408">
        <v>237.71580938237457</v>
      </c>
      <c r="AQ99" s="408">
        <v>1263.1968097457218</v>
      </c>
      <c r="AR99" s="411">
        <v>22.406224167434502</v>
      </c>
      <c r="AS99" s="411">
        <v>1285.6030339131562</v>
      </c>
    </row>
    <row r="100" spans="1:45" x14ac:dyDescent="0.25">
      <c r="A100" s="409">
        <v>265</v>
      </c>
      <c r="B100" s="407" t="s">
        <v>102</v>
      </c>
      <c r="C100" s="386">
        <v>1064</v>
      </c>
      <c r="D100" s="384">
        <v>407.77671992481203</v>
      </c>
      <c r="E100" s="384">
        <v>73.47603383458646</v>
      </c>
      <c r="F100" s="384">
        <v>367.00359022556393</v>
      </c>
      <c r="G100" s="384">
        <v>444.09214285714285</v>
      </c>
      <c r="H100" s="384">
        <v>54.788157894736841</v>
      </c>
      <c r="I100" s="408">
        <v>1347.1366447368423</v>
      </c>
      <c r="J100" s="385">
        <v>97.403831860601173</v>
      </c>
      <c r="K100" s="385">
        <v>0</v>
      </c>
      <c r="L100" s="385">
        <v>0</v>
      </c>
      <c r="M100" s="385">
        <v>30.670357142857142</v>
      </c>
      <c r="N100" s="385">
        <v>345.65555557972107</v>
      </c>
      <c r="O100" s="385">
        <v>0</v>
      </c>
      <c r="P100" s="385">
        <v>22.535357142857141</v>
      </c>
      <c r="Q100" s="385">
        <v>36.791303616910753</v>
      </c>
      <c r="R100" s="408">
        <v>533.05640534294741</v>
      </c>
      <c r="S100" s="408">
        <v>1880.1930500797896</v>
      </c>
      <c r="T100" s="408">
        <v>1388.69</v>
      </c>
      <c r="U100" s="408">
        <v>491.50305007978938</v>
      </c>
      <c r="V100" s="410">
        <v>321.01159200000001</v>
      </c>
      <c r="W100" s="410">
        <v>0</v>
      </c>
      <c r="X100" s="410">
        <v>9.0198051915372641</v>
      </c>
      <c r="Y100" s="410">
        <v>14.658039544071727</v>
      </c>
      <c r="Z100" s="410">
        <v>0</v>
      </c>
      <c r="AA100" s="408">
        <v>344.68943673560904</v>
      </c>
      <c r="AB100" s="411">
        <v>-0.98999999999999988</v>
      </c>
      <c r="AC100" s="411">
        <v>-1.81</v>
      </c>
      <c r="AD100" s="411">
        <v>-0.98999999999999988</v>
      </c>
      <c r="AE100" s="411">
        <v>-0.01</v>
      </c>
      <c r="AF100" s="411">
        <v>-22.5</v>
      </c>
      <c r="AG100" s="411">
        <v>-31.280352443609022</v>
      </c>
      <c r="AH100" s="411">
        <v>381.10936976866083</v>
      </c>
      <c r="AI100" s="411">
        <v>159.70694484295149</v>
      </c>
      <c r="AJ100" s="411">
        <v>-90.469955240458646</v>
      </c>
      <c r="AK100" s="411">
        <v>34.69705405746808</v>
      </c>
      <c r="AL100" s="408">
        <v>427.46306098501276</v>
      </c>
      <c r="AM100" s="408">
        <v>1263.6555478004111</v>
      </c>
      <c r="AN100" s="408">
        <v>331.51838261617576</v>
      </c>
      <c r="AO100" s="408">
        <v>1595.1739304165867</v>
      </c>
      <c r="AP100" s="408">
        <v>229.50621627134856</v>
      </c>
      <c r="AQ100" s="408">
        <v>1824.6801466879351</v>
      </c>
      <c r="AR100" s="411">
        <v>-72.90996240601504</v>
      </c>
      <c r="AS100" s="411">
        <v>1751.7701842819201</v>
      </c>
    </row>
    <row r="101" spans="1:45" x14ac:dyDescent="0.25">
      <c r="A101" s="409">
        <v>271</v>
      </c>
      <c r="B101" s="407" t="s">
        <v>103</v>
      </c>
      <c r="C101" s="386">
        <v>6903</v>
      </c>
      <c r="D101" s="384">
        <v>348.65640156453719</v>
      </c>
      <c r="E101" s="384">
        <v>72.985223815732297</v>
      </c>
      <c r="F101" s="384">
        <v>382.36063305809068</v>
      </c>
      <c r="G101" s="384">
        <v>398.09389830508479</v>
      </c>
      <c r="H101" s="384">
        <v>55.355338258728089</v>
      </c>
      <c r="I101" s="408">
        <v>1257.451495002173</v>
      </c>
      <c r="J101" s="385">
        <v>58.976652753356909</v>
      </c>
      <c r="K101" s="385">
        <v>0</v>
      </c>
      <c r="L101" s="385">
        <v>0</v>
      </c>
      <c r="M101" s="385">
        <v>58.47050557728523</v>
      </c>
      <c r="N101" s="385">
        <v>52.888214668369983</v>
      </c>
      <c r="O101" s="385">
        <v>0</v>
      </c>
      <c r="P101" s="385">
        <v>0</v>
      </c>
      <c r="Q101" s="385">
        <v>30.627643346647883</v>
      </c>
      <c r="R101" s="408">
        <v>200.96301634566001</v>
      </c>
      <c r="S101" s="408">
        <v>1458.414511347833</v>
      </c>
      <c r="T101" s="408">
        <v>1388.69</v>
      </c>
      <c r="U101" s="408">
        <v>69.724511347833044</v>
      </c>
      <c r="V101" s="410">
        <v>0</v>
      </c>
      <c r="W101" s="410">
        <v>0</v>
      </c>
      <c r="X101" s="410">
        <v>11.485690526566367</v>
      </c>
      <c r="Y101" s="410">
        <v>20.560474779813017</v>
      </c>
      <c r="Z101" s="410">
        <v>0</v>
      </c>
      <c r="AA101" s="408">
        <v>32.046165306379386</v>
      </c>
      <c r="AB101" s="411">
        <v>-0.99</v>
      </c>
      <c r="AC101" s="411">
        <v>-1.81</v>
      </c>
      <c r="AD101" s="411">
        <v>-0.99</v>
      </c>
      <c r="AE101" s="411">
        <v>-0.01</v>
      </c>
      <c r="AF101" s="411">
        <v>-22.5</v>
      </c>
      <c r="AG101" s="411">
        <v>-37.669351731131393</v>
      </c>
      <c r="AH101" s="411">
        <v>-100.88627806971436</v>
      </c>
      <c r="AI101" s="411">
        <v>-54.414345290875666</v>
      </c>
      <c r="AJ101" s="411">
        <v>-90.469955240458646</v>
      </c>
      <c r="AK101" s="411">
        <v>34.69705405746808</v>
      </c>
      <c r="AL101" s="408">
        <v>-275.04287627471194</v>
      </c>
      <c r="AM101" s="408">
        <v>-173.27219962049949</v>
      </c>
      <c r="AN101" s="408">
        <v>431.59041388638553</v>
      </c>
      <c r="AO101" s="408">
        <v>258.31821426588607</v>
      </c>
      <c r="AP101" s="408">
        <v>204.39317791754056</v>
      </c>
      <c r="AQ101" s="408">
        <v>462.7113921834266</v>
      </c>
      <c r="AR101" s="411">
        <v>2.8274480008691816</v>
      </c>
      <c r="AS101" s="411">
        <v>465.53884018429579</v>
      </c>
    </row>
    <row r="102" spans="1:45" x14ac:dyDescent="0.25">
      <c r="A102" s="409">
        <v>272</v>
      </c>
      <c r="B102" s="407" t="s">
        <v>104</v>
      </c>
      <c r="C102" s="386">
        <v>48006</v>
      </c>
      <c r="D102" s="384">
        <v>520.44782152230971</v>
      </c>
      <c r="E102" s="384">
        <v>103.68213348331459</v>
      </c>
      <c r="F102" s="384">
        <v>578.58472961713119</v>
      </c>
      <c r="G102" s="384">
        <v>496.8029921259843</v>
      </c>
      <c r="H102" s="384">
        <v>51.537835270591181</v>
      </c>
      <c r="I102" s="408">
        <v>1751.0555120193308</v>
      </c>
      <c r="J102" s="385">
        <v>57.840285189925247</v>
      </c>
      <c r="K102" s="385">
        <v>20.5807</v>
      </c>
      <c r="L102" s="385">
        <v>33.468119960005005</v>
      </c>
      <c r="M102" s="385">
        <v>72.127664041994748</v>
      </c>
      <c r="N102" s="385">
        <v>22.894415393498875</v>
      </c>
      <c r="O102" s="385">
        <v>0</v>
      </c>
      <c r="P102" s="385">
        <v>0</v>
      </c>
      <c r="Q102" s="385">
        <v>17.150487271914606</v>
      </c>
      <c r="R102" s="408">
        <v>224.0616718573385</v>
      </c>
      <c r="S102" s="408">
        <v>1975.1171838766693</v>
      </c>
      <c r="T102" s="408">
        <v>1388.69</v>
      </c>
      <c r="U102" s="408">
        <v>586.42718387666935</v>
      </c>
      <c r="V102" s="410">
        <v>0</v>
      </c>
      <c r="W102" s="410">
        <v>0</v>
      </c>
      <c r="X102" s="410">
        <v>13.732404782646968</v>
      </c>
      <c r="Y102" s="410">
        <v>19.965706892189225</v>
      </c>
      <c r="Z102" s="410">
        <v>2.3214003048938139</v>
      </c>
      <c r="AA102" s="408">
        <v>36.019511979730012</v>
      </c>
      <c r="AB102" s="411">
        <v>-0.9900000000000001</v>
      </c>
      <c r="AC102" s="411">
        <v>-1.81</v>
      </c>
      <c r="AD102" s="411">
        <v>-0.9900000000000001</v>
      </c>
      <c r="AE102" s="411">
        <v>-0.01</v>
      </c>
      <c r="AF102" s="411">
        <v>-22.5</v>
      </c>
      <c r="AG102" s="411">
        <v>-35.743026257134524</v>
      </c>
      <c r="AH102" s="411">
        <v>-202.85444414353142</v>
      </c>
      <c r="AI102" s="411">
        <v>-93.699630368348735</v>
      </c>
      <c r="AJ102" s="411">
        <v>-90.469955240458646</v>
      </c>
      <c r="AK102" s="411">
        <v>34.69705405746808</v>
      </c>
      <c r="AL102" s="408">
        <v>-414.37000195200523</v>
      </c>
      <c r="AM102" s="408">
        <v>208.07669390439412</v>
      </c>
      <c r="AN102" s="408">
        <v>189.53210044214313</v>
      </c>
      <c r="AO102" s="408">
        <v>397.60879434653725</v>
      </c>
      <c r="AP102" s="408">
        <v>157.87892241796203</v>
      </c>
      <c r="AQ102" s="408">
        <v>555.48771676449928</v>
      </c>
      <c r="AR102" s="411">
        <v>0.33096284839395346</v>
      </c>
      <c r="AS102" s="411">
        <v>555.81867961289333</v>
      </c>
    </row>
    <row r="103" spans="1:45" x14ac:dyDescent="0.25">
      <c r="A103" s="409">
        <v>273</v>
      </c>
      <c r="B103" s="407" t="s">
        <v>105</v>
      </c>
      <c r="C103" s="386">
        <v>3999</v>
      </c>
      <c r="D103" s="384">
        <v>433.98292573143283</v>
      </c>
      <c r="E103" s="384">
        <v>73.853713428357082</v>
      </c>
      <c r="F103" s="384">
        <v>531.63566391597897</v>
      </c>
      <c r="G103" s="384">
        <v>419.77201800450115</v>
      </c>
      <c r="H103" s="384">
        <v>53.247171792948237</v>
      </c>
      <c r="I103" s="408">
        <v>1512.4914928732185</v>
      </c>
      <c r="J103" s="385">
        <v>77.558229884023007</v>
      </c>
      <c r="K103" s="385">
        <v>0</v>
      </c>
      <c r="L103" s="385">
        <v>0</v>
      </c>
      <c r="M103" s="385">
        <v>33.929897474368595</v>
      </c>
      <c r="N103" s="385">
        <v>486.34426277314867</v>
      </c>
      <c r="O103" s="385">
        <v>0</v>
      </c>
      <c r="P103" s="385">
        <v>0</v>
      </c>
      <c r="Q103" s="385">
        <v>26.399188499157635</v>
      </c>
      <c r="R103" s="408">
        <v>624.23157863069787</v>
      </c>
      <c r="S103" s="408">
        <v>2136.7230715039163</v>
      </c>
      <c r="T103" s="408">
        <v>1388.69</v>
      </c>
      <c r="U103" s="408">
        <v>748.03307150391606</v>
      </c>
      <c r="V103" s="410">
        <v>340.09215349999999</v>
      </c>
      <c r="W103" s="410">
        <v>0</v>
      </c>
      <c r="X103" s="410">
        <v>12.077404568149626</v>
      </c>
      <c r="Y103" s="410">
        <v>17.917989147655124</v>
      </c>
      <c r="Z103" s="410">
        <v>13.432643609711779</v>
      </c>
      <c r="AA103" s="408">
        <v>383.52019082551647</v>
      </c>
      <c r="AB103" s="411">
        <v>-0.99</v>
      </c>
      <c r="AC103" s="411">
        <v>-1.81</v>
      </c>
      <c r="AD103" s="411">
        <v>-0.99</v>
      </c>
      <c r="AE103" s="411">
        <v>-0.01</v>
      </c>
      <c r="AF103" s="411">
        <v>-22.5</v>
      </c>
      <c r="AG103" s="411">
        <v>-12.193698549637409</v>
      </c>
      <c r="AH103" s="411">
        <v>-177.38995383169689</v>
      </c>
      <c r="AI103" s="411">
        <v>238.36455238516993</v>
      </c>
      <c r="AJ103" s="411">
        <v>-90.469955240458646</v>
      </c>
      <c r="AK103" s="411">
        <v>34.69705405746808</v>
      </c>
      <c r="AL103" s="408">
        <v>-33.292001179154951</v>
      </c>
      <c r="AM103" s="408">
        <v>1098.2612611502777</v>
      </c>
      <c r="AN103" s="408">
        <v>65.222435439813708</v>
      </c>
      <c r="AO103" s="408">
        <v>1163.4836965900913</v>
      </c>
      <c r="AP103" s="408">
        <v>186.37541743372427</v>
      </c>
      <c r="AQ103" s="408">
        <v>1349.8591140238157</v>
      </c>
      <c r="AR103" s="411">
        <v>42.800687796949241</v>
      </c>
      <c r="AS103" s="411">
        <v>1392.6598018207649</v>
      </c>
    </row>
    <row r="104" spans="1:45" x14ac:dyDescent="0.25">
      <c r="A104" s="409">
        <v>275</v>
      </c>
      <c r="B104" s="407" t="s">
        <v>106</v>
      </c>
      <c r="C104" s="386">
        <v>2521</v>
      </c>
      <c r="D104" s="384">
        <v>314.98297104323683</v>
      </c>
      <c r="E104" s="384">
        <v>65.467473224910748</v>
      </c>
      <c r="F104" s="384">
        <v>404.44963506545025</v>
      </c>
      <c r="G104" s="384">
        <v>443.9159857199524</v>
      </c>
      <c r="H104" s="384">
        <v>55.24253867512892</v>
      </c>
      <c r="I104" s="408">
        <v>1284.0586037286789</v>
      </c>
      <c r="J104" s="385">
        <v>75.219836573254526</v>
      </c>
      <c r="K104" s="385">
        <v>0</v>
      </c>
      <c r="L104" s="385">
        <v>0</v>
      </c>
      <c r="M104" s="385">
        <v>20.438794129313763</v>
      </c>
      <c r="N104" s="385">
        <v>154.62133662205008</v>
      </c>
      <c r="O104" s="385">
        <v>0</v>
      </c>
      <c r="P104" s="385">
        <v>0</v>
      </c>
      <c r="Q104" s="385">
        <v>23.069023351222494</v>
      </c>
      <c r="R104" s="408">
        <v>273.34899067584081</v>
      </c>
      <c r="S104" s="408">
        <v>1557.4075944045198</v>
      </c>
      <c r="T104" s="408">
        <v>1388.69</v>
      </c>
      <c r="U104" s="408">
        <v>168.71759440451979</v>
      </c>
      <c r="V104" s="410">
        <v>61.61463916666667</v>
      </c>
      <c r="W104" s="410">
        <v>0</v>
      </c>
      <c r="X104" s="410">
        <v>10.7129301910301</v>
      </c>
      <c r="Y104" s="410">
        <v>18.448329573978743</v>
      </c>
      <c r="Z104" s="410">
        <v>0</v>
      </c>
      <c r="AA104" s="408">
        <v>90.775898931675528</v>
      </c>
      <c r="AB104" s="411">
        <v>-0.99</v>
      </c>
      <c r="AC104" s="411">
        <v>-1.81</v>
      </c>
      <c r="AD104" s="411">
        <v>-0.99</v>
      </c>
      <c r="AE104" s="411">
        <v>-0.01</v>
      </c>
      <c r="AF104" s="411">
        <v>-22.5</v>
      </c>
      <c r="AG104" s="411">
        <v>-33.989016263387541</v>
      </c>
      <c r="AH104" s="411">
        <v>72.049440773261963</v>
      </c>
      <c r="AI104" s="411">
        <v>93.099636880154875</v>
      </c>
      <c r="AJ104" s="411">
        <v>-90.469955240458646</v>
      </c>
      <c r="AK104" s="411">
        <v>34.69705405746808</v>
      </c>
      <c r="AL104" s="408">
        <v>49.087160207038742</v>
      </c>
      <c r="AM104" s="408">
        <v>308.58065354323406</v>
      </c>
      <c r="AN104" s="408">
        <v>493.32037484557486</v>
      </c>
      <c r="AO104" s="408">
        <v>801.90102838880898</v>
      </c>
      <c r="AP104" s="408">
        <v>207.18476114747722</v>
      </c>
      <c r="AQ104" s="408">
        <v>1009.0857895362863</v>
      </c>
      <c r="AR104" s="411">
        <v>-0.27813149543831955</v>
      </c>
      <c r="AS104" s="411">
        <v>1008.8076580408481</v>
      </c>
    </row>
    <row r="105" spans="1:45" x14ac:dyDescent="0.25">
      <c r="A105" s="409">
        <v>276</v>
      </c>
      <c r="B105" s="407" t="s">
        <v>107</v>
      </c>
      <c r="C105" s="386">
        <v>15157</v>
      </c>
      <c r="D105" s="384">
        <v>562.24508214026525</v>
      </c>
      <c r="E105" s="384">
        <v>118.63201820940819</v>
      </c>
      <c r="F105" s="384">
        <v>681.29176222207559</v>
      </c>
      <c r="G105" s="384">
        <v>557.86200435442368</v>
      </c>
      <c r="H105" s="384">
        <v>49.876100811506241</v>
      </c>
      <c r="I105" s="408">
        <v>1969.906967737679</v>
      </c>
      <c r="J105" s="385">
        <v>65.016644843111635</v>
      </c>
      <c r="K105" s="385">
        <v>0</v>
      </c>
      <c r="L105" s="385">
        <v>0</v>
      </c>
      <c r="M105" s="385">
        <v>38.867600448637589</v>
      </c>
      <c r="N105" s="385">
        <v>40.100954549568286</v>
      </c>
      <c r="O105" s="385">
        <v>0</v>
      </c>
      <c r="P105" s="385">
        <v>0</v>
      </c>
      <c r="Q105" s="385">
        <v>12.641729401824747</v>
      </c>
      <c r="R105" s="408">
        <v>156.62692924314226</v>
      </c>
      <c r="S105" s="408">
        <v>2126.5338969808213</v>
      </c>
      <c r="T105" s="408">
        <v>1388.69</v>
      </c>
      <c r="U105" s="408">
        <v>737.84389698082123</v>
      </c>
      <c r="V105" s="410">
        <v>0</v>
      </c>
      <c r="W105" s="410">
        <v>0</v>
      </c>
      <c r="X105" s="410">
        <v>7.6248415398750993</v>
      </c>
      <c r="Y105" s="410">
        <v>17.763223529728368</v>
      </c>
      <c r="Z105" s="410">
        <v>7.6882841818188972</v>
      </c>
      <c r="AA105" s="408">
        <v>33.076349251422364</v>
      </c>
      <c r="AB105" s="411">
        <v>-0.99</v>
      </c>
      <c r="AC105" s="411">
        <v>-1.81</v>
      </c>
      <c r="AD105" s="411">
        <v>-0.99</v>
      </c>
      <c r="AE105" s="411">
        <v>-0.01</v>
      </c>
      <c r="AF105" s="411">
        <v>-22.5</v>
      </c>
      <c r="AG105" s="411">
        <v>-31.061664742363266</v>
      </c>
      <c r="AH105" s="411">
        <v>78.43453186014051</v>
      </c>
      <c r="AI105" s="411">
        <v>0.49168642481863489</v>
      </c>
      <c r="AJ105" s="411">
        <v>-90.469955240458646</v>
      </c>
      <c r="AK105" s="411">
        <v>34.69705405746808</v>
      </c>
      <c r="AL105" s="408">
        <v>-34.208347640394699</v>
      </c>
      <c r="AM105" s="408">
        <v>736.71189859184892</v>
      </c>
      <c r="AN105" s="408">
        <v>355.14856475821824</v>
      </c>
      <c r="AO105" s="408">
        <v>1091.8604633500672</v>
      </c>
      <c r="AP105" s="408">
        <v>131.45214763214292</v>
      </c>
      <c r="AQ105" s="408">
        <v>1223.3126109822101</v>
      </c>
      <c r="AR105" s="411">
        <v>-15.694789565877159</v>
      </c>
      <c r="AS105" s="411">
        <v>1207.6178214163331</v>
      </c>
    </row>
    <row r="106" spans="1:45" x14ac:dyDescent="0.25">
      <c r="A106" s="409">
        <v>280</v>
      </c>
      <c r="B106" s="407" t="s">
        <v>108</v>
      </c>
      <c r="C106" s="386">
        <v>2024</v>
      </c>
      <c r="D106" s="384">
        <v>335.70342391304348</v>
      </c>
      <c r="E106" s="384">
        <v>72.959733201581031</v>
      </c>
      <c r="F106" s="384">
        <v>478.7540612648221</v>
      </c>
      <c r="G106" s="384">
        <v>430.04970355731223</v>
      </c>
      <c r="H106" s="384">
        <v>54.438339920948614</v>
      </c>
      <c r="I106" s="408">
        <v>1371.9052618577075</v>
      </c>
      <c r="J106" s="385">
        <v>38.043867223216488</v>
      </c>
      <c r="K106" s="385">
        <v>20.5807</v>
      </c>
      <c r="L106" s="385">
        <v>230.46955820158104</v>
      </c>
      <c r="M106" s="385">
        <v>205.35804347826087</v>
      </c>
      <c r="N106" s="385">
        <v>88.710244154509482</v>
      </c>
      <c r="O106" s="385">
        <v>0</v>
      </c>
      <c r="P106" s="385">
        <v>0</v>
      </c>
      <c r="Q106" s="385">
        <v>35.025432279288808</v>
      </c>
      <c r="R106" s="408">
        <v>618.18784533685675</v>
      </c>
      <c r="S106" s="408">
        <v>1990.0931071945643</v>
      </c>
      <c r="T106" s="408">
        <v>1388.69</v>
      </c>
      <c r="U106" s="408">
        <v>601.4031071945642</v>
      </c>
      <c r="V106" s="410">
        <v>122.21636349999999</v>
      </c>
      <c r="W106" s="410">
        <v>0</v>
      </c>
      <c r="X106" s="410">
        <v>9.7978860130551801</v>
      </c>
      <c r="Y106" s="410">
        <v>13.060427208169008</v>
      </c>
      <c r="Z106" s="410">
        <v>0</v>
      </c>
      <c r="AA106" s="408">
        <v>145.07467672122417</v>
      </c>
      <c r="AB106" s="411">
        <v>-0.99</v>
      </c>
      <c r="AC106" s="411">
        <v>-1.81</v>
      </c>
      <c r="AD106" s="411">
        <v>-0.99</v>
      </c>
      <c r="AE106" s="411">
        <v>-0.01</v>
      </c>
      <c r="AF106" s="411">
        <v>-22.5</v>
      </c>
      <c r="AG106" s="411">
        <v>-16.486000494071146</v>
      </c>
      <c r="AH106" s="411">
        <v>51.756148547779006</v>
      </c>
      <c r="AI106" s="411">
        <v>144.91823646505136</v>
      </c>
      <c r="AJ106" s="411">
        <v>-90.469955240458646</v>
      </c>
      <c r="AK106" s="411">
        <v>34.69705405746808</v>
      </c>
      <c r="AL106" s="408">
        <v>98.115483335768673</v>
      </c>
      <c r="AM106" s="408">
        <v>844.59326725155699</v>
      </c>
      <c r="AN106" s="408">
        <v>456.32597589348461</v>
      </c>
      <c r="AO106" s="408">
        <v>1300.9192431450415</v>
      </c>
      <c r="AP106" s="408">
        <v>245.65550564544014</v>
      </c>
      <c r="AQ106" s="408">
        <v>1546.5747487904816</v>
      </c>
      <c r="AR106" s="411">
        <v>-404.65694169960477</v>
      </c>
      <c r="AS106" s="411">
        <v>1141.917807090877</v>
      </c>
    </row>
    <row r="107" spans="1:45" x14ac:dyDescent="0.25">
      <c r="A107" s="409">
        <v>284</v>
      </c>
      <c r="B107" s="407" t="s">
        <v>109</v>
      </c>
      <c r="C107" s="386">
        <v>2227</v>
      </c>
      <c r="D107" s="384">
        <v>334.51019757521334</v>
      </c>
      <c r="E107" s="384">
        <v>54.607543780871126</v>
      </c>
      <c r="F107" s="384">
        <v>418.87811854512796</v>
      </c>
      <c r="G107" s="384">
        <v>446.68450830713965</v>
      </c>
      <c r="H107" s="384">
        <v>55.02774135608442</v>
      </c>
      <c r="I107" s="408">
        <v>1309.7081095644364</v>
      </c>
      <c r="J107" s="385">
        <v>47.150468444616294</v>
      </c>
      <c r="K107" s="385">
        <v>0</v>
      </c>
      <c r="L107" s="385">
        <v>0</v>
      </c>
      <c r="M107" s="385">
        <v>79.437189043556359</v>
      </c>
      <c r="N107" s="385">
        <v>65.34679058549564</v>
      </c>
      <c r="O107" s="385">
        <v>0</v>
      </c>
      <c r="P107" s="385">
        <v>0</v>
      </c>
      <c r="Q107" s="385">
        <v>31.70999773363917</v>
      </c>
      <c r="R107" s="408">
        <v>223.64444580730748</v>
      </c>
      <c r="S107" s="408">
        <v>1533.3525553717441</v>
      </c>
      <c r="T107" s="408">
        <v>1388.69</v>
      </c>
      <c r="U107" s="408">
        <v>144.66255537174382</v>
      </c>
      <c r="V107" s="410">
        <v>0.44647533333333339</v>
      </c>
      <c r="W107" s="410">
        <v>0</v>
      </c>
      <c r="X107" s="410">
        <v>13.426371605286302</v>
      </c>
      <c r="Y107" s="410">
        <v>17.445920428353912</v>
      </c>
      <c r="Z107" s="410">
        <v>0</v>
      </c>
      <c r="AA107" s="408">
        <v>31.31876736697355</v>
      </c>
      <c r="AB107" s="411">
        <v>-0.99</v>
      </c>
      <c r="AC107" s="411">
        <v>-1.81</v>
      </c>
      <c r="AD107" s="411">
        <v>-0.99</v>
      </c>
      <c r="AE107" s="411">
        <v>-0.01</v>
      </c>
      <c r="AF107" s="411">
        <v>-22.5</v>
      </c>
      <c r="AG107" s="411">
        <v>-15.503540637629099</v>
      </c>
      <c r="AH107" s="411">
        <v>222.56669122209709</v>
      </c>
      <c r="AI107" s="411">
        <v>196.23056559055246</v>
      </c>
      <c r="AJ107" s="411">
        <v>-90.469955240458646</v>
      </c>
      <c r="AK107" s="411">
        <v>34.69705405746808</v>
      </c>
      <c r="AL107" s="408">
        <v>321.22081499202989</v>
      </c>
      <c r="AM107" s="408">
        <v>497.20213773074721</v>
      </c>
      <c r="AN107" s="408">
        <v>500.83681645835742</v>
      </c>
      <c r="AO107" s="408">
        <v>998.03895418910452</v>
      </c>
      <c r="AP107" s="408">
        <v>227.73904971244093</v>
      </c>
      <c r="AQ107" s="408">
        <v>1225.7780039015454</v>
      </c>
      <c r="AR107" s="411">
        <v>516.4869106421196</v>
      </c>
      <c r="AS107" s="411">
        <v>1742.2649145436649</v>
      </c>
    </row>
    <row r="108" spans="1:45" x14ac:dyDescent="0.25">
      <c r="A108" s="409">
        <v>285</v>
      </c>
      <c r="B108" s="407" t="s">
        <v>110</v>
      </c>
      <c r="C108" s="386">
        <v>50617</v>
      </c>
      <c r="D108" s="384">
        <v>323.7843534780805</v>
      </c>
      <c r="E108" s="384">
        <v>72.592004662465186</v>
      </c>
      <c r="F108" s="384">
        <v>409.59012011774701</v>
      </c>
      <c r="G108" s="384">
        <v>384.2124803919632</v>
      </c>
      <c r="H108" s="384">
        <v>55.383164944583839</v>
      </c>
      <c r="I108" s="408">
        <v>1245.5621235948397</v>
      </c>
      <c r="J108" s="385">
        <v>92.629714034849172</v>
      </c>
      <c r="K108" s="385">
        <v>0</v>
      </c>
      <c r="L108" s="385">
        <v>0</v>
      </c>
      <c r="M108" s="385">
        <v>163.28116008455657</v>
      </c>
      <c r="N108" s="385">
        <v>4.0855988398992329</v>
      </c>
      <c r="O108" s="385">
        <v>0</v>
      </c>
      <c r="P108" s="385">
        <v>2.719428255329237</v>
      </c>
      <c r="Q108" s="385">
        <v>32.018773934728223</v>
      </c>
      <c r="R108" s="408">
        <v>294.73467514936243</v>
      </c>
      <c r="S108" s="408">
        <v>1540.2967987442023</v>
      </c>
      <c r="T108" s="408">
        <v>1388.69</v>
      </c>
      <c r="U108" s="408">
        <v>151.60679874420231</v>
      </c>
      <c r="V108" s="410">
        <v>0</v>
      </c>
      <c r="W108" s="410">
        <v>0</v>
      </c>
      <c r="X108" s="410">
        <v>14.652796971196754</v>
      </c>
      <c r="Y108" s="410">
        <v>18.812513029669351</v>
      </c>
      <c r="Z108" s="410">
        <v>0</v>
      </c>
      <c r="AA108" s="408">
        <v>33.465310000866104</v>
      </c>
      <c r="AB108" s="411">
        <v>-0.99</v>
      </c>
      <c r="AC108" s="411">
        <v>-1.81</v>
      </c>
      <c r="AD108" s="411">
        <v>-0.99</v>
      </c>
      <c r="AE108" s="411">
        <v>-0.01</v>
      </c>
      <c r="AF108" s="411">
        <v>-22.5</v>
      </c>
      <c r="AG108" s="411">
        <v>-82.659050627259617</v>
      </c>
      <c r="AH108" s="411">
        <v>-185.34773909433756</v>
      </c>
      <c r="AI108" s="411">
        <v>-47.098575968063777</v>
      </c>
      <c r="AJ108" s="411">
        <v>-90.469955240458646</v>
      </c>
      <c r="AK108" s="411">
        <v>34.69705405746808</v>
      </c>
      <c r="AL108" s="408">
        <v>-397.17826687265148</v>
      </c>
      <c r="AM108" s="408">
        <v>-212.10615812758309</v>
      </c>
      <c r="AN108" s="408">
        <v>176.67393269109149</v>
      </c>
      <c r="AO108" s="408">
        <v>-35.432225436491592</v>
      </c>
      <c r="AP108" s="408">
        <v>153.62296149117316</v>
      </c>
      <c r="AQ108" s="408">
        <v>118.19073605468155</v>
      </c>
      <c r="AR108" s="411">
        <v>-14.681534672145725</v>
      </c>
      <c r="AS108" s="411">
        <v>103.50920138253582</v>
      </c>
    </row>
    <row r="109" spans="1:45" x14ac:dyDescent="0.25">
      <c r="A109" s="409">
        <v>286</v>
      </c>
      <c r="B109" s="407" t="s">
        <v>111</v>
      </c>
      <c r="C109" s="386">
        <v>79429</v>
      </c>
      <c r="D109" s="384">
        <v>332.17687658160122</v>
      </c>
      <c r="E109" s="384">
        <v>72.397524833499105</v>
      </c>
      <c r="F109" s="384">
        <v>412.78185826335471</v>
      </c>
      <c r="G109" s="384">
        <v>374.31014843445092</v>
      </c>
      <c r="H109" s="384">
        <v>55.341665386697564</v>
      </c>
      <c r="I109" s="408">
        <v>1247.0080734996034</v>
      </c>
      <c r="J109" s="385">
        <v>73.806663241904985</v>
      </c>
      <c r="K109" s="385">
        <v>0</v>
      </c>
      <c r="L109" s="385">
        <v>0</v>
      </c>
      <c r="M109" s="385">
        <v>80.115394880962882</v>
      </c>
      <c r="N109" s="385">
        <v>24.47001997879569</v>
      </c>
      <c r="O109" s="385">
        <v>0</v>
      </c>
      <c r="P109" s="385">
        <v>0</v>
      </c>
      <c r="Q109" s="385">
        <v>25.141584465240214</v>
      </c>
      <c r="R109" s="408">
        <v>203.53366256690376</v>
      </c>
      <c r="S109" s="408">
        <v>1450.5417360665072</v>
      </c>
      <c r="T109" s="408">
        <v>1388.69</v>
      </c>
      <c r="U109" s="408">
        <v>61.851736066506987</v>
      </c>
      <c r="V109" s="410">
        <v>0</v>
      </c>
      <c r="W109" s="410">
        <v>0</v>
      </c>
      <c r="X109" s="410">
        <v>12.628457880072737</v>
      </c>
      <c r="Y109" s="410">
        <v>19.970381304040071</v>
      </c>
      <c r="Z109" s="410">
        <v>0</v>
      </c>
      <c r="AA109" s="408">
        <v>32.598839184112812</v>
      </c>
      <c r="AB109" s="411">
        <v>-0.9900000000000001</v>
      </c>
      <c r="AC109" s="411">
        <v>-1.8099999999999998</v>
      </c>
      <c r="AD109" s="411">
        <v>-0.9900000000000001</v>
      </c>
      <c r="AE109" s="411">
        <v>-0.01</v>
      </c>
      <c r="AF109" s="411">
        <v>-22.5</v>
      </c>
      <c r="AG109" s="411">
        <v>-48.79596513867731</v>
      </c>
      <c r="AH109" s="411">
        <v>-189.67110142780797</v>
      </c>
      <c r="AI109" s="411">
        <v>-84.639078379305701</v>
      </c>
      <c r="AJ109" s="411">
        <v>-90.469955240458646</v>
      </c>
      <c r="AK109" s="411">
        <v>34.69705405746808</v>
      </c>
      <c r="AL109" s="408">
        <v>-405.17904612878152</v>
      </c>
      <c r="AM109" s="408">
        <v>-310.72847087816172</v>
      </c>
      <c r="AN109" s="408">
        <v>176.57372808799082</v>
      </c>
      <c r="AO109" s="408">
        <v>-134.1547427901709</v>
      </c>
      <c r="AP109" s="408">
        <v>162.5826446453182</v>
      </c>
      <c r="AQ109" s="408">
        <v>28.427901855147287</v>
      </c>
      <c r="AR109" s="411">
        <v>-1.8055312354429758</v>
      </c>
      <c r="AS109" s="411">
        <v>26.622370619704313</v>
      </c>
    </row>
    <row r="110" spans="1:45" x14ac:dyDescent="0.25">
      <c r="A110" s="409">
        <v>287</v>
      </c>
      <c r="B110" s="407" t="s">
        <v>112</v>
      </c>
      <c r="C110" s="386">
        <v>6242</v>
      </c>
      <c r="D110" s="384">
        <v>329.18356456264019</v>
      </c>
      <c r="E110" s="384">
        <v>84.888897789170144</v>
      </c>
      <c r="F110" s="384">
        <v>373.03560717718676</v>
      </c>
      <c r="G110" s="384">
        <v>342.63821851970516</v>
      </c>
      <c r="H110" s="384">
        <v>55.788234540211477</v>
      </c>
      <c r="I110" s="408">
        <v>1185.5345225889139</v>
      </c>
      <c r="J110" s="385">
        <v>35.768941272025103</v>
      </c>
      <c r="K110" s="385">
        <v>20.5807</v>
      </c>
      <c r="L110" s="385">
        <v>146.78974436078181</v>
      </c>
      <c r="M110" s="385">
        <v>86.674959948734383</v>
      </c>
      <c r="N110" s="385">
        <v>83.182425065116306</v>
      </c>
      <c r="O110" s="385">
        <v>0</v>
      </c>
      <c r="P110" s="385">
        <v>0</v>
      </c>
      <c r="Q110" s="385">
        <v>32.668404535056723</v>
      </c>
      <c r="R110" s="408">
        <v>405.6651751817144</v>
      </c>
      <c r="S110" s="408">
        <v>1591.1996977706283</v>
      </c>
      <c r="T110" s="408">
        <v>1388.69</v>
      </c>
      <c r="U110" s="408">
        <v>202.50969777062824</v>
      </c>
      <c r="V110" s="410">
        <v>59.011938333333333</v>
      </c>
      <c r="W110" s="410">
        <v>0</v>
      </c>
      <c r="X110" s="410">
        <v>12.405275578438559</v>
      </c>
      <c r="Y110" s="410">
        <v>17.693589486948849</v>
      </c>
      <c r="Z110" s="410">
        <v>0</v>
      </c>
      <c r="AA110" s="408">
        <v>89.110803398720748</v>
      </c>
      <c r="AB110" s="411">
        <v>-0.99</v>
      </c>
      <c r="AC110" s="411">
        <v>-1.81</v>
      </c>
      <c r="AD110" s="411">
        <v>-0.99</v>
      </c>
      <c r="AE110" s="411">
        <v>-0.01</v>
      </c>
      <c r="AF110" s="411">
        <v>-22.5</v>
      </c>
      <c r="AG110" s="411">
        <v>-14.322124319128484</v>
      </c>
      <c r="AH110" s="411">
        <v>215.22932409753665</v>
      </c>
      <c r="AI110" s="411">
        <v>124.48633401656078</v>
      </c>
      <c r="AJ110" s="411">
        <v>-90.46995524045866</v>
      </c>
      <c r="AK110" s="411">
        <v>34.69705405746808</v>
      </c>
      <c r="AL110" s="408">
        <v>243.32063261197834</v>
      </c>
      <c r="AM110" s="408">
        <v>534.94113378132727</v>
      </c>
      <c r="AN110" s="408">
        <v>359.15030205964564</v>
      </c>
      <c r="AO110" s="408">
        <v>894.09143584097285</v>
      </c>
      <c r="AP110" s="408">
        <v>230.35542364029615</v>
      </c>
      <c r="AQ110" s="408">
        <v>1124.446859481269</v>
      </c>
      <c r="AR110" s="411">
        <v>98.265640419737252</v>
      </c>
      <c r="AS110" s="411">
        <v>1222.7124999010064</v>
      </c>
    </row>
    <row r="111" spans="1:45" x14ac:dyDescent="0.25">
      <c r="A111" s="409">
        <v>288</v>
      </c>
      <c r="B111" s="407" t="s">
        <v>113</v>
      </c>
      <c r="C111" s="386">
        <v>6405</v>
      </c>
      <c r="D111" s="384">
        <v>467.78914285714285</v>
      </c>
      <c r="E111" s="384">
        <v>86.797189695550358</v>
      </c>
      <c r="F111" s="384">
        <v>527.24919750195158</v>
      </c>
      <c r="G111" s="384">
        <v>533.88126463700235</v>
      </c>
      <c r="H111" s="384">
        <v>52.338170179547234</v>
      </c>
      <c r="I111" s="408">
        <v>1668.0549648711944</v>
      </c>
      <c r="J111" s="385">
        <v>27.507885435243601</v>
      </c>
      <c r="K111" s="385">
        <v>20.5807</v>
      </c>
      <c r="L111" s="385">
        <v>209.30895517564403</v>
      </c>
      <c r="M111" s="385">
        <v>73.742935206869632</v>
      </c>
      <c r="N111" s="385">
        <v>84.577476133466831</v>
      </c>
      <c r="O111" s="385">
        <v>0</v>
      </c>
      <c r="P111" s="385">
        <v>0</v>
      </c>
      <c r="Q111" s="385">
        <v>23.958764751305054</v>
      </c>
      <c r="R111" s="408">
        <v>439.67671670252906</v>
      </c>
      <c r="S111" s="408">
        <v>2107.7316815737236</v>
      </c>
      <c r="T111" s="408">
        <v>1388.6900000000003</v>
      </c>
      <c r="U111" s="408">
        <v>719.04168157372351</v>
      </c>
      <c r="V111" s="410">
        <v>0</v>
      </c>
      <c r="W111" s="410">
        <v>0</v>
      </c>
      <c r="X111" s="410">
        <v>10.808230852229189</v>
      </c>
      <c r="Y111" s="410">
        <v>17.849702654025485</v>
      </c>
      <c r="Z111" s="410">
        <v>0</v>
      </c>
      <c r="AA111" s="408">
        <v>28.657933506254675</v>
      </c>
      <c r="AB111" s="411">
        <v>-0.99</v>
      </c>
      <c r="AC111" s="411">
        <v>-1.8100000000000003</v>
      </c>
      <c r="AD111" s="411">
        <v>-0.99</v>
      </c>
      <c r="AE111" s="411">
        <v>-0.01</v>
      </c>
      <c r="AF111" s="411">
        <v>-22.5</v>
      </c>
      <c r="AG111" s="411">
        <v>-10.884786885245902</v>
      </c>
      <c r="AH111" s="411">
        <v>0.3663999934060802</v>
      </c>
      <c r="AI111" s="411">
        <v>-35.613736919853061</v>
      </c>
      <c r="AJ111" s="411">
        <v>-90.469955240458646</v>
      </c>
      <c r="AK111" s="411">
        <v>34.69705405746808</v>
      </c>
      <c r="AL111" s="408">
        <v>-128.20502499468341</v>
      </c>
      <c r="AM111" s="408">
        <v>619.4945900852947</v>
      </c>
      <c r="AN111" s="408">
        <v>322.07508885980837</v>
      </c>
      <c r="AO111" s="408">
        <v>941.56967894510308</v>
      </c>
      <c r="AP111" s="408">
        <v>206.84360723736589</v>
      </c>
      <c r="AQ111" s="408">
        <v>1148.4132861824689</v>
      </c>
      <c r="AR111" s="411">
        <v>-91.751686494925849</v>
      </c>
      <c r="AS111" s="411">
        <v>1056.6615996875432</v>
      </c>
    </row>
    <row r="112" spans="1:45" x14ac:dyDescent="0.25">
      <c r="A112" s="409">
        <v>290</v>
      </c>
      <c r="B112" s="407" t="s">
        <v>114</v>
      </c>
      <c r="C112" s="386">
        <v>7755</v>
      </c>
      <c r="D112" s="384">
        <v>241.73629787234043</v>
      </c>
      <c r="E112" s="384">
        <v>51.52533849129594</v>
      </c>
      <c r="F112" s="384">
        <v>338.48778723404257</v>
      </c>
      <c r="G112" s="384">
        <v>407.27057640232107</v>
      </c>
      <c r="H112" s="384">
        <v>56.691654416505486</v>
      </c>
      <c r="I112" s="408">
        <v>1095.7116544165053</v>
      </c>
      <c r="J112" s="385">
        <v>83.052437814801522</v>
      </c>
      <c r="K112" s="385">
        <v>0</v>
      </c>
      <c r="L112" s="385">
        <v>0</v>
      </c>
      <c r="M112" s="385">
        <v>44.73798581560284</v>
      </c>
      <c r="N112" s="385">
        <v>471.05795851229527</v>
      </c>
      <c r="O112" s="385">
        <v>0</v>
      </c>
      <c r="P112" s="385">
        <v>0</v>
      </c>
      <c r="Q112" s="385">
        <v>21.596248275525568</v>
      </c>
      <c r="R112" s="408">
        <v>620.44463041822519</v>
      </c>
      <c r="S112" s="408">
        <v>1716.1562848347305</v>
      </c>
      <c r="T112" s="408">
        <v>1388.69</v>
      </c>
      <c r="U112" s="408">
        <v>327.46628483473046</v>
      </c>
      <c r="V112" s="410">
        <v>135.77492225000003</v>
      </c>
      <c r="W112" s="410">
        <v>0</v>
      </c>
      <c r="X112" s="410">
        <v>12.747154740494306</v>
      </c>
      <c r="Y112" s="410">
        <v>21.218710915017937</v>
      </c>
      <c r="Z112" s="410">
        <v>0</v>
      </c>
      <c r="AA112" s="408">
        <v>169.74078790551229</v>
      </c>
      <c r="AB112" s="411">
        <v>-0.99</v>
      </c>
      <c r="AC112" s="411">
        <v>-1.81</v>
      </c>
      <c r="AD112" s="411">
        <v>-0.99</v>
      </c>
      <c r="AE112" s="411">
        <v>-0.01</v>
      </c>
      <c r="AF112" s="411">
        <v>-22.5</v>
      </c>
      <c r="AG112" s="411">
        <v>-27.275702127659574</v>
      </c>
      <c r="AH112" s="411">
        <v>51.195541812964542</v>
      </c>
      <c r="AI112" s="411">
        <v>91.804744349785665</v>
      </c>
      <c r="AJ112" s="411">
        <v>-90.469955240458646</v>
      </c>
      <c r="AK112" s="411">
        <v>34.69705405746808</v>
      </c>
      <c r="AL112" s="408">
        <v>33.651682852100059</v>
      </c>
      <c r="AM112" s="408">
        <v>530.85875559234273</v>
      </c>
      <c r="AN112" s="408">
        <v>369.95731134437051</v>
      </c>
      <c r="AO112" s="408">
        <v>900.81606693671336</v>
      </c>
      <c r="AP112" s="408">
        <v>219.50407212844013</v>
      </c>
      <c r="AQ112" s="408">
        <v>1120.3201390651536</v>
      </c>
      <c r="AR112" s="411">
        <v>-9.0318965183752429</v>
      </c>
      <c r="AS112" s="411">
        <v>1111.2882425467783</v>
      </c>
    </row>
    <row r="113" spans="1:45" x14ac:dyDescent="0.25">
      <c r="A113" s="409">
        <v>291</v>
      </c>
      <c r="B113" s="407" t="s">
        <v>115</v>
      </c>
      <c r="C113" s="386">
        <v>2119</v>
      </c>
      <c r="D113" s="384">
        <v>193.16446436998584</v>
      </c>
      <c r="E113" s="384">
        <v>69.688768286927797</v>
      </c>
      <c r="F113" s="384">
        <v>266.18392638036812</v>
      </c>
      <c r="G113" s="384">
        <v>240.5935724398301</v>
      </c>
      <c r="H113" s="384">
        <v>58.436989145823503</v>
      </c>
      <c r="I113" s="408">
        <v>828.06772062293533</v>
      </c>
      <c r="J113" s="385">
        <v>82.691747929944825</v>
      </c>
      <c r="K113" s="385">
        <v>0</v>
      </c>
      <c r="L113" s="385">
        <v>0</v>
      </c>
      <c r="M113" s="385">
        <v>19.453025011798019</v>
      </c>
      <c r="N113" s="385">
        <v>237.02830447344544</v>
      </c>
      <c r="O113" s="385">
        <v>0</v>
      </c>
      <c r="P113" s="385">
        <v>22.910467201510144</v>
      </c>
      <c r="Q113" s="385">
        <v>27.455215429039153</v>
      </c>
      <c r="R113" s="408">
        <v>389.5387600457376</v>
      </c>
      <c r="S113" s="408">
        <v>1217.6064806686729</v>
      </c>
      <c r="T113" s="408">
        <v>1388.69</v>
      </c>
      <c r="U113" s="408">
        <v>-171.08351933132724</v>
      </c>
      <c r="V113" s="410">
        <v>129.73185775000002</v>
      </c>
      <c r="W113" s="410">
        <v>0</v>
      </c>
      <c r="X113" s="410">
        <v>11.133630942554774</v>
      </c>
      <c r="Y113" s="410">
        <v>15.760272027277951</v>
      </c>
      <c r="Z113" s="410">
        <v>0</v>
      </c>
      <c r="AA113" s="408">
        <v>156.62576071983273</v>
      </c>
      <c r="AB113" s="411">
        <v>-0.99</v>
      </c>
      <c r="AC113" s="411">
        <v>-1.81</v>
      </c>
      <c r="AD113" s="411">
        <v>-0.99</v>
      </c>
      <c r="AE113" s="411">
        <v>-0.01</v>
      </c>
      <c r="AF113" s="411">
        <v>-22.5</v>
      </c>
      <c r="AG113" s="411">
        <v>-22.856314299197734</v>
      </c>
      <c r="AH113" s="411">
        <v>497.55126899771466</v>
      </c>
      <c r="AI113" s="411">
        <v>436.27794984926072</v>
      </c>
      <c r="AJ113" s="411">
        <v>-90.469955240458646</v>
      </c>
      <c r="AK113" s="411">
        <v>34.69705405746808</v>
      </c>
      <c r="AL113" s="408">
        <v>828.90000336478704</v>
      </c>
      <c r="AM113" s="408">
        <v>814.44224475329247</v>
      </c>
      <c r="AN113" s="408">
        <v>115.9866358598989</v>
      </c>
      <c r="AO113" s="408">
        <v>930.42888061319138</v>
      </c>
      <c r="AP113" s="408">
        <v>206.73597515327032</v>
      </c>
      <c r="AQ113" s="408">
        <v>1137.1648557664616</v>
      </c>
      <c r="AR113" s="411">
        <v>-3.5201746106654093</v>
      </c>
      <c r="AS113" s="411">
        <v>1133.6446811557964</v>
      </c>
    </row>
    <row r="114" spans="1:45" x14ac:dyDescent="0.25">
      <c r="A114" s="409">
        <v>297</v>
      </c>
      <c r="B114" s="407" t="s">
        <v>116</v>
      </c>
      <c r="C114" s="386">
        <v>122594</v>
      </c>
      <c r="D114" s="384">
        <v>418.35026306344525</v>
      </c>
      <c r="E114" s="384">
        <v>80.70479387245706</v>
      </c>
      <c r="F114" s="384">
        <v>443.57473938365666</v>
      </c>
      <c r="G114" s="384">
        <v>360.68132600290386</v>
      </c>
      <c r="H114" s="384">
        <v>54.403501313277971</v>
      </c>
      <c r="I114" s="408">
        <v>1357.7146236357407</v>
      </c>
      <c r="J114" s="385">
        <v>71.322754274697914</v>
      </c>
      <c r="K114" s="385">
        <v>0</v>
      </c>
      <c r="L114" s="385">
        <v>0</v>
      </c>
      <c r="M114" s="385">
        <v>84.382134688483944</v>
      </c>
      <c r="N114" s="385">
        <v>20.094845238185432</v>
      </c>
      <c r="O114" s="385">
        <v>0</v>
      </c>
      <c r="P114" s="385">
        <v>1.9800022839616946</v>
      </c>
      <c r="Q114" s="385">
        <v>19.21686426428494</v>
      </c>
      <c r="R114" s="408">
        <v>196.99660074961392</v>
      </c>
      <c r="S114" s="408">
        <v>1554.7112243853544</v>
      </c>
      <c r="T114" s="408">
        <v>1388.69</v>
      </c>
      <c r="U114" s="408">
        <v>166.0212243853544</v>
      </c>
      <c r="V114" s="410">
        <v>0</v>
      </c>
      <c r="W114" s="410">
        <v>0</v>
      </c>
      <c r="X114" s="410">
        <v>13.568911200929133</v>
      </c>
      <c r="Y114" s="410">
        <v>20.94279337334569</v>
      </c>
      <c r="Z114" s="410">
        <v>9.3921130260315895</v>
      </c>
      <c r="AA114" s="408">
        <v>43.903817600306411</v>
      </c>
      <c r="AB114" s="411">
        <v>-0.99</v>
      </c>
      <c r="AC114" s="411">
        <v>-1.81</v>
      </c>
      <c r="AD114" s="411">
        <v>-0.99</v>
      </c>
      <c r="AE114" s="411">
        <v>-0.01</v>
      </c>
      <c r="AF114" s="411">
        <v>-22.5</v>
      </c>
      <c r="AG114" s="411">
        <v>-78.589498652870461</v>
      </c>
      <c r="AH114" s="411">
        <v>-107.06002457617875</v>
      </c>
      <c r="AI114" s="411">
        <v>-36.502493606833433</v>
      </c>
      <c r="AJ114" s="411">
        <v>-90.469955240458646</v>
      </c>
      <c r="AK114" s="411">
        <v>34.69705405746808</v>
      </c>
      <c r="AL114" s="408">
        <v>-304.22491801887321</v>
      </c>
      <c r="AM114" s="408">
        <v>-94.299876033212385</v>
      </c>
      <c r="AN114" s="408">
        <v>206.92164027945807</v>
      </c>
      <c r="AO114" s="408">
        <v>112.6217642462457</v>
      </c>
      <c r="AP114" s="408">
        <v>156.69675980565484</v>
      </c>
      <c r="AQ114" s="408">
        <v>269.31852405190051</v>
      </c>
      <c r="AR114" s="411">
        <v>-24.562674904970851</v>
      </c>
      <c r="AS114" s="411">
        <v>244.75584914692971</v>
      </c>
    </row>
    <row r="115" spans="1:45" x14ac:dyDescent="0.25">
      <c r="A115" s="409">
        <v>300</v>
      </c>
      <c r="B115" s="407" t="s">
        <v>117</v>
      </c>
      <c r="C115" s="386">
        <v>3437</v>
      </c>
      <c r="D115" s="384">
        <v>347.74549316264182</v>
      </c>
      <c r="E115" s="384">
        <v>68.238434681408208</v>
      </c>
      <c r="F115" s="384">
        <v>389.2336485306954</v>
      </c>
      <c r="G115" s="384">
        <v>488.41091067791677</v>
      </c>
      <c r="H115" s="384">
        <v>54.871294733779465</v>
      </c>
      <c r="I115" s="408">
        <v>1348.4997817864416</v>
      </c>
      <c r="J115" s="385">
        <v>26.953799452194559</v>
      </c>
      <c r="K115" s="385">
        <v>0</v>
      </c>
      <c r="L115" s="385">
        <v>0</v>
      </c>
      <c r="M115" s="385">
        <v>30.482961885365146</v>
      </c>
      <c r="N115" s="385">
        <v>102.23175521009775</v>
      </c>
      <c r="O115" s="385">
        <v>0</v>
      </c>
      <c r="P115" s="385">
        <v>0</v>
      </c>
      <c r="Q115" s="385">
        <v>24.654773559722852</v>
      </c>
      <c r="R115" s="408">
        <v>184.3232901073803</v>
      </c>
      <c r="S115" s="408">
        <v>1532.8230718938219</v>
      </c>
      <c r="T115" s="408">
        <v>1388.69</v>
      </c>
      <c r="U115" s="408">
        <v>144.13307189382178</v>
      </c>
      <c r="V115" s="410">
        <v>25.353122666666668</v>
      </c>
      <c r="W115" s="410">
        <v>0</v>
      </c>
      <c r="X115" s="410">
        <v>12.594179152882043</v>
      </c>
      <c r="Y115" s="410">
        <v>18.441792701721827</v>
      </c>
      <c r="Z115" s="410">
        <v>0</v>
      </c>
      <c r="AA115" s="408">
        <v>56.389094521270536</v>
      </c>
      <c r="AB115" s="411">
        <v>-0.99</v>
      </c>
      <c r="AC115" s="411">
        <v>-1.81</v>
      </c>
      <c r="AD115" s="411">
        <v>-0.99</v>
      </c>
      <c r="AE115" s="411">
        <v>-9.9999999999999985E-3</v>
      </c>
      <c r="AF115" s="411">
        <v>-22.5</v>
      </c>
      <c r="AG115" s="411">
        <v>-15.076332557462905</v>
      </c>
      <c r="AH115" s="411">
        <v>409.85028886944167</v>
      </c>
      <c r="AI115" s="411">
        <v>209.01475308109082</v>
      </c>
      <c r="AJ115" s="411">
        <v>-90.469955240458646</v>
      </c>
      <c r="AK115" s="411">
        <v>34.69705405746808</v>
      </c>
      <c r="AL115" s="408">
        <v>521.71580821007899</v>
      </c>
      <c r="AM115" s="408">
        <v>722.23797462517132</v>
      </c>
      <c r="AN115" s="408">
        <v>539.71939201214605</v>
      </c>
      <c r="AO115" s="408">
        <v>1261.9573666373174</v>
      </c>
      <c r="AP115" s="408">
        <v>223.11068551308898</v>
      </c>
      <c r="AQ115" s="408">
        <v>1485.0680521504064</v>
      </c>
      <c r="AR115" s="411">
        <v>113.28858015711374</v>
      </c>
      <c r="AS115" s="411">
        <v>1598.3566323075199</v>
      </c>
    </row>
    <row r="116" spans="1:45" x14ac:dyDescent="0.25">
      <c r="A116" s="409">
        <v>301</v>
      </c>
      <c r="B116" s="407" t="s">
        <v>118</v>
      </c>
      <c r="C116" s="386">
        <v>19890</v>
      </c>
      <c r="D116" s="384">
        <v>369.1865294117647</v>
      </c>
      <c r="E116" s="384">
        <v>83.85158371040724</v>
      </c>
      <c r="F116" s="384">
        <v>484.99719557566618</v>
      </c>
      <c r="G116" s="384">
        <v>426.9893484162896</v>
      </c>
      <c r="H116" s="384">
        <v>54.056462543991955</v>
      </c>
      <c r="I116" s="408">
        <v>1419.0811196581196</v>
      </c>
      <c r="J116" s="385">
        <v>52.439629483309197</v>
      </c>
      <c r="K116" s="385">
        <v>0</v>
      </c>
      <c r="L116" s="385">
        <v>0</v>
      </c>
      <c r="M116" s="385">
        <v>33.072791352438408</v>
      </c>
      <c r="N116" s="385">
        <v>65.892249846341443</v>
      </c>
      <c r="O116" s="385">
        <v>0</v>
      </c>
      <c r="P116" s="385">
        <v>0</v>
      </c>
      <c r="Q116" s="385">
        <v>22.502142454765892</v>
      </c>
      <c r="R116" s="408">
        <v>173.90681313685494</v>
      </c>
      <c r="S116" s="408">
        <v>1592.9879327949745</v>
      </c>
      <c r="T116" s="408">
        <v>1388.69</v>
      </c>
      <c r="U116" s="408">
        <v>204.29793279497446</v>
      </c>
      <c r="V116" s="410">
        <v>0</v>
      </c>
      <c r="W116" s="410">
        <v>0</v>
      </c>
      <c r="X116" s="410">
        <v>11.739960526672968</v>
      </c>
      <c r="Y116" s="410">
        <v>20.765836067271017</v>
      </c>
      <c r="Z116" s="410">
        <v>0</v>
      </c>
      <c r="AA116" s="408">
        <v>32.505796593943991</v>
      </c>
      <c r="AB116" s="411">
        <v>-0.98999999999999988</v>
      </c>
      <c r="AC116" s="411">
        <v>-1.81</v>
      </c>
      <c r="AD116" s="411">
        <v>-0.98999999999999988</v>
      </c>
      <c r="AE116" s="411">
        <v>-0.01</v>
      </c>
      <c r="AF116" s="411">
        <v>-22.5</v>
      </c>
      <c r="AG116" s="411">
        <v>-27.663897184514834</v>
      </c>
      <c r="AH116" s="411">
        <v>-86.081711869509306</v>
      </c>
      <c r="AI116" s="411">
        <v>-102.51444483133774</v>
      </c>
      <c r="AJ116" s="411">
        <v>-90.469955240458646</v>
      </c>
      <c r="AK116" s="411">
        <v>34.69705405746808</v>
      </c>
      <c r="AL116" s="408">
        <v>-298.33295506835248</v>
      </c>
      <c r="AM116" s="408">
        <v>-61.529225679434035</v>
      </c>
      <c r="AN116" s="408">
        <v>524.43721249856571</v>
      </c>
      <c r="AO116" s="408">
        <v>462.90798681913168</v>
      </c>
      <c r="AP116" s="408">
        <v>222.74439948027816</v>
      </c>
      <c r="AQ116" s="408">
        <v>685.65238629940984</v>
      </c>
      <c r="AR116" s="411">
        <v>20.113348215183507</v>
      </c>
      <c r="AS116" s="411">
        <v>705.7657345145933</v>
      </c>
    </row>
    <row r="117" spans="1:45" x14ac:dyDescent="0.25">
      <c r="A117" s="409">
        <v>304</v>
      </c>
      <c r="B117" s="407" t="s">
        <v>119</v>
      </c>
      <c r="C117" s="386">
        <v>950</v>
      </c>
      <c r="D117" s="384">
        <v>198.19487368421053</v>
      </c>
      <c r="E117" s="384">
        <v>82.293157894736837</v>
      </c>
      <c r="F117" s="384">
        <v>251.19356842105262</v>
      </c>
      <c r="G117" s="384">
        <v>222.51353684210525</v>
      </c>
      <c r="H117" s="384">
        <v>58.53061052631579</v>
      </c>
      <c r="I117" s="408">
        <v>812.72574736842103</v>
      </c>
      <c r="J117" s="385">
        <v>59.355375017342567</v>
      </c>
      <c r="K117" s="385">
        <v>0</v>
      </c>
      <c r="L117" s="385">
        <v>0</v>
      </c>
      <c r="M117" s="385">
        <v>63.277789473684209</v>
      </c>
      <c r="N117" s="385">
        <v>132.66042527858059</v>
      </c>
      <c r="O117" s="385">
        <v>404.68</v>
      </c>
      <c r="P117" s="385">
        <v>0</v>
      </c>
      <c r="Q117" s="385">
        <v>33.433367175684772</v>
      </c>
      <c r="R117" s="408">
        <v>693.40695694529211</v>
      </c>
      <c r="S117" s="408">
        <v>1506.132704313713</v>
      </c>
      <c r="T117" s="408">
        <v>1388.69</v>
      </c>
      <c r="U117" s="408">
        <v>117.44270431371308</v>
      </c>
      <c r="V117" s="410">
        <v>122.19602175000001</v>
      </c>
      <c r="W117" s="410">
        <v>0</v>
      </c>
      <c r="X117" s="410">
        <v>10.637618665658923</v>
      </c>
      <c r="Y117" s="410">
        <v>14.717268968443037</v>
      </c>
      <c r="Z117" s="410">
        <v>0.48706595054803387</v>
      </c>
      <c r="AA117" s="408">
        <v>148.03797533465001</v>
      </c>
      <c r="AB117" s="411">
        <v>-0.99</v>
      </c>
      <c r="AC117" s="411">
        <v>-1.81</v>
      </c>
      <c r="AD117" s="411">
        <v>-0.99</v>
      </c>
      <c r="AE117" s="411">
        <v>-0.01</v>
      </c>
      <c r="AF117" s="411">
        <v>-22.5</v>
      </c>
      <c r="AG117" s="411">
        <v>-17.909710526315788</v>
      </c>
      <c r="AH117" s="411">
        <v>-282.03157478211972</v>
      </c>
      <c r="AI117" s="411">
        <v>-15.038855284007116</v>
      </c>
      <c r="AJ117" s="411">
        <v>-90.469955240458646</v>
      </c>
      <c r="AK117" s="411">
        <v>34.69705405746808</v>
      </c>
      <c r="AL117" s="408">
        <v>-397.0530417754332</v>
      </c>
      <c r="AM117" s="408">
        <v>-131.57236212707011</v>
      </c>
      <c r="AN117" s="408">
        <v>-77.187637853550882</v>
      </c>
      <c r="AO117" s="408">
        <v>-208.75999998062102</v>
      </c>
      <c r="AP117" s="408">
        <v>184.23426281926967</v>
      </c>
      <c r="AQ117" s="408">
        <v>-24.525737161351348</v>
      </c>
      <c r="AR117" s="411">
        <v>-254.39968421052632</v>
      </c>
      <c r="AS117" s="411">
        <v>-278.92542137187769</v>
      </c>
    </row>
    <row r="118" spans="1:45" x14ac:dyDescent="0.25">
      <c r="A118" s="409">
        <v>305</v>
      </c>
      <c r="B118" s="407" t="s">
        <v>120</v>
      </c>
      <c r="C118" s="386">
        <v>15146</v>
      </c>
      <c r="D118" s="384">
        <v>364.29241647959861</v>
      </c>
      <c r="E118" s="384">
        <v>96.350983758087949</v>
      </c>
      <c r="F118" s="384">
        <v>472.66715304370791</v>
      </c>
      <c r="G118" s="384">
        <v>450.71863330252211</v>
      </c>
      <c r="H118" s="384">
        <v>53.989561600422554</v>
      </c>
      <c r="I118" s="408">
        <v>1438.0187481843391</v>
      </c>
      <c r="J118" s="385">
        <v>63.918605794208254</v>
      </c>
      <c r="K118" s="385">
        <v>0</v>
      </c>
      <c r="L118" s="385">
        <v>0</v>
      </c>
      <c r="M118" s="385">
        <v>56.132464016902148</v>
      </c>
      <c r="N118" s="385">
        <v>249.80825818216599</v>
      </c>
      <c r="O118" s="385">
        <v>0</v>
      </c>
      <c r="P118" s="385">
        <v>0</v>
      </c>
      <c r="Q118" s="385">
        <v>22.908809799927742</v>
      </c>
      <c r="R118" s="408">
        <v>392.76813779320412</v>
      </c>
      <c r="S118" s="408">
        <v>1830.7868859775433</v>
      </c>
      <c r="T118" s="408">
        <v>1388.69</v>
      </c>
      <c r="U118" s="408">
        <v>442.09688597754314</v>
      </c>
      <c r="V118" s="410">
        <v>56.438446166666672</v>
      </c>
      <c r="W118" s="410">
        <v>0</v>
      </c>
      <c r="X118" s="410">
        <v>13.302312780966627</v>
      </c>
      <c r="Y118" s="410">
        <v>17.691007115407473</v>
      </c>
      <c r="Z118" s="410">
        <v>0.27714669689002375</v>
      </c>
      <c r="AA118" s="408">
        <v>87.708912759930797</v>
      </c>
      <c r="AB118" s="411">
        <v>-0.99</v>
      </c>
      <c r="AC118" s="411">
        <v>-1.81</v>
      </c>
      <c r="AD118" s="411">
        <v>-0.99</v>
      </c>
      <c r="AE118" s="411">
        <v>-0.01</v>
      </c>
      <c r="AF118" s="411">
        <v>-22.5</v>
      </c>
      <c r="AG118" s="411">
        <v>-23.55241284827677</v>
      </c>
      <c r="AH118" s="411">
        <v>46.572454326567886</v>
      </c>
      <c r="AI118" s="411">
        <v>84.157739264929077</v>
      </c>
      <c r="AJ118" s="411">
        <v>-90.469955240458646</v>
      </c>
      <c r="AK118" s="411">
        <v>34.69705405746808</v>
      </c>
      <c r="AL118" s="408">
        <v>25.104879560229602</v>
      </c>
      <c r="AM118" s="408">
        <v>554.91067829770361</v>
      </c>
      <c r="AN118" s="408">
        <v>307.21853813443562</v>
      </c>
      <c r="AO118" s="408">
        <v>862.12921643213929</v>
      </c>
      <c r="AP118" s="408">
        <v>182.43585755568293</v>
      </c>
      <c r="AQ118" s="408">
        <v>1044.5650739878222</v>
      </c>
      <c r="AR118" s="411">
        <v>-5.2765353558695365</v>
      </c>
      <c r="AS118" s="411">
        <v>1039.2885386319526</v>
      </c>
    </row>
    <row r="119" spans="1:45" x14ac:dyDescent="0.25">
      <c r="A119" s="409">
        <v>309</v>
      </c>
      <c r="B119" s="407" t="s">
        <v>121</v>
      </c>
      <c r="C119" s="386">
        <v>6457</v>
      </c>
      <c r="D119" s="384">
        <v>287.7950085178876</v>
      </c>
      <c r="E119" s="384">
        <v>84.752903825305864</v>
      </c>
      <c r="F119" s="384">
        <v>432.28951215734861</v>
      </c>
      <c r="G119" s="384">
        <v>425.59116927365653</v>
      </c>
      <c r="H119" s="384">
        <v>55.160848691342736</v>
      </c>
      <c r="I119" s="408">
        <v>1285.5894424655412</v>
      </c>
      <c r="J119" s="385">
        <v>115.04361117252476</v>
      </c>
      <c r="K119" s="385">
        <v>0</v>
      </c>
      <c r="L119" s="385">
        <v>0</v>
      </c>
      <c r="M119" s="385">
        <v>80.330971039182288</v>
      </c>
      <c r="N119" s="385">
        <v>52.475086988700461</v>
      </c>
      <c r="O119" s="385">
        <v>0</v>
      </c>
      <c r="P119" s="385">
        <v>0</v>
      </c>
      <c r="Q119" s="385">
        <v>32.592920790520417</v>
      </c>
      <c r="R119" s="408">
        <v>280.44258999092796</v>
      </c>
      <c r="S119" s="408">
        <v>1566.0320324564691</v>
      </c>
      <c r="T119" s="408">
        <v>1388.69</v>
      </c>
      <c r="U119" s="408">
        <v>177.3420324564691</v>
      </c>
      <c r="V119" s="410">
        <v>23.596430000000005</v>
      </c>
      <c r="W119" s="410">
        <v>0</v>
      </c>
      <c r="X119" s="410">
        <v>14.889028348669449</v>
      </c>
      <c r="Y119" s="410">
        <v>20.684404313181069</v>
      </c>
      <c r="Z119" s="410">
        <v>0</v>
      </c>
      <c r="AA119" s="408">
        <v>59.169862661850523</v>
      </c>
      <c r="AB119" s="411">
        <v>-0.99</v>
      </c>
      <c r="AC119" s="411">
        <v>-1.81</v>
      </c>
      <c r="AD119" s="411">
        <v>-0.99</v>
      </c>
      <c r="AE119" s="411">
        <v>-1.0000000000000002E-2</v>
      </c>
      <c r="AF119" s="411">
        <v>-22.5</v>
      </c>
      <c r="AG119" s="411">
        <v>-77.733314604305406</v>
      </c>
      <c r="AH119" s="411">
        <v>-205.46560020751551</v>
      </c>
      <c r="AI119" s="411">
        <v>-151.82950278855759</v>
      </c>
      <c r="AJ119" s="411">
        <v>-90.469955240458646</v>
      </c>
      <c r="AK119" s="411">
        <v>34.69705405746808</v>
      </c>
      <c r="AL119" s="408">
        <v>-517.10131878336904</v>
      </c>
      <c r="AM119" s="408">
        <v>-280.58942366504948</v>
      </c>
      <c r="AN119" s="408">
        <v>598.57722501269984</v>
      </c>
      <c r="AO119" s="408">
        <v>317.98780134765036</v>
      </c>
      <c r="AP119" s="408">
        <v>193.57627923724417</v>
      </c>
      <c r="AQ119" s="408">
        <v>511.5640805848945</v>
      </c>
      <c r="AR119" s="411">
        <v>-5.4965326777141064</v>
      </c>
      <c r="AS119" s="411">
        <v>506.06754790718043</v>
      </c>
    </row>
    <row r="120" spans="1:45" x14ac:dyDescent="0.25">
      <c r="A120" s="409">
        <v>312</v>
      </c>
      <c r="B120" s="407" t="s">
        <v>122</v>
      </c>
      <c r="C120" s="386">
        <v>1196</v>
      </c>
      <c r="D120" s="384">
        <v>342.23704013377926</v>
      </c>
      <c r="E120" s="384">
        <v>94.418478260869563</v>
      </c>
      <c r="F120" s="384">
        <v>592.53372909698999</v>
      </c>
      <c r="G120" s="384">
        <v>343.09459866220737</v>
      </c>
      <c r="H120" s="384">
        <v>53.668996655518399</v>
      </c>
      <c r="I120" s="408">
        <v>1425.9528428093647</v>
      </c>
      <c r="J120" s="385">
        <v>50.828047081187144</v>
      </c>
      <c r="K120" s="385">
        <v>0</v>
      </c>
      <c r="L120" s="385">
        <v>0</v>
      </c>
      <c r="M120" s="385">
        <v>28.721404682274251</v>
      </c>
      <c r="N120" s="385">
        <v>284.79722480752253</v>
      </c>
      <c r="O120" s="385">
        <v>0</v>
      </c>
      <c r="P120" s="385">
        <v>0</v>
      </c>
      <c r="Q120" s="385">
        <v>32.06620346218093</v>
      </c>
      <c r="R120" s="408">
        <v>396.41288003316481</v>
      </c>
      <c r="S120" s="408">
        <v>1822.3657228425293</v>
      </c>
      <c r="T120" s="408">
        <v>1388.69</v>
      </c>
      <c r="U120" s="408">
        <v>433.6757228425293</v>
      </c>
      <c r="V120" s="410">
        <v>126.73692625000001</v>
      </c>
      <c r="W120" s="410">
        <v>0</v>
      </c>
      <c r="X120" s="410">
        <v>13.007666530866071</v>
      </c>
      <c r="Y120" s="410">
        <v>17.147014742260126</v>
      </c>
      <c r="Z120" s="410">
        <v>0</v>
      </c>
      <c r="AA120" s="408">
        <v>156.8916075231262</v>
      </c>
      <c r="AB120" s="411">
        <v>-0.99</v>
      </c>
      <c r="AC120" s="411">
        <v>-1.8100000000000003</v>
      </c>
      <c r="AD120" s="411">
        <v>-0.99</v>
      </c>
      <c r="AE120" s="411">
        <v>-0.01</v>
      </c>
      <c r="AF120" s="411">
        <v>-22.5</v>
      </c>
      <c r="AG120" s="411">
        <v>-22.199423076923075</v>
      </c>
      <c r="AH120" s="411">
        <v>-77.525790625188236</v>
      </c>
      <c r="AI120" s="411">
        <v>-106.41421300477201</v>
      </c>
      <c r="AJ120" s="411">
        <v>-90.469955240458646</v>
      </c>
      <c r="AK120" s="411">
        <v>34.69705405746808</v>
      </c>
      <c r="AL120" s="408">
        <v>-288.2123278898739</v>
      </c>
      <c r="AM120" s="408">
        <v>302.3550024757817</v>
      </c>
      <c r="AN120" s="408">
        <v>174.33134780403788</v>
      </c>
      <c r="AO120" s="408">
        <v>476.68635027981958</v>
      </c>
      <c r="AP120" s="408">
        <v>244.65510059803825</v>
      </c>
      <c r="AQ120" s="408">
        <v>721.34145087785782</v>
      </c>
      <c r="AR120" s="411">
        <v>-7.4841973244147146</v>
      </c>
      <c r="AS120" s="411">
        <v>713.85725355344312</v>
      </c>
    </row>
    <row r="121" spans="1:45" x14ac:dyDescent="0.25">
      <c r="A121" s="409">
        <v>316</v>
      </c>
      <c r="B121" s="407" t="s">
        <v>123</v>
      </c>
      <c r="C121" s="386">
        <v>4198</v>
      </c>
      <c r="D121" s="384">
        <v>325.65835397808479</v>
      </c>
      <c r="E121" s="384">
        <v>51.729990471653167</v>
      </c>
      <c r="F121" s="384">
        <v>437.53163887565506</v>
      </c>
      <c r="G121" s="384">
        <v>396.91131967603621</v>
      </c>
      <c r="H121" s="384">
        <v>55.209404478323016</v>
      </c>
      <c r="I121" s="408">
        <v>1267.0407074797522</v>
      </c>
      <c r="J121" s="385">
        <v>67.03465437008677</v>
      </c>
      <c r="K121" s="385">
        <v>0</v>
      </c>
      <c r="L121" s="385">
        <v>0</v>
      </c>
      <c r="M121" s="385">
        <v>65.87040019056694</v>
      </c>
      <c r="N121" s="385">
        <v>46.43234702785864</v>
      </c>
      <c r="O121" s="385">
        <v>0</v>
      </c>
      <c r="P121" s="385">
        <v>0</v>
      </c>
      <c r="Q121" s="385">
        <v>42.456810818671066</v>
      </c>
      <c r="R121" s="408">
        <v>221.79421240718341</v>
      </c>
      <c r="S121" s="408">
        <v>1488.8349198869355</v>
      </c>
      <c r="T121" s="408">
        <v>1388.69</v>
      </c>
      <c r="U121" s="408">
        <v>100.14491988693551</v>
      </c>
      <c r="V121" s="410">
        <v>0</v>
      </c>
      <c r="W121" s="410">
        <v>0</v>
      </c>
      <c r="X121" s="410">
        <v>11.816492257004324</v>
      </c>
      <c r="Y121" s="410">
        <v>18.952944478570572</v>
      </c>
      <c r="Z121" s="410">
        <v>0</v>
      </c>
      <c r="AA121" s="408">
        <v>30.769436735574896</v>
      </c>
      <c r="AB121" s="411">
        <v>-0.98999999999999988</v>
      </c>
      <c r="AC121" s="411">
        <v>-1.81</v>
      </c>
      <c r="AD121" s="411">
        <v>-0.98999999999999988</v>
      </c>
      <c r="AE121" s="411">
        <v>-0.01</v>
      </c>
      <c r="AF121" s="411">
        <v>-22.5</v>
      </c>
      <c r="AG121" s="411">
        <v>-72.750755121486421</v>
      </c>
      <c r="AH121" s="411">
        <v>-50.935466109170527</v>
      </c>
      <c r="AI121" s="411">
        <v>-41.951637239254403</v>
      </c>
      <c r="AJ121" s="411">
        <v>-90.469955240458646</v>
      </c>
      <c r="AK121" s="411">
        <v>34.69705405746808</v>
      </c>
      <c r="AL121" s="408">
        <v>-247.71075965290191</v>
      </c>
      <c r="AM121" s="408">
        <v>-116.7964030303915</v>
      </c>
      <c r="AN121" s="408">
        <v>433.82213146196472</v>
      </c>
      <c r="AO121" s="408">
        <v>317.02572843157321</v>
      </c>
      <c r="AP121" s="408">
        <v>190.74965185384406</v>
      </c>
      <c r="AQ121" s="408">
        <v>507.77538028541727</v>
      </c>
      <c r="AR121" s="411">
        <v>-50.150040971891372</v>
      </c>
      <c r="AS121" s="411">
        <v>457.6253393135259</v>
      </c>
    </row>
    <row r="122" spans="1:45" x14ac:dyDescent="0.25">
      <c r="A122" s="409">
        <v>317</v>
      </c>
      <c r="B122" s="407" t="s">
        <v>124</v>
      </c>
      <c r="C122" s="386">
        <v>2474</v>
      </c>
      <c r="D122" s="384">
        <v>430.16180274858533</v>
      </c>
      <c r="E122" s="384">
        <v>91.289005658852062</v>
      </c>
      <c r="F122" s="384">
        <v>578.7402344381569</v>
      </c>
      <c r="G122" s="384">
        <v>562.92358932902187</v>
      </c>
      <c r="H122" s="384">
        <v>51.993726758286179</v>
      </c>
      <c r="I122" s="408">
        <v>1715.1083589329023</v>
      </c>
      <c r="J122" s="385">
        <v>53.996543040346644</v>
      </c>
      <c r="K122" s="385">
        <v>0</v>
      </c>
      <c r="L122" s="385">
        <v>0</v>
      </c>
      <c r="M122" s="385">
        <v>20.132845594179464</v>
      </c>
      <c r="N122" s="385">
        <v>213.94252979711823</v>
      </c>
      <c r="O122" s="385">
        <v>0</v>
      </c>
      <c r="P122" s="385">
        <v>0</v>
      </c>
      <c r="Q122" s="385">
        <v>31.582384909902917</v>
      </c>
      <c r="R122" s="408">
        <v>319.65430334154723</v>
      </c>
      <c r="S122" s="408">
        <v>2034.7626622744494</v>
      </c>
      <c r="T122" s="408">
        <v>1388.69</v>
      </c>
      <c r="U122" s="408">
        <v>646.07266227444939</v>
      </c>
      <c r="V122" s="410">
        <v>114.29090475000001</v>
      </c>
      <c r="W122" s="410">
        <v>0</v>
      </c>
      <c r="X122" s="410">
        <v>14.352786989116495</v>
      </c>
      <c r="Y122" s="410">
        <v>15.721590600570618</v>
      </c>
      <c r="Z122" s="410">
        <v>0</v>
      </c>
      <c r="AA122" s="408">
        <v>144.36528233968713</v>
      </c>
      <c r="AB122" s="411">
        <v>-0.98999999999999988</v>
      </c>
      <c r="AC122" s="411">
        <v>-1.8100000000000003</v>
      </c>
      <c r="AD122" s="411">
        <v>-0.98999999999999988</v>
      </c>
      <c r="AE122" s="411">
        <v>-0.01</v>
      </c>
      <c r="AF122" s="411">
        <v>-22.5</v>
      </c>
      <c r="AG122" s="411">
        <v>-26.497358528698463</v>
      </c>
      <c r="AH122" s="411">
        <v>243.80237579517191</v>
      </c>
      <c r="AI122" s="411">
        <v>91.41572744702718</v>
      </c>
      <c r="AJ122" s="411">
        <v>-90.469955240458646</v>
      </c>
      <c r="AK122" s="411">
        <v>34.69705405746808</v>
      </c>
      <c r="AL122" s="408">
        <v>226.6478435305101</v>
      </c>
      <c r="AM122" s="408">
        <v>1017.0857881446467</v>
      </c>
      <c r="AN122" s="408">
        <v>607.27354466981922</v>
      </c>
      <c r="AO122" s="408">
        <v>1624.3593328144659</v>
      </c>
      <c r="AP122" s="408">
        <v>241.40243798937621</v>
      </c>
      <c r="AQ122" s="408">
        <v>1865.761770803842</v>
      </c>
      <c r="AR122" s="411">
        <v>-15.075282942603073</v>
      </c>
      <c r="AS122" s="411">
        <v>1850.6864878612389</v>
      </c>
    </row>
    <row r="123" spans="1:45" x14ac:dyDescent="0.25">
      <c r="A123" s="409">
        <v>320</v>
      </c>
      <c r="B123" s="407" t="s">
        <v>125</v>
      </c>
      <c r="C123" s="386">
        <v>6996</v>
      </c>
      <c r="D123" s="384">
        <v>260.94155660377362</v>
      </c>
      <c r="E123" s="384">
        <v>48.423885077186966</v>
      </c>
      <c r="F123" s="384">
        <v>320.42771583762146</v>
      </c>
      <c r="G123" s="384">
        <v>264.83024871355059</v>
      </c>
      <c r="H123" s="384">
        <v>57.458047455688963</v>
      </c>
      <c r="I123" s="408">
        <v>952.08145368782152</v>
      </c>
      <c r="J123" s="385">
        <v>106.62274189513744</v>
      </c>
      <c r="K123" s="385">
        <v>0</v>
      </c>
      <c r="L123" s="385">
        <v>0</v>
      </c>
      <c r="M123" s="385">
        <v>36.579968553459118</v>
      </c>
      <c r="N123" s="385">
        <v>380.66095514274372</v>
      </c>
      <c r="O123" s="385">
        <v>0</v>
      </c>
      <c r="P123" s="385">
        <v>0</v>
      </c>
      <c r="Q123" s="385">
        <v>28.95260662636619</v>
      </c>
      <c r="R123" s="408">
        <v>552.81627221770646</v>
      </c>
      <c r="S123" s="408">
        <v>1504.8977259055282</v>
      </c>
      <c r="T123" s="408">
        <v>1388.69</v>
      </c>
      <c r="U123" s="408">
        <v>116.20772590552814</v>
      </c>
      <c r="V123" s="410">
        <v>137.59159700000004</v>
      </c>
      <c r="W123" s="410">
        <v>0</v>
      </c>
      <c r="X123" s="410">
        <v>12.289564570322717</v>
      </c>
      <c r="Y123" s="410">
        <v>17.895514014691006</v>
      </c>
      <c r="Z123" s="410">
        <v>0</v>
      </c>
      <c r="AA123" s="408">
        <v>167.77667558501375</v>
      </c>
      <c r="AB123" s="411">
        <v>-0.99</v>
      </c>
      <c r="AC123" s="411">
        <v>-1.81</v>
      </c>
      <c r="AD123" s="411">
        <v>-0.99</v>
      </c>
      <c r="AE123" s="411">
        <v>-1.0000000000000002E-2</v>
      </c>
      <c r="AF123" s="411">
        <v>-22.5</v>
      </c>
      <c r="AG123" s="411">
        <v>-29.154984991423671</v>
      </c>
      <c r="AH123" s="411">
        <v>61.031174836800943</v>
      </c>
      <c r="AI123" s="411">
        <v>103.59193260357274</v>
      </c>
      <c r="AJ123" s="411">
        <v>-90.469955240458646</v>
      </c>
      <c r="AK123" s="411">
        <v>34.69705405746808</v>
      </c>
      <c r="AL123" s="408">
        <v>53.395221265959457</v>
      </c>
      <c r="AM123" s="408">
        <v>337.37962275650131</v>
      </c>
      <c r="AN123" s="408">
        <v>381.56656604288014</v>
      </c>
      <c r="AO123" s="408">
        <v>718.94618879938139</v>
      </c>
      <c r="AP123" s="408">
        <v>190.65538441500556</v>
      </c>
      <c r="AQ123" s="408">
        <v>909.60157321438703</v>
      </c>
      <c r="AR123" s="411">
        <v>-2.1793463407661555</v>
      </c>
      <c r="AS123" s="411">
        <v>907.42222687362073</v>
      </c>
    </row>
    <row r="124" spans="1:45" x14ac:dyDescent="0.25">
      <c r="A124" s="409">
        <v>322</v>
      </c>
      <c r="B124" s="407" t="s">
        <v>126</v>
      </c>
      <c r="C124" s="386">
        <v>6549</v>
      </c>
      <c r="D124" s="384">
        <v>323.75237288135594</v>
      </c>
      <c r="E124" s="384">
        <v>59.687356848373796</v>
      </c>
      <c r="F124" s="384">
        <v>382.04919529699191</v>
      </c>
      <c r="G124" s="384">
        <v>345.56322491983508</v>
      </c>
      <c r="H124" s="384">
        <v>55.921670484043368</v>
      </c>
      <c r="I124" s="408">
        <v>1166.9738204306002</v>
      </c>
      <c r="J124" s="385">
        <v>55.96502083027562</v>
      </c>
      <c r="K124" s="385">
        <v>20.5807</v>
      </c>
      <c r="L124" s="385">
        <v>183.53873916628496</v>
      </c>
      <c r="M124" s="385">
        <v>54.287796610169487</v>
      </c>
      <c r="N124" s="385">
        <v>79.707749974186498</v>
      </c>
      <c r="O124" s="385">
        <v>404.67999999999995</v>
      </c>
      <c r="P124" s="385">
        <v>0</v>
      </c>
      <c r="Q124" s="385">
        <v>35.707073399933002</v>
      </c>
      <c r="R124" s="408">
        <v>834.46707998084946</v>
      </c>
      <c r="S124" s="408">
        <v>2001.4409004114498</v>
      </c>
      <c r="T124" s="408">
        <v>1388.69</v>
      </c>
      <c r="U124" s="408">
        <v>612.75090041144961</v>
      </c>
      <c r="V124" s="410">
        <v>120.94735125000001</v>
      </c>
      <c r="W124" s="410">
        <v>0</v>
      </c>
      <c r="X124" s="410">
        <v>11.092244673199982</v>
      </c>
      <c r="Y124" s="410">
        <v>18.582572403987591</v>
      </c>
      <c r="Z124" s="410">
        <v>0</v>
      </c>
      <c r="AA124" s="408">
        <v>150.62216832718758</v>
      </c>
      <c r="AB124" s="411">
        <v>-0.99</v>
      </c>
      <c r="AC124" s="411">
        <v>-1.81</v>
      </c>
      <c r="AD124" s="411">
        <v>-0.99</v>
      </c>
      <c r="AE124" s="411">
        <v>-9.9999999999999985E-3</v>
      </c>
      <c r="AF124" s="411">
        <v>-22.5</v>
      </c>
      <c r="AG124" s="411">
        <v>-25.72267674454115</v>
      </c>
      <c r="AH124" s="411">
        <v>172.81546274774581</v>
      </c>
      <c r="AI124" s="411">
        <v>157.31780808968705</v>
      </c>
      <c r="AJ124" s="411">
        <v>-90.469955240458646</v>
      </c>
      <c r="AK124" s="411">
        <v>34.69705405746808</v>
      </c>
      <c r="AL124" s="408">
        <v>222.33769290990114</v>
      </c>
      <c r="AM124" s="408">
        <v>985.71076164853832</v>
      </c>
      <c r="AN124" s="408">
        <v>315.50765395253183</v>
      </c>
      <c r="AO124" s="408">
        <v>1301.2184156010701</v>
      </c>
      <c r="AP124" s="408">
        <v>193.1208034252586</v>
      </c>
      <c r="AQ124" s="408">
        <v>1494.3392190263287</v>
      </c>
      <c r="AR124" s="411">
        <v>16.898065811574288</v>
      </c>
      <c r="AS124" s="411">
        <v>1511.237284837903</v>
      </c>
    </row>
    <row r="125" spans="1:45" x14ac:dyDescent="0.25">
      <c r="A125" s="409">
        <v>398</v>
      </c>
      <c r="B125" s="407" t="s">
        <v>127</v>
      </c>
      <c r="C125" s="386">
        <v>120175</v>
      </c>
      <c r="D125" s="384">
        <v>396.59410709382149</v>
      </c>
      <c r="E125" s="384">
        <v>76.691296026627839</v>
      </c>
      <c r="F125" s="384">
        <v>437.82115315165385</v>
      </c>
      <c r="G125" s="384">
        <v>400.74165458706051</v>
      </c>
      <c r="H125" s="384">
        <v>54.447934928229664</v>
      </c>
      <c r="I125" s="408">
        <v>1366.2961457873935</v>
      </c>
      <c r="J125" s="385">
        <v>100.10296918744854</v>
      </c>
      <c r="K125" s="385">
        <v>0</v>
      </c>
      <c r="L125" s="385">
        <v>0</v>
      </c>
      <c r="M125" s="385">
        <v>143.17716430205948</v>
      </c>
      <c r="N125" s="385">
        <v>2.9056753314069939</v>
      </c>
      <c r="O125" s="385">
        <v>0</v>
      </c>
      <c r="P125" s="385">
        <v>0</v>
      </c>
      <c r="Q125" s="385">
        <v>31.169848940078317</v>
      </c>
      <c r="R125" s="408">
        <v>277.35565776099338</v>
      </c>
      <c r="S125" s="408">
        <v>1643.6518035483869</v>
      </c>
      <c r="T125" s="408">
        <v>1388.69</v>
      </c>
      <c r="U125" s="408">
        <v>254.96180354838685</v>
      </c>
      <c r="V125" s="410">
        <v>0</v>
      </c>
      <c r="W125" s="410">
        <v>0</v>
      </c>
      <c r="X125" s="410">
        <v>13.902471726634758</v>
      </c>
      <c r="Y125" s="410">
        <v>21.307969308070181</v>
      </c>
      <c r="Z125" s="410">
        <v>1.0018425383302656</v>
      </c>
      <c r="AA125" s="408">
        <v>36.212283573035201</v>
      </c>
      <c r="AB125" s="411">
        <v>-0.99</v>
      </c>
      <c r="AC125" s="411">
        <v>-1.81</v>
      </c>
      <c r="AD125" s="411">
        <v>-0.99</v>
      </c>
      <c r="AE125" s="411">
        <v>-0.01</v>
      </c>
      <c r="AF125" s="411">
        <v>-22.5</v>
      </c>
      <c r="AG125" s="411">
        <v>-95.723249084668197</v>
      </c>
      <c r="AH125" s="411">
        <v>79.164267323860031</v>
      </c>
      <c r="AI125" s="411">
        <v>118.52289995005451</v>
      </c>
      <c r="AJ125" s="411">
        <v>-90.469955240458646</v>
      </c>
      <c r="AK125" s="411">
        <v>34.69705405746808</v>
      </c>
      <c r="AL125" s="408">
        <v>19.89101700625579</v>
      </c>
      <c r="AM125" s="408">
        <v>311.06510412767784</v>
      </c>
      <c r="AN125" s="408">
        <v>192.90512538740219</v>
      </c>
      <c r="AO125" s="408">
        <v>503.97022951508006</v>
      </c>
      <c r="AP125" s="408">
        <v>151.64764195391825</v>
      </c>
      <c r="AQ125" s="408">
        <v>655.61787146899837</v>
      </c>
      <c r="AR125" s="411">
        <v>-68.533435174537189</v>
      </c>
      <c r="AS125" s="411">
        <v>587.08443629446117</v>
      </c>
    </row>
    <row r="126" spans="1:45" x14ac:dyDescent="0.25">
      <c r="A126" s="409">
        <v>399</v>
      </c>
      <c r="B126" s="407" t="s">
        <v>128</v>
      </c>
      <c r="C126" s="386">
        <v>7817</v>
      </c>
      <c r="D126" s="384">
        <v>441.93716515287201</v>
      </c>
      <c r="E126" s="384">
        <v>101.12210566713573</v>
      </c>
      <c r="F126" s="384">
        <v>673.45634386593326</v>
      </c>
      <c r="G126" s="384">
        <v>548.79494691057948</v>
      </c>
      <c r="H126" s="384">
        <v>51.062793910707434</v>
      </c>
      <c r="I126" s="408">
        <v>1816.3733555072279</v>
      </c>
      <c r="J126" s="385">
        <v>37.663732981666783</v>
      </c>
      <c r="K126" s="385">
        <v>0</v>
      </c>
      <c r="L126" s="385">
        <v>0</v>
      </c>
      <c r="M126" s="385">
        <v>30.760598695151593</v>
      </c>
      <c r="N126" s="385">
        <v>49.109390491928657</v>
      </c>
      <c r="O126" s="385">
        <v>0</v>
      </c>
      <c r="P126" s="385">
        <v>0</v>
      </c>
      <c r="Q126" s="385">
        <v>16.06691850138915</v>
      </c>
      <c r="R126" s="408">
        <v>133.60064067013619</v>
      </c>
      <c r="S126" s="408">
        <v>1949.9739961773641</v>
      </c>
      <c r="T126" s="408">
        <v>1388.69</v>
      </c>
      <c r="U126" s="408">
        <v>561.28399617736397</v>
      </c>
      <c r="V126" s="410">
        <v>0</v>
      </c>
      <c r="W126" s="410">
        <v>0</v>
      </c>
      <c r="X126" s="410">
        <v>6.8564089486409978</v>
      </c>
      <c r="Y126" s="410">
        <v>14.660655155170836</v>
      </c>
      <c r="Z126" s="410">
        <v>0</v>
      </c>
      <c r="AA126" s="408">
        <v>21.517064103811833</v>
      </c>
      <c r="AB126" s="411">
        <v>-0.99</v>
      </c>
      <c r="AC126" s="411">
        <v>-1.81</v>
      </c>
      <c r="AD126" s="411">
        <v>-0.99</v>
      </c>
      <c r="AE126" s="411">
        <v>-0.01</v>
      </c>
      <c r="AF126" s="411">
        <v>-22.5</v>
      </c>
      <c r="AG126" s="411">
        <v>-21.924231162850198</v>
      </c>
      <c r="AH126" s="411">
        <v>-194.84418133909273</v>
      </c>
      <c r="AI126" s="411">
        <v>-215.05794723420013</v>
      </c>
      <c r="AJ126" s="411">
        <v>-90.469955240458646</v>
      </c>
      <c r="AK126" s="411">
        <v>34.69705405746808</v>
      </c>
      <c r="AL126" s="408">
        <v>-513.89926091913367</v>
      </c>
      <c r="AM126" s="408">
        <v>68.901799362042254</v>
      </c>
      <c r="AN126" s="408">
        <v>372.48050124294343</v>
      </c>
      <c r="AO126" s="408">
        <v>441.38230060498569</v>
      </c>
      <c r="AP126" s="408">
        <v>163.46265293260512</v>
      </c>
      <c r="AQ126" s="408">
        <v>604.84495353759087</v>
      </c>
      <c r="AR126" s="411">
        <v>7.9449552897531044</v>
      </c>
      <c r="AS126" s="411">
        <v>612.78990882734399</v>
      </c>
    </row>
    <row r="127" spans="1:45" x14ac:dyDescent="0.25">
      <c r="A127" s="409">
        <v>400</v>
      </c>
      <c r="B127" s="407" t="s">
        <v>129</v>
      </c>
      <c r="C127" s="386">
        <v>8366</v>
      </c>
      <c r="D127" s="384">
        <v>409.02194358116185</v>
      </c>
      <c r="E127" s="384">
        <v>92.409574468085111</v>
      </c>
      <c r="F127" s="384">
        <v>541.9607829309108</v>
      </c>
      <c r="G127" s="384">
        <v>454.8149031795362</v>
      </c>
      <c r="H127" s="384">
        <v>53.033655271336364</v>
      </c>
      <c r="I127" s="408">
        <v>1551.2408594310305</v>
      </c>
      <c r="J127" s="385">
        <v>52.355531667592132</v>
      </c>
      <c r="K127" s="385">
        <v>0</v>
      </c>
      <c r="L127" s="385">
        <v>0</v>
      </c>
      <c r="M127" s="385">
        <v>168.55131962706193</v>
      </c>
      <c r="N127" s="385">
        <v>48.313833828781092</v>
      </c>
      <c r="O127" s="385">
        <v>0</v>
      </c>
      <c r="P127" s="385">
        <v>0</v>
      </c>
      <c r="Q127" s="385">
        <v>43.289446516493577</v>
      </c>
      <c r="R127" s="408">
        <v>312.51013163992877</v>
      </c>
      <c r="S127" s="408">
        <v>1863.7509910709591</v>
      </c>
      <c r="T127" s="408">
        <v>1388.69</v>
      </c>
      <c r="U127" s="408">
        <v>475.06099107095912</v>
      </c>
      <c r="V127" s="410">
        <v>0</v>
      </c>
      <c r="W127" s="410">
        <v>0</v>
      </c>
      <c r="X127" s="410">
        <v>12.522591289811363</v>
      </c>
      <c r="Y127" s="410">
        <v>15.35873117342171</v>
      </c>
      <c r="Z127" s="410">
        <v>0</v>
      </c>
      <c r="AA127" s="408">
        <v>27.881322463233072</v>
      </c>
      <c r="AB127" s="411">
        <v>-0.99</v>
      </c>
      <c r="AC127" s="411">
        <v>-1.81</v>
      </c>
      <c r="AD127" s="411">
        <v>-0.99</v>
      </c>
      <c r="AE127" s="411">
        <v>-0.01</v>
      </c>
      <c r="AF127" s="411">
        <v>-22.5</v>
      </c>
      <c r="AG127" s="411">
        <v>-20.70254542194597</v>
      </c>
      <c r="AH127" s="411">
        <v>183.6870291817859</v>
      </c>
      <c r="AI127" s="411">
        <v>130.14782445106479</v>
      </c>
      <c r="AJ127" s="411">
        <v>-90.469955240458646</v>
      </c>
      <c r="AK127" s="411">
        <v>34.69705405746808</v>
      </c>
      <c r="AL127" s="408">
        <v>211.05940702791415</v>
      </c>
      <c r="AM127" s="408">
        <v>714.00172056210636</v>
      </c>
      <c r="AN127" s="408">
        <v>337.54215038139108</v>
      </c>
      <c r="AO127" s="408">
        <v>1051.5438709434973</v>
      </c>
      <c r="AP127" s="408">
        <v>203.7489708922329</v>
      </c>
      <c r="AQ127" s="408">
        <v>1255.2928418357303</v>
      </c>
      <c r="AR127" s="411">
        <v>29.664026715276119</v>
      </c>
      <c r="AS127" s="411">
        <v>1284.9568685510064</v>
      </c>
    </row>
    <row r="128" spans="1:45" x14ac:dyDescent="0.25">
      <c r="A128" s="409">
        <v>402</v>
      </c>
      <c r="B128" s="407" t="s">
        <v>130</v>
      </c>
      <c r="C128" s="386">
        <v>9099</v>
      </c>
      <c r="D128" s="384">
        <v>348.1813353115727</v>
      </c>
      <c r="E128" s="384">
        <v>66.826574348829539</v>
      </c>
      <c r="F128" s="384">
        <v>465.71704363116822</v>
      </c>
      <c r="G128" s="384">
        <v>481.03881305637987</v>
      </c>
      <c r="H128" s="384">
        <v>54.238733926805139</v>
      </c>
      <c r="I128" s="408">
        <v>1416.0025002747554</v>
      </c>
      <c r="J128" s="385">
        <v>70.454905007442591</v>
      </c>
      <c r="K128" s="385">
        <v>0</v>
      </c>
      <c r="L128" s="385">
        <v>0</v>
      </c>
      <c r="M128" s="385">
        <v>40.394940103308059</v>
      </c>
      <c r="N128" s="385">
        <v>91.595437177771032</v>
      </c>
      <c r="O128" s="385">
        <v>0</v>
      </c>
      <c r="P128" s="385">
        <v>0</v>
      </c>
      <c r="Q128" s="385">
        <v>26.51521173335189</v>
      </c>
      <c r="R128" s="408">
        <v>228.96049402187359</v>
      </c>
      <c r="S128" s="408">
        <v>1644.9629942966289</v>
      </c>
      <c r="T128" s="408">
        <v>1388.69</v>
      </c>
      <c r="U128" s="408">
        <v>256.27299429662895</v>
      </c>
      <c r="V128" s="410">
        <v>26.303447500000001</v>
      </c>
      <c r="W128" s="410">
        <v>0</v>
      </c>
      <c r="X128" s="410">
        <v>10.134776616905899</v>
      </c>
      <c r="Y128" s="410">
        <v>18.286543109744734</v>
      </c>
      <c r="Z128" s="410">
        <v>0</v>
      </c>
      <c r="AA128" s="408">
        <v>54.724767226650634</v>
      </c>
      <c r="AB128" s="411">
        <v>-0.99</v>
      </c>
      <c r="AC128" s="411">
        <v>-1.8099999999999998</v>
      </c>
      <c r="AD128" s="411">
        <v>-0.99</v>
      </c>
      <c r="AE128" s="411">
        <v>-0.01</v>
      </c>
      <c r="AF128" s="411">
        <v>-22.5</v>
      </c>
      <c r="AG128" s="411">
        <v>-40.105672601384768</v>
      </c>
      <c r="AH128" s="411">
        <v>-205.60666708745487</v>
      </c>
      <c r="AI128" s="411">
        <v>-173.84071871324289</v>
      </c>
      <c r="AJ128" s="411">
        <v>-90.469955240458646</v>
      </c>
      <c r="AK128" s="411">
        <v>34.69705405746808</v>
      </c>
      <c r="AL128" s="408">
        <v>-501.62595958507308</v>
      </c>
      <c r="AM128" s="408">
        <v>-190.62819806179351</v>
      </c>
      <c r="AN128" s="408">
        <v>551.87013371636181</v>
      </c>
      <c r="AO128" s="408">
        <v>361.24193565456824</v>
      </c>
      <c r="AP128" s="408">
        <v>208.26133196945125</v>
      </c>
      <c r="AQ128" s="408">
        <v>569.50326762401949</v>
      </c>
      <c r="AR128" s="411">
        <v>31.565112869546109</v>
      </c>
      <c r="AS128" s="411">
        <v>601.06838049356554</v>
      </c>
    </row>
    <row r="129" spans="1:45" x14ac:dyDescent="0.25">
      <c r="A129" s="409">
        <v>403</v>
      </c>
      <c r="B129" s="407" t="s">
        <v>131</v>
      </c>
      <c r="C129" s="386">
        <v>2820</v>
      </c>
      <c r="D129" s="384">
        <v>328.03298936170216</v>
      </c>
      <c r="E129" s="384">
        <v>98.57021276595745</v>
      </c>
      <c r="F129" s="384">
        <v>446.18844680851061</v>
      </c>
      <c r="G129" s="384">
        <v>432.12370212765961</v>
      </c>
      <c r="H129" s="384">
        <v>54.587297872340422</v>
      </c>
      <c r="I129" s="408">
        <v>1359.5026489361703</v>
      </c>
      <c r="J129" s="385">
        <v>44.388809215984942</v>
      </c>
      <c r="K129" s="385">
        <v>0</v>
      </c>
      <c r="L129" s="385">
        <v>0</v>
      </c>
      <c r="M129" s="385">
        <v>85.26794326241135</v>
      </c>
      <c r="N129" s="385">
        <v>113.42145141118391</v>
      </c>
      <c r="O129" s="385">
        <v>0</v>
      </c>
      <c r="P129" s="385">
        <v>0</v>
      </c>
      <c r="Q129" s="385">
        <v>26.402749872477241</v>
      </c>
      <c r="R129" s="408">
        <v>269.48095376205748</v>
      </c>
      <c r="S129" s="408">
        <v>1628.983602698228</v>
      </c>
      <c r="T129" s="408">
        <v>1388.69</v>
      </c>
      <c r="U129" s="408">
        <v>240.29360269822777</v>
      </c>
      <c r="V129" s="410">
        <v>61.808668166666678</v>
      </c>
      <c r="W129" s="410">
        <v>0</v>
      </c>
      <c r="X129" s="410">
        <v>11.3216133897938</v>
      </c>
      <c r="Y129" s="410">
        <v>20.106828509719204</v>
      </c>
      <c r="Z129" s="410">
        <v>0</v>
      </c>
      <c r="AA129" s="408">
        <v>93.237110066179682</v>
      </c>
      <c r="AB129" s="411">
        <v>-0.9900000000000001</v>
      </c>
      <c r="AC129" s="411">
        <v>-1.8099999999999998</v>
      </c>
      <c r="AD129" s="411">
        <v>-0.9900000000000001</v>
      </c>
      <c r="AE129" s="411">
        <v>-0.01</v>
      </c>
      <c r="AF129" s="411">
        <v>-22.5</v>
      </c>
      <c r="AG129" s="411">
        <v>-17.583838652482271</v>
      </c>
      <c r="AH129" s="411">
        <v>97.693378493160523</v>
      </c>
      <c r="AI129" s="411">
        <v>-1.7843928582752862</v>
      </c>
      <c r="AJ129" s="411">
        <v>-90.469955240458646</v>
      </c>
      <c r="AK129" s="411">
        <v>34.69705405746808</v>
      </c>
      <c r="AL129" s="408">
        <v>-3.7477542005876057</v>
      </c>
      <c r="AM129" s="408">
        <v>329.78295856381988</v>
      </c>
      <c r="AN129" s="408">
        <v>541.93296216775832</v>
      </c>
      <c r="AO129" s="408">
        <v>871.71592073157819</v>
      </c>
      <c r="AP129" s="408">
        <v>236.94148647332898</v>
      </c>
      <c r="AQ129" s="408">
        <v>1108.6574072049073</v>
      </c>
      <c r="AR129" s="411">
        <v>-13.754645390070925</v>
      </c>
      <c r="AS129" s="411">
        <v>1094.9027618148361</v>
      </c>
    </row>
    <row r="130" spans="1:45" x14ac:dyDescent="0.25">
      <c r="A130" s="409">
        <v>405</v>
      </c>
      <c r="B130" s="407" t="s">
        <v>132</v>
      </c>
      <c r="C130" s="386">
        <v>72650</v>
      </c>
      <c r="D130" s="384">
        <v>357.42567543014451</v>
      </c>
      <c r="E130" s="384">
        <v>75.207274604267027</v>
      </c>
      <c r="F130" s="384">
        <v>432.88443454920849</v>
      </c>
      <c r="G130" s="384">
        <v>375.69033860977288</v>
      </c>
      <c r="H130" s="384">
        <v>54.938173434273921</v>
      </c>
      <c r="I130" s="408">
        <v>1296.1458966276668</v>
      </c>
      <c r="J130" s="385">
        <v>73.691927760181287</v>
      </c>
      <c r="K130" s="385">
        <v>0</v>
      </c>
      <c r="L130" s="385">
        <v>0</v>
      </c>
      <c r="M130" s="385">
        <v>152.39178031658636</v>
      </c>
      <c r="N130" s="385">
        <v>14.999825459092254</v>
      </c>
      <c r="O130" s="385">
        <v>0</v>
      </c>
      <c r="P130" s="385">
        <v>0</v>
      </c>
      <c r="Q130" s="385">
        <v>25.382901104608752</v>
      </c>
      <c r="R130" s="408">
        <v>266.46643464046866</v>
      </c>
      <c r="S130" s="408">
        <v>1562.6123312681354</v>
      </c>
      <c r="T130" s="408">
        <v>1388.69</v>
      </c>
      <c r="U130" s="408">
        <v>173.92233126813554</v>
      </c>
      <c r="V130" s="410">
        <v>0</v>
      </c>
      <c r="W130" s="410">
        <v>0</v>
      </c>
      <c r="X130" s="410">
        <v>14.064026117509721</v>
      </c>
      <c r="Y130" s="410">
        <v>22.175757995188501</v>
      </c>
      <c r="Z130" s="410">
        <v>7.524046881693873E-2</v>
      </c>
      <c r="AA130" s="408">
        <v>36.315024581515161</v>
      </c>
      <c r="AB130" s="411">
        <v>-0.99</v>
      </c>
      <c r="AC130" s="411">
        <v>-1.81</v>
      </c>
      <c r="AD130" s="411">
        <v>-0.99</v>
      </c>
      <c r="AE130" s="411">
        <v>-0.01</v>
      </c>
      <c r="AF130" s="411">
        <v>-22.5</v>
      </c>
      <c r="AG130" s="411">
        <v>-62.622079717825187</v>
      </c>
      <c r="AH130" s="411">
        <v>-26.441597376796587</v>
      </c>
      <c r="AI130" s="411">
        <v>23.794470084883994</v>
      </c>
      <c r="AJ130" s="411">
        <v>-90.469955240458646</v>
      </c>
      <c r="AK130" s="411">
        <v>34.69705405746808</v>
      </c>
      <c r="AL130" s="408">
        <v>-147.34210819272838</v>
      </c>
      <c r="AM130" s="408">
        <v>62.895247656922308</v>
      </c>
      <c r="AN130" s="408">
        <v>180.93322663037111</v>
      </c>
      <c r="AO130" s="408">
        <v>243.82847428729337</v>
      </c>
      <c r="AP130" s="408">
        <v>158.77528531028076</v>
      </c>
      <c r="AQ130" s="408">
        <v>402.60375959757414</v>
      </c>
      <c r="AR130" s="411">
        <v>-27.486530260839643</v>
      </c>
      <c r="AS130" s="411">
        <v>375.11722933673451</v>
      </c>
    </row>
    <row r="131" spans="1:45" x14ac:dyDescent="0.25">
      <c r="A131" s="409">
        <v>407</v>
      </c>
      <c r="B131" s="407" t="s">
        <v>133</v>
      </c>
      <c r="C131" s="386">
        <v>2518</v>
      </c>
      <c r="D131" s="384">
        <v>399.88726370135026</v>
      </c>
      <c r="E131" s="384">
        <v>124.19142176330421</v>
      </c>
      <c r="F131" s="384">
        <v>402.05965051628277</v>
      </c>
      <c r="G131" s="384">
        <v>449.38315329626687</v>
      </c>
      <c r="H131" s="384">
        <v>54.138077839555201</v>
      </c>
      <c r="I131" s="408">
        <v>1429.6595671167595</v>
      </c>
      <c r="J131" s="385">
        <v>71.850913523353881</v>
      </c>
      <c r="K131" s="385">
        <v>20.5807</v>
      </c>
      <c r="L131" s="385">
        <v>81.550994559173944</v>
      </c>
      <c r="M131" s="385">
        <v>118.00413820492453</v>
      </c>
      <c r="N131" s="385">
        <v>99.560971689780033</v>
      </c>
      <c r="O131" s="385">
        <v>0</v>
      </c>
      <c r="P131" s="385">
        <v>0</v>
      </c>
      <c r="Q131" s="385">
        <v>45.287857476204586</v>
      </c>
      <c r="R131" s="408">
        <v>436.835575453437</v>
      </c>
      <c r="S131" s="408">
        <v>1866.4951425701968</v>
      </c>
      <c r="T131" s="408">
        <v>1388.69</v>
      </c>
      <c r="U131" s="408">
        <v>477.80514257019672</v>
      </c>
      <c r="V131" s="410">
        <v>12.338575333333333</v>
      </c>
      <c r="W131" s="410">
        <v>0</v>
      </c>
      <c r="X131" s="410">
        <v>10.095634347486659</v>
      </c>
      <c r="Y131" s="410">
        <v>17.655829905275525</v>
      </c>
      <c r="Z131" s="410">
        <v>0</v>
      </c>
      <c r="AA131" s="408">
        <v>40.090039586095514</v>
      </c>
      <c r="AB131" s="411">
        <v>-0.9900000000000001</v>
      </c>
      <c r="AC131" s="411">
        <v>-1.81</v>
      </c>
      <c r="AD131" s="411">
        <v>-0.9900000000000001</v>
      </c>
      <c r="AE131" s="411">
        <v>-0.01</v>
      </c>
      <c r="AF131" s="411">
        <v>-22.5</v>
      </c>
      <c r="AG131" s="411">
        <v>-39.981725575853851</v>
      </c>
      <c r="AH131" s="411">
        <v>86.905607931343326</v>
      </c>
      <c r="AI131" s="411">
        <v>21.883001719593377</v>
      </c>
      <c r="AJ131" s="411">
        <v>-90.469955240458646</v>
      </c>
      <c r="AK131" s="411">
        <v>34.69705405746808</v>
      </c>
      <c r="AL131" s="408">
        <v>-13.266017107907704</v>
      </c>
      <c r="AM131" s="408">
        <v>504.62916504838449</v>
      </c>
      <c r="AN131" s="408">
        <v>479.35010916459788</v>
      </c>
      <c r="AO131" s="408">
        <v>983.97927421298232</v>
      </c>
      <c r="AP131" s="408">
        <v>250.75682736947877</v>
      </c>
      <c r="AQ131" s="408">
        <v>1234.7361015824611</v>
      </c>
      <c r="AR131" s="411">
        <v>-345.41245035742651</v>
      </c>
      <c r="AS131" s="411">
        <v>889.32365122503461</v>
      </c>
    </row>
    <row r="132" spans="1:45" x14ac:dyDescent="0.25">
      <c r="A132" s="409">
        <v>408</v>
      </c>
      <c r="B132" s="407" t="s">
        <v>134</v>
      </c>
      <c r="C132" s="386">
        <v>14099</v>
      </c>
      <c r="D132" s="384">
        <v>430.24723100929145</v>
      </c>
      <c r="E132" s="384">
        <v>104.73827931058941</v>
      </c>
      <c r="F132" s="384">
        <v>573.93136179870908</v>
      </c>
      <c r="G132" s="384">
        <v>496.53653025037238</v>
      </c>
      <c r="H132" s="384">
        <v>52.278484998936094</v>
      </c>
      <c r="I132" s="408">
        <v>1657.7318873678983</v>
      </c>
      <c r="J132" s="385">
        <v>39.89737249305017</v>
      </c>
      <c r="K132" s="385">
        <v>0</v>
      </c>
      <c r="L132" s="385">
        <v>0</v>
      </c>
      <c r="M132" s="385">
        <v>50.068014752819344</v>
      </c>
      <c r="N132" s="385">
        <v>39.732798266938104</v>
      </c>
      <c r="O132" s="385">
        <v>0</v>
      </c>
      <c r="P132" s="385">
        <v>0</v>
      </c>
      <c r="Q132" s="385">
        <v>19.941881198783005</v>
      </c>
      <c r="R132" s="408">
        <v>149.64006671159061</v>
      </c>
      <c r="S132" s="408">
        <v>1807.3719540794889</v>
      </c>
      <c r="T132" s="408">
        <v>1388.6900000000003</v>
      </c>
      <c r="U132" s="408">
        <v>418.68195407948866</v>
      </c>
      <c r="V132" s="410">
        <v>0</v>
      </c>
      <c r="W132" s="410">
        <v>0</v>
      </c>
      <c r="X132" s="410">
        <v>10.146976419872924</v>
      </c>
      <c r="Y132" s="410">
        <v>19.422961533049037</v>
      </c>
      <c r="Z132" s="410">
        <v>0</v>
      </c>
      <c r="AA132" s="408">
        <v>29.569937952921961</v>
      </c>
      <c r="AB132" s="411">
        <v>-0.99</v>
      </c>
      <c r="AC132" s="411">
        <v>-1.8100000000000003</v>
      </c>
      <c r="AD132" s="411">
        <v>-0.99</v>
      </c>
      <c r="AE132" s="411">
        <v>-0.01</v>
      </c>
      <c r="AF132" s="411">
        <v>-22.5</v>
      </c>
      <c r="AG132" s="411">
        <v>-35.31664586140861</v>
      </c>
      <c r="AH132" s="411">
        <v>41.001641082912627</v>
      </c>
      <c r="AI132" s="411">
        <v>-9.8781508394907611</v>
      </c>
      <c r="AJ132" s="411">
        <v>-90.469955240458646</v>
      </c>
      <c r="AK132" s="411">
        <v>34.69705405746808</v>
      </c>
      <c r="AL132" s="408">
        <v>-86.266056800977324</v>
      </c>
      <c r="AM132" s="408">
        <v>361.98583523143333</v>
      </c>
      <c r="AN132" s="408">
        <v>429.90950849967999</v>
      </c>
      <c r="AO132" s="408">
        <v>791.89534373111326</v>
      </c>
      <c r="AP132" s="408">
        <v>180.8584401395384</v>
      </c>
      <c r="AQ132" s="408">
        <v>972.75378387065166</v>
      </c>
      <c r="AR132" s="411">
        <v>-1.3702714731541217</v>
      </c>
      <c r="AS132" s="411">
        <v>971.38351239749761</v>
      </c>
    </row>
    <row r="133" spans="1:45" x14ac:dyDescent="0.25">
      <c r="A133" s="409">
        <v>410</v>
      </c>
      <c r="B133" s="407" t="s">
        <v>135</v>
      </c>
      <c r="C133" s="386">
        <v>18775</v>
      </c>
      <c r="D133" s="384">
        <v>534.99879467376832</v>
      </c>
      <c r="E133" s="384">
        <v>134.63496671105193</v>
      </c>
      <c r="F133" s="384">
        <v>746.04986471371501</v>
      </c>
      <c r="G133" s="384">
        <v>584.14378482023972</v>
      </c>
      <c r="H133" s="384">
        <v>49.262225299600537</v>
      </c>
      <c r="I133" s="408">
        <v>2049.0896362183757</v>
      </c>
      <c r="J133" s="385">
        <v>63.567228132354821</v>
      </c>
      <c r="K133" s="385">
        <v>0</v>
      </c>
      <c r="L133" s="385">
        <v>0</v>
      </c>
      <c r="M133" s="385">
        <v>25.340004260985353</v>
      </c>
      <c r="N133" s="385">
        <v>26.248980063096987</v>
      </c>
      <c r="O133" s="385">
        <v>0</v>
      </c>
      <c r="P133" s="385">
        <v>0</v>
      </c>
      <c r="Q133" s="385">
        <v>16.275742685191457</v>
      </c>
      <c r="R133" s="408">
        <v>131.43195514162863</v>
      </c>
      <c r="S133" s="408">
        <v>2180.5215913600041</v>
      </c>
      <c r="T133" s="408">
        <v>1388.69</v>
      </c>
      <c r="U133" s="408">
        <v>791.83159136000427</v>
      </c>
      <c r="V133" s="410">
        <v>0</v>
      </c>
      <c r="W133" s="410">
        <v>0</v>
      </c>
      <c r="X133" s="410">
        <v>8.9874610536868413</v>
      </c>
      <c r="Y133" s="410">
        <v>17.801157410261364</v>
      </c>
      <c r="Z133" s="410">
        <v>0</v>
      </c>
      <c r="AA133" s="408">
        <v>26.788618463948204</v>
      </c>
      <c r="AB133" s="411">
        <v>-0.99</v>
      </c>
      <c r="AC133" s="411">
        <v>-1.81</v>
      </c>
      <c r="AD133" s="411">
        <v>-0.99</v>
      </c>
      <c r="AE133" s="411">
        <v>-0.01</v>
      </c>
      <c r="AF133" s="411">
        <v>-22.5</v>
      </c>
      <c r="AG133" s="411">
        <v>-36.175820838881492</v>
      </c>
      <c r="AH133" s="411">
        <v>-198.16608676765452</v>
      </c>
      <c r="AI133" s="411">
        <v>-150.57669279687804</v>
      </c>
      <c r="AJ133" s="411">
        <v>-90.469955240458646</v>
      </c>
      <c r="AK133" s="411">
        <v>34.69705405746808</v>
      </c>
      <c r="AL133" s="408">
        <v>-466.99150158640458</v>
      </c>
      <c r="AM133" s="408">
        <v>351.62870823754787</v>
      </c>
      <c r="AN133" s="408">
        <v>404.35920926265629</v>
      </c>
      <c r="AO133" s="408">
        <v>755.98791750020416</v>
      </c>
      <c r="AP133" s="408">
        <v>139.15999002957261</v>
      </c>
      <c r="AQ133" s="408">
        <v>895.14790752977672</v>
      </c>
      <c r="AR133" s="411">
        <v>12.667653930758988</v>
      </c>
      <c r="AS133" s="411">
        <v>907.81556146053572</v>
      </c>
    </row>
    <row r="134" spans="1:45" x14ac:dyDescent="0.25">
      <c r="A134" s="409">
        <v>416</v>
      </c>
      <c r="B134" s="407" t="s">
        <v>136</v>
      </c>
      <c r="C134" s="386">
        <v>2886</v>
      </c>
      <c r="D134" s="384">
        <v>419.81076923076927</v>
      </c>
      <c r="E134" s="384">
        <v>102.33575883575884</v>
      </c>
      <c r="F134" s="384">
        <v>591.33537075537072</v>
      </c>
      <c r="G134" s="384">
        <v>486.87024948024947</v>
      </c>
      <c r="H134" s="384">
        <v>52.27349272349273</v>
      </c>
      <c r="I134" s="408">
        <v>1652.6256410256408</v>
      </c>
      <c r="J134" s="385">
        <v>56.243506953978176</v>
      </c>
      <c r="K134" s="385">
        <v>0</v>
      </c>
      <c r="L134" s="385">
        <v>0</v>
      </c>
      <c r="M134" s="385">
        <v>45.229743589743585</v>
      </c>
      <c r="N134" s="385">
        <v>57.392636247165264</v>
      </c>
      <c r="O134" s="385">
        <v>0</v>
      </c>
      <c r="P134" s="385">
        <v>0</v>
      </c>
      <c r="Q134" s="385">
        <v>21.961873246330182</v>
      </c>
      <c r="R134" s="408">
        <v>180.82776003721719</v>
      </c>
      <c r="S134" s="408">
        <v>1833.4534010628579</v>
      </c>
      <c r="T134" s="408">
        <v>1388.69</v>
      </c>
      <c r="U134" s="408">
        <v>444.76340106285784</v>
      </c>
      <c r="V134" s="410">
        <v>0</v>
      </c>
      <c r="W134" s="410">
        <v>0</v>
      </c>
      <c r="X134" s="410">
        <v>5.4512256348319639</v>
      </c>
      <c r="Y134" s="410">
        <v>17.726606406974696</v>
      </c>
      <c r="Z134" s="410">
        <v>0</v>
      </c>
      <c r="AA134" s="408">
        <v>23.17783204180666</v>
      </c>
      <c r="AB134" s="411">
        <v>-0.99</v>
      </c>
      <c r="AC134" s="411">
        <v>-1.81</v>
      </c>
      <c r="AD134" s="411">
        <v>-0.99</v>
      </c>
      <c r="AE134" s="411">
        <v>-0.01</v>
      </c>
      <c r="AF134" s="411">
        <v>-22.5</v>
      </c>
      <c r="AG134" s="411">
        <v>-32.364764379764381</v>
      </c>
      <c r="AH134" s="411">
        <v>-148.58603999138154</v>
      </c>
      <c r="AI134" s="411">
        <v>-102.02130645224049</v>
      </c>
      <c r="AJ134" s="411">
        <v>-90.469955240458646</v>
      </c>
      <c r="AK134" s="411">
        <v>34.69705405746808</v>
      </c>
      <c r="AL134" s="408">
        <v>-365.04501200637702</v>
      </c>
      <c r="AM134" s="408">
        <v>102.89622109828748</v>
      </c>
      <c r="AN134" s="408">
        <v>458.76032188442622</v>
      </c>
      <c r="AO134" s="408">
        <v>561.65654298271375</v>
      </c>
      <c r="AP134" s="408">
        <v>174.62045657194864</v>
      </c>
      <c r="AQ134" s="408">
        <v>736.27699955466232</v>
      </c>
      <c r="AR134" s="411">
        <v>9.0979071379071375</v>
      </c>
      <c r="AS134" s="411">
        <v>745.37490669256954</v>
      </c>
    </row>
    <row r="135" spans="1:45" x14ac:dyDescent="0.25">
      <c r="A135" s="409">
        <v>418</v>
      </c>
      <c r="B135" s="407" t="s">
        <v>137</v>
      </c>
      <c r="C135" s="386">
        <v>24580</v>
      </c>
      <c r="D135" s="384">
        <v>582.50025183075672</v>
      </c>
      <c r="E135" s="384">
        <v>114.5006509357201</v>
      </c>
      <c r="F135" s="384">
        <v>685.47595199349053</v>
      </c>
      <c r="G135" s="384">
        <v>612.11724165988608</v>
      </c>
      <c r="H135" s="384">
        <v>49.431489829129376</v>
      </c>
      <c r="I135" s="408">
        <v>2044.025586248983</v>
      </c>
      <c r="J135" s="385">
        <v>43.575323005109368</v>
      </c>
      <c r="K135" s="385">
        <v>0</v>
      </c>
      <c r="L135" s="385">
        <v>0</v>
      </c>
      <c r="M135" s="385">
        <v>50.659743694060211</v>
      </c>
      <c r="N135" s="385">
        <v>8.3345372480218973</v>
      </c>
      <c r="O135" s="385">
        <v>0</v>
      </c>
      <c r="P135" s="385">
        <v>0</v>
      </c>
      <c r="Q135" s="385">
        <v>13.364001414739127</v>
      </c>
      <c r="R135" s="408">
        <v>115.9336053619306</v>
      </c>
      <c r="S135" s="408">
        <v>2159.9591916109134</v>
      </c>
      <c r="T135" s="408">
        <v>1388.69</v>
      </c>
      <c r="U135" s="408">
        <v>771.26919161091348</v>
      </c>
      <c r="V135" s="410">
        <v>0</v>
      </c>
      <c r="W135" s="410">
        <v>0</v>
      </c>
      <c r="X135" s="410">
        <v>9.1735367724240771</v>
      </c>
      <c r="Y135" s="410">
        <v>21.21918604245985</v>
      </c>
      <c r="Z135" s="410">
        <v>15.115190131874369</v>
      </c>
      <c r="AA135" s="408">
        <v>45.507912946758296</v>
      </c>
      <c r="AB135" s="411">
        <v>-0.99</v>
      </c>
      <c r="AC135" s="411">
        <v>-1.81</v>
      </c>
      <c r="AD135" s="411">
        <v>-0.99</v>
      </c>
      <c r="AE135" s="411">
        <v>-0.01</v>
      </c>
      <c r="AF135" s="411">
        <v>-22.5</v>
      </c>
      <c r="AG135" s="411">
        <v>-37.253215825874697</v>
      </c>
      <c r="AH135" s="411">
        <v>3.4449817218260765</v>
      </c>
      <c r="AI135" s="411">
        <v>0.49168642481863489</v>
      </c>
      <c r="AJ135" s="411">
        <v>-90.469955240458646</v>
      </c>
      <c r="AK135" s="411">
        <v>34.69705405746808</v>
      </c>
      <c r="AL135" s="408">
        <v>-115.38944886222053</v>
      </c>
      <c r="AM135" s="408">
        <v>701.38765569545126</v>
      </c>
      <c r="AN135" s="408">
        <v>72.256753403954207</v>
      </c>
      <c r="AO135" s="408">
        <v>773.64440909940549</v>
      </c>
      <c r="AP135" s="408">
        <v>113.85039890898946</v>
      </c>
      <c r="AQ135" s="408">
        <v>887.4948080083949</v>
      </c>
      <c r="AR135" s="411">
        <v>-21.266267125711959</v>
      </c>
      <c r="AS135" s="411">
        <v>866.22854088268298</v>
      </c>
    </row>
    <row r="136" spans="1:45" x14ac:dyDescent="0.25">
      <c r="A136" s="409">
        <v>420</v>
      </c>
      <c r="B136" s="407" t="s">
        <v>138</v>
      </c>
      <c r="C136" s="386">
        <v>9177</v>
      </c>
      <c r="D136" s="384">
        <v>385.36405361229163</v>
      </c>
      <c r="E136" s="384">
        <v>57.739620791108209</v>
      </c>
      <c r="F136" s="384">
        <v>414.47963168791546</v>
      </c>
      <c r="G136" s="384">
        <v>390.23199738476626</v>
      </c>
      <c r="H136" s="384">
        <v>54.936493407431627</v>
      </c>
      <c r="I136" s="408">
        <v>1302.751796883513</v>
      </c>
      <c r="J136" s="385">
        <v>58.137219631742681</v>
      </c>
      <c r="K136" s="385">
        <v>0</v>
      </c>
      <c r="L136" s="385">
        <v>0</v>
      </c>
      <c r="M136" s="385">
        <v>38.928660782390757</v>
      </c>
      <c r="N136" s="385">
        <v>94.091997442120359</v>
      </c>
      <c r="O136" s="385">
        <v>0</v>
      </c>
      <c r="P136" s="385">
        <v>0</v>
      </c>
      <c r="Q136" s="385">
        <v>22.161702008831405</v>
      </c>
      <c r="R136" s="408">
        <v>213.31957986508522</v>
      </c>
      <c r="S136" s="408">
        <v>1516.0713767485981</v>
      </c>
      <c r="T136" s="408">
        <v>1388.69</v>
      </c>
      <c r="U136" s="408">
        <v>127.3813767485981</v>
      </c>
      <c r="V136" s="410">
        <v>0</v>
      </c>
      <c r="W136" s="410">
        <v>0</v>
      </c>
      <c r="X136" s="410">
        <v>10.474277256131797</v>
      </c>
      <c r="Y136" s="410">
        <v>19.016986785468166</v>
      </c>
      <c r="Z136" s="410">
        <v>0</v>
      </c>
      <c r="AA136" s="408">
        <v>29.491264041599962</v>
      </c>
      <c r="AB136" s="411">
        <v>-0.99</v>
      </c>
      <c r="AC136" s="411">
        <v>-1.8099999999999998</v>
      </c>
      <c r="AD136" s="411">
        <v>-0.99</v>
      </c>
      <c r="AE136" s="411">
        <v>-0.01</v>
      </c>
      <c r="AF136" s="411">
        <v>-22.5</v>
      </c>
      <c r="AG136" s="411">
        <v>-36.748059823471721</v>
      </c>
      <c r="AH136" s="411">
        <v>90.341050386117587</v>
      </c>
      <c r="AI136" s="411">
        <v>31.698177896416396</v>
      </c>
      <c r="AJ136" s="411">
        <v>-90.469955240458646</v>
      </c>
      <c r="AK136" s="411">
        <v>34.69705405746808</v>
      </c>
      <c r="AL136" s="408">
        <v>3.2182672760716939</v>
      </c>
      <c r="AM136" s="408">
        <v>160.09090806626978</v>
      </c>
      <c r="AN136" s="408">
        <v>284.89217546720715</v>
      </c>
      <c r="AO136" s="408">
        <v>444.98308353347699</v>
      </c>
      <c r="AP136" s="408">
        <v>181.14918238039917</v>
      </c>
      <c r="AQ136" s="408">
        <v>626.13226591387615</v>
      </c>
      <c r="AR136" s="411">
        <v>-14.510464312956309</v>
      </c>
      <c r="AS136" s="411">
        <v>611.62180160091975</v>
      </c>
    </row>
    <row r="137" spans="1:45" x14ac:dyDescent="0.25">
      <c r="A137" s="409">
        <v>421</v>
      </c>
      <c r="B137" s="407" t="s">
        <v>139</v>
      </c>
      <c r="C137" s="386">
        <v>695</v>
      </c>
      <c r="D137" s="384">
        <v>518.26998561151083</v>
      </c>
      <c r="E137" s="384">
        <v>112.48705035971223</v>
      </c>
      <c r="F137" s="384">
        <v>426.59644604316543</v>
      </c>
      <c r="G137" s="384">
        <v>411.50408633093531</v>
      </c>
      <c r="H137" s="384">
        <v>53.275798561151078</v>
      </c>
      <c r="I137" s="408">
        <v>1522.1333669064747</v>
      </c>
      <c r="J137" s="385">
        <v>62.138360911991768</v>
      </c>
      <c r="K137" s="385">
        <v>0</v>
      </c>
      <c r="L137" s="385">
        <v>0</v>
      </c>
      <c r="M137" s="385">
        <v>27.184086330935251</v>
      </c>
      <c r="N137" s="385">
        <v>524.91189888558301</v>
      </c>
      <c r="O137" s="385">
        <v>0</v>
      </c>
      <c r="P137" s="385">
        <v>0</v>
      </c>
      <c r="Q137" s="385">
        <v>20.469408474909045</v>
      </c>
      <c r="R137" s="408">
        <v>634.70375460341904</v>
      </c>
      <c r="S137" s="408">
        <v>2156.8371215098941</v>
      </c>
      <c r="T137" s="408">
        <v>1388.69</v>
      </c>
      <c r="U137" s="408">
        <v>768.14712150989385</v>
      </c>
      <c r="V137" s="410">
        <v>296.35113199999995</v>
      </c>
      <c r="W137" s="410">
        <v>0</v>
      </c>
      <c r="X137" s="410">
        <v>13.155466444430619</v>
      </c>
      <c r="Y137" s="410">
        <v>10.919086122421511</v>
      </c>
      <c r="Z137" s="410">
        <v>0</v>
      </c>
      <c r="AA137" s="408">
        <v>320.42568456685206</v>
      </c>
      <c r="AB137" s="411">
        <v>-0.98999999999999988</v>
      </c>
      <c r="AC137" s="411">
        <v>-1.81</v>
      </c>
      <c r="AD137" s="411">
        <v>-0.98999999999999988</v>
      </c>
      <c r="AE137" s="411">
        <v>-0.01</v>
      </c>
      <c r="AF137" s="411">
        <v>-22.5</v>
      </c>
      <c r="AG137" s="411">
        <v>-37.337071942446045</v>
      </c>
      <c r="AH137" s="411">
        <v>488.86663546098282</v>
      </c>
      <c r="AI137" s="411">
        <v>176.42031575385198</v>
      </c>
      <c r="AJ137" s="411">
        <v>-90.469955240458646</v>
      </c>
      <c r="AK137" s="411">
        <v>34.69705405746808</v>
      </c>
      <c r="AL137" s="408">
        <v>545.87697808939822</v>
      </c>
      <c r="AM137" s="408">
        <v>1634.4497841661441</v>
      </c>
      <c r="AN137" s="408">
        <v>282.80211205765079</v>
      </c>
      <c r="AO137" s="408">
        <v>1917.251896223795</v>
      </c>
      <c r="AP137" s="408">
        <v>246.28461109057412</v>
      </c>
      <c r="AQ137" s="408">
        <v>2163.5365073143694</v>
      </c>
      <c r="AR137" s="411">
        <v>0</v>
      </c>
      <c r="AS137" s="411">
        <v>2163.5365073143694</v>
      </c>
    </row>
    <row r="138" spans="1:45" x14ac:dyDescent="0.25">
      <c r="A138" s="409">
        <v>422</v>
      </c>
      <c r="B138" s="407" t="s">
        <v>140</v>
      </c>
      <c r="C138" s="386">
        <v>10372</v>
      </c>
      <c r="D138" s="384">
        <v>229.67761376783648</v>
      </c>
      <c r="E138" s="384">
        <v>58.624662553027385</v>
      </c>
      <c r="F138" s="384">
        <v>329.07710759737751</v>
      </c>
      <c r="G138" s="384">
        <v>305.70940030852296</v>
      </c>
      <c r="H138" s="384">
        <v>57.340246818357116</v>
      </c>
      <c r="I138" s="408">
        <v>980.42903104512152</v>
      </c>
      <c r="J138" s="385">
        <v>102.81850881782847</v>
      </c>
      <c r="K138" s="385">
        <v>0</v>
      </c>
      <c r="L138" s="385">
        <v>0</v>
      </c>
      <c r="M138" s="385">
        <v>90.248679136135749</v>
      </c>
      <c r="N138" s="385">
        <v>250.41910716656179</v>
      </c>
      <c r="O138" s="385">
        <v>0</v>
      </c>
      <c r="P138" s="385">
        <v>6.821131893559583</v>
      </c>
      <c r="Q138" s="385">
        <v>35.851951184138564</v>
      </c>
      <c r="R138" s="408">
        <v>486.1593781982242</v>
      </c>
      <c r="S138" s="408">
        <v>1466.5884092433457</v>
      </c>
      <c r="T138" s="408">
        <v>1388.69</v>
      </c>
      <c r="U138" s="408">
        <v>77.898409243345711</v>
      </c>
      <c r="V138" s="410">
        <v>113.10795374999999</v>
      </c>
      <c r="W138" s="410">
        <v>0</v>
      </c>
      <c r="X138" s="410">
        <v>13.4078382402479</v>
      </c>
      <c r="Y138" s="410">
        <v>17.655066348323064</v>
      </c>
      <c r="Z138" s="410">
        <v>0</v>
      </c>
      <c r="AA138" s="408">
        <v>144.17085833857098</v>
      </c>
      <c r="AB138" s="411">
        <v>-0.9900000000000001</v>
      </c>
      <c r="AC138" s="411">
        <v>-1.81</v>
      </c>
      <c r="AD138" s="411">
        <v>-0.9900000000000001</v>
      </c>
      <c r="AE138" s="411">
        <v>-0.01</v>
      </c>
      <c r="AF138" s="411">
        <v>-22.5</v>
      </c>
      <c r="AG138" s="411">
        <v>-43.204149392595447</v>
      </c>
      <c r="AH138" s="411">
        <v>-29.457372948137639</v>
      </c>
      <c r="AI138" s="411">
        <v>0.49168642481863489</v>
      </c>
      <c r="AJ138" s="411">
        <v>-90.469955240458646</v>
      </c>
      <c r="AK138" s="411">
        <v>34.69705405746808</v>
      </c>
      <c r="AL138" s="408">
        <v>-154.24273709890502</v>
      </c>
      <c r="AM138" s="408">
        <v>67.826530483011624</v>
      </c>
      <c r="AN138" s="408">
        <v>332.75169488524926</v>
      </c>
      <c r="AO138" s="408">
        <v>400.57822536826092</v>
      </c>
      <c r="AP138" s="408">
        <v>200.89420503032508</v>
      </c>
      <c r="AQ138" s="408">
        <v>601.47243039858597</v>
      </c>
      <c r="AR138" s="411">
        <v>13.248583060161973</v>
      </c>
      <c r="AS138" s="411">
        <v>614.72101345874796</v>
      </c>
    </row>
    <row r="139" spans="1:45" x14ac:dyDescent="0.25">
      <c r="A139" s="409">
        <v>423</v>
      </c>
      <c r="B139" s="407" t="s">
        <v>141</v>
      </c>
      <c r="C139" s="386">
        <v>20497</v>
      </c>
      <c r="D139" s="384">
        <v>521.20478850563495</v>
      </c>
      <c r="E139" s="384">
        <v>104.6770503000439</v>
      </c>
      <c r="F139" s="384">
        <v>625.5133965946236</v>
      </c>
      <c r="G139" s="384">
        <v>521.72214470410313</v>
      </c>
      <c r="H139" s="384">
        <v>50.980471288481247</v>
      </c>
      <c r="I139" s="408">
        <v>1824.0978513928867</v>
      </c>
      <c r="J139" s="385">
        <v>34.620492807023417</v>
      </c>
      <c r="K139" s="385">
        <v>0</v>
      </c>
      <c r="L139" s="385">
        <v>0</v>
      </c>
      <c r="M139" s="385">
        <v>70.890317607454747</v>
      </c>
      <c r="N139" s="385">
        <v>11.142629299910782</v>
      </c>
      <c r="O139" s="385">
        <v>0</v>
      </c>
      <c r="P139" s="385">
        <v>0</v>
      </c>
      <c r="Q139" s="385">
        <v>17.005310165498315</v>
      </c>
      <c r="R139" s="408">
        <v>133.65874987988724</v>
      </c>
      <c r="S139" s="408">
        <v>1957.7566012727741</v>
      </c>
      <c r="T139" s="408">
        <v>1388.69</v>
      </c>
      <c r="U139" s="408">
        <v>569.06660127277405</v>
      </c>
      <c r="V139" s="410">
        <v>0</v>
      </c>
      <c r="W139" s="410">
        <v>0</v>
      </c>
      <c r="X139" s="410">
        <v>9.5858599828821731</v>
      </c>
      <c r="Y139" s="410">
        <v>18.992597638249507</v>
      </c>
      <c r="Z139" s="410">
        <v>8.5169573549161814</v>
      </c>
      <c r="AA139" s="408">
        <v>37.095414976047863</v>
      </c>
      <c r="AB139" s="411">
        <v>-0.99</v>
      </c>
      <c r="AC139" s="411">
        <v>-1.81</v>
      </c>
      <c r="AD139" s="411">
        <v>-0.99</v>
      </c>
      <c r="AE139" s="411">
        <v>-0.01</v>
      </c>
      <c r="AF139" s="411">
        <v>-22.5</v>
      </c>
      <c r="AG139" s="411">
        <v>-20.609038151924672</v>
      </c>
      <c r="AH139" s="411">
        <v>131.23238996587878</v>
      </c>
      <c r="AI139" s="411">
        <v>32.263630217661195</v>
      </c>
      <c r="AJ139" s="411">
        <v>-90.469955240458646</v>
      </c>
      <c r="AK139" s="411">
        <v>34.69705405746808</v>
      </c>
      <c r="AL139" s="408">
        <v>60.81408084862472</v>
      </c>
      <c r="AM139" s="408">
        <v>666.97609709744654</v>
      </c>
      <c r="AN139" s="408">
        <v>102.655689372761</v>
      </c>
      <c r="AO139" s="408">
        <v>769.63178647020754</v>
      </c>
      <c r="AP139" s="408">
        <v>121.87417115978353</v>
      </c>
      <c r="AQ139" s="408">
        <v>891.50595762999103</v>
      </c>
      <c r="AR139" s="411">
        <v>-35.645876835634496</v>
      </c>
      <c r="AS139" s="411">
        <v>855.86008079435658</v>
      </c>
    </row>
    <row r="140" spans="1:45" x14ac:dyDescent="0.25">
      <c r="A140" s="409">
        <v>425</v>
      </c>
      <c r="B140" s="407" t="s">
        <v>142</v>
      </c>
      <c r="C140" s="386">
        <v>10258</v>
      </c>
      <c r="D140" s="384">
        <v>782.87873952037432</v>
      </c>
      <c r="E140" s="384">
        <v>168.51369662702282</v>
      </c>
      <c r="F140" s="384">
        <v>1006.6620432832912</v>
      </c>
      <c r="G140" s="384">
        <v>889.74280756482756</v>
      </c>
      <c r="H140" s="384">
        <v>43.189604211347245</v>
      </c>
      <c r="I140" s="408">
        <v>2890.9868912068632</v>
      </c>
      <c r="J140" s="385">
        <v>37.171369031611455</v>
      </c>
      <c r="K140" s="385">
        <v>0</v>
      </c>
      <c r="L140" s="385">
        <v>0</v>
      </c>
      <c r="M140" s="385">
        <v>13.72960421134724</v>
      </c>
      <c r="N140" s="385">
        <v>47.213232920474226</v>
      </c>
      <c r="O140" s="385">
        <v>0</v>
      </c>
      <c r="P140" s="385">
        <v>0</v>
      </c>
      <c r="Q140" s="385">
        <v>10.783066713980716</v>
      </c>
      <c r="R140" s="408">
        <v>108.89727287741363</v>
      </c>
      <c r="S140" s="408">
        <v>2999.8841640842766</v>
      </c>
      <c r="T140" s="408">
        <v>1388.69</v>
      </c>
      <c r="U140" s="408">
        <v>1611.1941640842765</v>
      </c>
      <c r="V140" s="410">
        <v>0</v>
      </c>
      <c r="W140" s="410">
        <v>0</v>
      </c>
      <c r="X140" s="410">
        <v>8.4676547443928492</v>
      </c>
      <c r="Y140" s="410">
        <v>21.16555121126871</v>
      </c>
      <c r="Z140" s="410">
        <v>2.2436066408967013</v>
      </c>
      <c r="AA140" s="408">
        <v>31.876812596558256</v>
      </c>
      <c r="AB140" s="411">
        <v>-0.99</v>
      </c>
      <c r="AC140" s="411">
        <v>-1.81</v>
      </c>
      <c r="AD140" s="411">
        <v>-0.99</v>
      </c>
      <c r="AE140" s="411">
        <v>-0.01</v>
      </c>
      <c r="AF140" s="411">
        <v>-22.5</v>
      </c>
      <c r="AG140" s="411">
        <v>-15.781555371417431</v>
      </c>
      <c r="AH140" s="411">
        <v>-64.054949402318513</v>
      </c>
      <c r="AI140" s="411">
        <v>-141.36465837960841</v>
      </c>
      <c r="AJ140" s="411">
        <v>-90.469955240458646</v>
      </c>
      <c r="AK140" s="411">
        <v>34.69705405746808</v>
      </c>
      <c r="AL140" s="408">
        <v>-303.2740643363349</v>
      </c>
      <c r="AM140" s="408">
        <v>1339.7969123444998</v>
      </c>
      <c r="AN140" s="408">
        <v>501.28264248655751</v>
      </c>
      <c r="AO140" s="408">
        <v>1841.0795548310575</v>
      </c>
      <c r="AP140" s="408">
        <v>112.36634063125614</v>
      </c>
      <c r="AQ140" s="408">
        <v>1953.4458954623137</v>
      </c>
      <c r="AR140" s="411">
        <v>-1.183386961395982</v>
      </c>
      <c r="AS140" s="411">
        <v>1952.2625085009179</v>
      </c>
    </row>
    <row r="141" spans="1:45" x14ac:dyDescent="0.25">
      <c r="A141" s="409">
        <v>426</v>
      </c>
      <c r="B141" s="407" t="s">
        <v>143</v>
      </c>
      <c r="C141" s="386">
        <v>11962</v>
      </c>
      <c r="D141" s="384">
        <v>442.78068634007695</v>
      </c>
      <c r="E141" s="384">
        <v>103.8429610433038</v>
      </c>
      <c r="F141" s="384">
        <v>598.47991138605585</v>
      </c>
      <c r="G141" s="384">
        <v>500.00275706403608</v>
      </c>
      <c r="H141" s="384">
        <v>51.951685336900191</v>
      </c>
      <c r="I141" s="408">
        <v>1697.0580011703728</v>
      </c>
      <c r="J141" s="385">
        <v>70.722273892935561</v>
      </c>
      <c r="K141" s="385">
        <v>0</v>
      </c>
      <c r="L141" s="385">
        <v>0</v>
      </c>
      <c r="M141" s="385">
        <v>36.900834308644036</v>
      </c>
      <c r="N141" s="385">
        <v>46.197641182432299</v>
      </c>
      <c r="O141" s="385">
        <v>0</v>
      </c>
      <c r="P141" s="385">
        <v>11.457721116870086</v>
      </c>
      <c r="Q141" s="385">
        <v>17.08364596229119</v>
      </c>
      <c r="R141" s="408">
        <v>182.36211646317318</v>
      </c>
      <c r="S141" s="408">
        <v>1879.4201176335459</v>
      </c>
      <c r="T141" s="408">
        <v>1388.69</v>
      </c>
      <c r="U141" s="408">
        <v>490.73011763354577</v>
      </c>
      <c r="V141" s="410">
        <v>0</v>
      </c>
      <c r="W141" s="410">
        <v>0</v>
      </c>
      <c r="X141" s="410">
        <v>8.7769868180439357</v>
      </c>
      <c r="Y141" s="410">
        <v>18.855664969982836</v>
      </c>
      <c r="Z141" s="410">
        <v>0</v>
      </c>
      <c r="AA141" s="408">
        <v>27.63265178802677</v>
      </c>
      <c r="AB141" s="411">
        <v>-0.98999999999999988</v>
      </c>
      <c r="AC141" s="411">
        <v>-1.81</v>
      </c>
      <c r="AD141" s="411">
        <v>-0.98999999999999988</v>
      </c>
      <c r="AE141" s="411">
        <v>-0.01</v>
      </c>
      <c r="AF141" s="411">
        <v>-22.5</v>
      </c>
      <c r="AG141" s="411">
        <v>-37.122571267346601</v>
      </c>
      <c r="AH141" s="411">
        <v>-141.39165390899416</v>
      </c>
      <c r="AI141" s="411">
        <v>-93.392197744661914</v>
      </c>
      <c r="AJ141" s="411">
        <v>-90.469955240458646</v>
      </c>
      <c r="AK141" s="411">
        <v>34.69705405746808</v>
      </c>
      <c r="AL141" s="408">
        <v>-353.97932410399329</v>
      </c>
      <c r="AM141" s="408">
        <v>164.38344531757926</v>
      </c>
      <c r="AN141" s="408">
        <v>499.55693155522584</v>
      </c>
      <c r="AO141" s="408">
        <v>663.94037687280513</v>
      </c>
      <c r="AP141" s="408">
        <v>173.2740318361175</v>
      </c>
      <c r="AQ141" s="408">
        <v>837.21440870892252</v>
      </c>
      <c r="AR141" s="411">
        <v>-63.129624460792513</v>
      </c>
      <c r="AS141" s="411">
        <v>774.08478424812995</v>
      </c>
    </row>
    <row r="142" spans="1:45" x14ac:dyDescent="0.25">
      <c r="A142" s="409">
        <v>430</v>
      </c>
      <c r="B142" s="407" t="s">
        <v>144</v>
      </c>
      <c r="C142" s="386">
        <v>15392</v>
      </c>
      <c r="D142" s="384">
        <v>363.2568691528067</v>
      </c>
      <c r="E142" s="384">
        <v>65.464786902286903</v>
      </c>
      <c r="F142" s="384">
        <v>418.60154820686074</v>
      </c>
      <c r="G142" s="384">
        <v>395.85136434511435</v>
      </c>
      <c r="H142" s="384">
        <v>54.987053014553013</v>
      </c>
      <c r="I142" s="408">
        <v>1298.1616216216216</v>
      </c>
      <c r="J142" s="385">
        <v>59.753105204672551</v>
      </c>
      <c r="K142" s="385">
        <v>0</v>
      </c>
      <c r="L142" s="385">
        <v>0</v>
      </c>
      <c r="M142" s="385">
        <v>73.647115384615375</v>
      </c>
      <c r="N142" s="385">
        <v>41.871892384088582</v>
      </c>
      <c r="O142" s="385">
        <v>0</v>
      </c>
      <c r="P142" s="385">
        <v>0</v>
      </c>
      <c r="Q142" s="385">
        <v>31.726606542193235</v>
      </c>
      <c r="R142" s="408">
        <v>206.99871951556977</v>
      </c>
      <c r="S142" s="408">
        <v>1505.1603411371914</v>
      </c>
      <c r="T142" s="408">
        <v>1388.69</v>
      </c>
      <c r="U142" s="408">
        <v>116.47034113719143</v>
      </c>
      <c r="V142" s="410">
        <v>0</v>
      </c>
      <c r="W142" s="410">
        <v>0</v>
      </c>
      <c r="X142" s="410">
        <v>13.485536355261411</v>
      </c>
      <c r="Y142" s="410">
        <v>19.979894939499786</v>
      </c>
      <c r="Z142" s="410">
        <v>0</v>
      </c>
      <c r="AA142" s="408">
        <v>33.465431294761196</v>
      </c>
      <c r="AB142" s="411">
        <v>-0.99</v>
      </c>
      <c r="AC142" s="411">
        <v>-1.81</v>
      </c>
      <c r="AD142" s="411">
        <v>-0.99</v>
      </c>
      <c r="AE142" s="411">
        <v>-0.01</v>
      </c>
      <c r="AF142" s="411">
        <v>-22.5</v>
      </c>
      <c r="AG142" s="411">
        <v>-35.13171087902807</v>
      </c>
      <c r="AH142" s="411">
        <v>81.809976554546182</v>
      </c>
      <c r="AI142" s="411">
        <v>28.459557396794629</v>
      </c>
      <c r="AJ142" s="411">
        <v>-90.469955240458646</v>
      </c>
      <c r="AK142" s="411">
        <v>34.69705405746808</v>
      </c>
      <c r="AL142" s="408">
        <v>-6.935078110677809</v>
      </c>
      <c r="AM142" s="408">
        <v>143.00069432127481</v>
      </c>
      <c r="AN142" s="408">
        <v>396.05075286895811</v>
      </c>
      <c r="AO142" s="408">
        <v>539.05144719023292</v>
      </c>
      <c r="AP142" s="408">
        <v>211.92962883786359</v>
      </c>
      <c r="AQ142" s="408">
        <v>750.98107602809648</v>
      </c>
      <c r="AR142" s="411">
        <v>3.0957438279625786</v>
      </c>
      <c r="AS142" s="411">
        <v>754.07681985605905</v>
      </c>
    </row>
    <row r="143" spans="1:45" x14ac:dyDescent="0.25">
      <c r="A143" s="409">
        <v>433</v>
      </c>
      <c r="B143" s="407" t="s">
        <v>145</v>
      </c>
      <c r="C143" s="386">
        <v>7749</v>
      </c>
      <c r="D143" s="384">
        <v>392.99358885017426</v>
      </c>
      <c r="E143" s="384">
        <v>76.226867982965544</v>
      </c>
      <c r="F143" s="384">
        <v>497.39306878306883</v>
      </c>
      <c r="G143" s="384">
        <v>540.77344947735196</v>
      </c>
      <c r="H143" s="384">
        <v>53.230396180152283</v>
      </c>
      <c r="I143" s="408">
        <v>1560.6173712737129</v>
      </c>
      <c r="J143" s="385">
        <v>41.299624610772604</v>
      </c>
      <c r="K143" s="385">
        <v>0</v>
      </c>
      <c r="L143" s="385">
        <v>0</v>
      </c>
      <c r="M143" s="385">
        <v>54.525079365079364</v>
      </c>
      <c r="N143" s="385">
        <v>58.614630312783547</v>
      </c>
      <c r="O143" s="385">
        <v>0</v>
      </c>
      <c r="P143" s="385">
        <v>0</v>
      </c>
      <c r="Q143" s="385">
        <v>25.715747121704702</v>
      </c>
      <c r="R143" s="408">
        <v>180.15508141034024</v>
      </c>
      <c r="S143" s="408">
        <v>1740.7724526840532</v>
      </c>
      <c r="T143" s="408">
        <v>1388.69</v>
      </c>
      <c r="U143" s="408">
        <v>352.08245268405318</v>
      </c>
      <c r="V143" s="410">
        <v>0</v>
      </c>
      <c r="W143" s="410">
        <v>0</v>
      </c>
      <c r="X143" s="410">
        <v>7.7685940907460278</v>
      </c>
      <c r="Y143" s="410">
        <v>16.269903577193134</v>
      </c>
      <c r="Z143" s="410">
        <v>0</v>
      </c>
      <c r="AA143" s="408">
        <v>24.038497667939161</v>
      </c>
      <c r="AB143" s="411">
        <v>-0.99</v>
      </c>
      <c r="AC143" s="411">
        <v>-1.81</v>
      </c>
      <c r="AD143" s="411">
        <v>-0.99</v>
      </c>
      <c r="AE143" s="411">
        <v>-9.9999999999999985E-3</v>
      </c>
      <c r="AF143" s="411">
        <v>-22.5</v>
      </c>
      <c r="AG143" s="411">
        <v>-33.174605755581361</v>
      </c>
      <c r="AH143" s="411">
        <v>6.9996454034543127</v>
      </c>
      <c r="AI143" s="411">
        <v>2.6592495136481951</v>
      </c>
      <c r="AJ143" s="411">
        <v>-90.469955240458646</v>
      </c>
      <c r="AK143" s="411">
        <v>34.69705405746808</v>
      </c>
      <c r="AL143" s="408">
        <v>-105.58861202146943</v>
      </c>
      <c r="AM143" s="408">
        <v>270.53233833052292</v>
      </c>
      <c r="AN143" s="408">
        <v>295.43335807730426</v>
      </c>
      <c r="AO143" s="408">
        <v>565.96569640782718</v>
      </c>
      <c r="AP143" s="408">
        <v>181.08028834756135</v>
      </c>
      <c r="AQ143" s="408">
        <v>747.04598475538853</v>
      </c>
      <c r="AR143" s="411">
        <v>0.97223415924635426</v>
      </c>
      <c r="AS143" s="411">
        <v>748.01821891463499</v>
      </c>
    </row>
    <row r="144" spans="1:45" x14ac:dyDescent="0.25">
      <c r="A144" s="409">
        <v>434</v>
      </c>
      <c r="B144" s="407" t="s">
        <v>146</v>
      </c>
      <c r="C144" s="386">
        <v>14568</v>
      </c>
      <c r="D144" s="384">
        <v>334.3529962932455</v>
      </c>
      <c r="E144" s="384">
        <v>74.534081548599673</v>
      </c>
      <c r="F144" s="384">
        <v>432.84732015376164</v>
      </c>
      <c r="G144" s="384">
        <v>385.8065733113674</v>
      </c>
      <c r="H144" s="384">
        <v>55.071900054914884</v>
      </c>
      <c r="I144" s="408">
        <v>1282.6128713618893</v>
      </c>
      <c r="J144" s="385">
        <v>75.960800170452345</v>
      </c>
      <c r="K144" s="385">
        <v>20.5807</v>
      </c>
      <c r="L144" s="385">
        <v>107.86643239291598</v>
      </c>
      <c r="M144" s="385">
        <v>84.886655683690279</v>
      </c>
      <c r="N144" s="385">
        <v>42.765571252891959</v>
      </c>
      <c r="O144" s="385">
        <v>0</v>
      </c>
      <c r="P144" s="385">
        <v>14.3864744645799</v>
      </c>
      <c r="Q144" s="385">
        <v>31.658568631207963</v>
      </c>
      <c r="R144" s="408">
        <v>378.10520259573838</v>
      </c>
      <c r="S144" s="408">
        <v>1660.7180739576277</v>
      </c>
      <c r="T144" s="408">
        <v>1388.69</v>
      </c>
      <c r="U144" s="408">
        <v>272.02807395762744</v>
      </c>
      <c r="V144" s="410">
        <v>0</v>
      </c>
      <c r="W144" s="410">
        <v>0</v>
      </c>
      <c r="X144" s="410">
        <v>10.73053080334909</v>
      </c>
      <c r="Y144" s="410">
        <v>16.072846307294384</v>
      </c>
      <c r="Z144" s="410">
        <v>0</v>
      </c>
      <c r="AA144" s="408">
        <v>26.803377110643474</v>
      </c>
      <c r="AB144" s="411">
        <v>-0.99</v>
      </c>
      <c r="AC144" s="411">
        <v>-1.81</v>
      </c>
      <c r="AD144" s="411">
        <v>-0.99</v>
      </c>
      <c r="AE144" s="411">
        <v>-0.01</v>
      </c>
      <c r="AF144" s="411">
        <v>-22.5</v>
      </c>
      <c r="AG144" s="411">
        <v>-39.520952258374521</v>
      </c>
      <c r="AH144" s="411">
        <v>154.55994778082649</v>
      </c>
      <c r="AI144" s="411">
        <v>79.461564322836125</v>
      </c>
      <c r="AJ144" s="411">
        <v>-90.469955240458646</v>
      </c>
      <c r="AK144" s="411">
        <v>34.69705405746808</v>
      </c>
      <c r="AL144" s="408">
        <v>112.42765866229752</v>
      </c>
      <c r="AM144" s="408">
        <v>411.25910973056847</v>
      </c>
      <c r="AN144" s="408">
        <v>60.706743112009576</v>
      </c>
      <c r="AO144" s="408">
        <v>471.96585284257799</v>
      </c>
      <c r="AP144" s="408">
        <v>177.2433269738988</v>
      </c>
      <c r="AQ144" s="408">
        <v>649.20917981647688</v>
      </c>
      <c r="AR144" s="411">
        <v>62.249509850356951</v>
      </c>
      <c r="AS144" s="411">
        <v>711.45868966683383</v>
      </c>
    </row>
    <row r="145" spans="1:45" x14ac:dyDescent="0.25">
      <c r="A145" s="409">
        <v>435</v>
      </c>
      <c r="B145" s="407" t="s">
        <v>147</v>
      </c>
      <c r="C145" s="386">
        <v>692</v>
      </c>
      <c r="D145" s="384">
        <v>94.639421965317922</v>
      </c>
      <c r="E145" s="384">
        <v>37.658236994219656</v>
      </c>
      <c r="F145" s="384">
        <v>334.39676300578037</v>
      </c>
      <c r="G145" s="384">
        <v>197.65950867052024</v>
      </c>
      <c r="H145" s="384">
        <v>59.06109826589595</v>
      </c>
      <c r="I145" s="408">
        <v>723.41502890173422</v>
      </c>
      <c r="J145" s="385">
        <v>73.670434163413518</v>
      </c>
      <c r="K145" s="385">
        <v>0</v>
      </c>
      <c r="L145" s="385">
        <v>0</v>
      </c>
      <c r="M145" s="385">
        <v>9.927976878612716</v>
      </c>
      <c r="N145" s="385">
        <v>235.55748211542041</v>
      </c>
      <c r="O145" s="385">
        <v>0</v>
      </c>
      <c r="P145" s="385">
        <v>132.1823410404624</v>
      </c>
      <c r="Q145" s="385">
        <v>32.955747644603562</v>
      </c>
      <c r="R145" s="408">
        <v>484.29398184251261</v>
      </c>
      <c r="S145" s="408">
        <v>1207.7090107442468</v>
      </c>
      <c r="T145" s="408">
        <v>1388.69</v>
      </c>
      <c r="U145" s="408">
        <v>-180.98098925575314</v>
      </c>
      <c r="V145" s="410">
        <v>283.30424650000003</v>
      </c>
      <c r="W145" s="410">
        <v>0</v>
      </c>
      <c r="X145" s="410">
        <v>7.8830121855310127</v>
      </c>
      <c r="Y145" s="410">
        <v>12.353941219506329</v>
      </c>
      <c r="Z145" s="410">
        <v>1.0645206171001291</v>
      </c>
      <c r="AA145" s="408">
        <v>304.60572052213746</v>
      </c>
      <c r="AB145" s="411">
        <v>-0.9900000000000001</v>
      </c>
      <c r="AC145" s="411">
        <v>-1.81</v>
      </c>
      <c r="AD145" s="411">
        <v>-0.9900000000000001</v>
      </c>
      <c r="AE145" s="411">
        <v>-0.01</v>
      </c>
      <c r="AF145" s="411">
        <v>-22.5</v>
      </c>
      <c r="AG145" s="411">
        <v>-17.486690751445089</v>
      </c>
      <c r="AH145" s="411">
        <v>558.40033211642174</v>
      </c>
      <c r="AI145" s="411">
        <v>576.075027970674</v>
      </c>
      <c r="AJ145" s="411">
        <v>-90.469955240458646</v>
      </c>
      <c r="AK145" s="411">
        <v>34.69705405746808</v>
      </c>
      <c r="AL145" s="408">
        <v>1034.9157681526599</v>
      </c>
      <c r="AM145" s="408">
        <v>1158.5404994190442</v>
      </c>
      <c r="AN145" s="408">
        <v>74.396030961193432</v>
      </c>
      <c r="AO145" s="408">
        <v>1232.9365303802376</v>
      </c>
      <c r="AP145" s="408">
        <v>216.43770659386868</v>
      </c>
      <c r="AQ145" s="408">
        <v>1449.3742369741062</v>
      </c>
      <c r="AR145" s="411">
        <v>-86.12631141618499</v>
      </c>
      <c r="AS145" s="411">
        <v>1363.2479255579215</v>
      </c>
    </row>
    <row r="146" spans="1:45" x14ac:dyDescent="0.25">
      <c r="A146" s="409">
        <v>436</v>
      </c>
      <c r="B146" s="407" t="s">
        <v>148</v>
      </c>
      <c r="C146" s="386">
        <v>1988</v>
      </c>
      <c r="D146" s="384">
        <v>592.97215291750513</v>
      </c>
      <c r="E146" s="384">
        <v>144.19240442655936</v>
      </c>
      <c r="F146" s="384">
        <v>832.98519617706245</v>
      </c>
      <c r="G146" s="384">
        <v>763.08790744466796</v>
      </c>
      <c r="H146" s="384">
        <v>47.046076458752516</v>
      </c>
      <c r="I146" s="408">
        <v>2380.2837374245469</v>
      </c>
      <c r="J146" s="385">
        <v>43.991844830365302</v>
      </c>
      <c r="K146" s="385">
        <v>0</v>
      </c>
      <c r="L146" s="385">
        <v>0</v>
      </c>
      <c r="M146" s="385">
        <v>28.510472837022132</v>
      </c>
      <c r="N146" s="385">
        <v>81.849599003867596</v>
      </c>
      <c r="O146" s="385">
        <v>0</v>
      </c>
      <c r="P146" s="385">
        <v>0</v>
      </c>
      <c r="Q146" s="385">
        <v>19.401114528955766</v>
      </c>
      <c r="R146" s="408">
        <v>173.75303120021076</v>
      </c>
      <c r="S146" s="408">
        <v>2554.0367686247578</v>
      </c>
      <c r="T146" s="408">
        <v>1388.69</v>
      </c>
      <c r="U146" s="408">
        <v>1165.3467686247575</v>
      </c>
      <c r="V146" s="410">
        <v>3.9014433333333334</v>
      </c>
      <c r="W146" s="410">
        <v>0</v>
      </c>
      <c r="X146" s="410">
        <v>8.2691206234186279</v>
      </c>
      <c r="Y146" s="410">
        <v>16.512828463225009</v>
      </c>
      <c r="Z146" s="410">
        <v>0</v>
      </c>
      <c r="AA146" s="408">
        <v>28.683392419976968</v>
      </c>
      <c r="AB146" s="411">
        <v>-0.99</v>
      </c>
      <c r="AC146" s="411">
        <v>-1.81</v>
      </c>
      <c r="AD146" s="411">
        <v>-0.99</v>
      </c>
      <c r="AE146" s="411">
        <v>-0.01</v>
      </c>
      <c r="AF146" s="411">
        <v>-22.5</v>
      </c>
      <c r="AG146" s="411">
        <v>-16.513415492957744</v>
      </c>
      <c r="AH146" s="411">
        <v>-47.338626059863969</v>
      </c>
      <c r="AI146" s="411">
        <v>-99.618982090919175</v>
      </c>
      <c r="AJ146" s="411">
        <v>-90.469955240458646</v>
      </c>
      <c r="AK146" s="411">
        <v>34.69705405746808</v>
      </c>
      <c r="AL146" s="408">
        <v>-245.54392482673151</v>
      </c>
      <c r="AM146" s="408">
        <v>948.48623621800311</v>
      </c>
      <c r="AN146" s="408">
        <v>689.31485523799245</v>
      </c>
      <c r="AO146" s="408">
        <v>1637.8010914559954</v>
      </c>
      <c r="AP146" s="408">
        <v>162.35035593476601</v>
      </c>
      <c r="AQ146" s="408">
        <v>1800.1514473907616</v>
      </c>
      <c r="AR146" s="411">
        <v>-5.3805656438631759</v>
      </c>
      <c r="AS146" s="411">
        <v>1794.7708817468983</v>
      </c>
    </row>
    <row r="147" spans="1:45" x14ac:dyDescent="0.25">
      <c r="A147" s="409">
        <v>440</v>
      </c>
      <c r="B147" s="407" t="s">
        <v>149</v>
      </c>
      <c r="C147" s="386">
        <v>5732</v>
      </c>
      <c r="D147" s="384">
        <v>1006.8647156315424</v>
      </c>
      <c r="E147" s="384">
        <v>163.66748080949057</v>
      </c>
      <c r="F147" s="384">
        <v>832.63743893928813</v>
      </c>
      <c r="G147" s="384">
        <v>685.50720167480802</v>
      </c>
      <c r="H147" s="384">
        <v>44.066395673412423</v>
      </c>
      <c r="I147" s="408">
        <v>2732.7432327285419</v>
      </c>
      <c r="J147" s="385">
        <v>15.037186925453005</v>
      </c>
      <c r="K147" s="385">
        <v>20.5807</v>
      </c>
      <c r="L147" s="385">
        <v>251.72477601186324</v>
      </c>
      <c r="M147" s="385">
        <v>45.545373342637824</v>
      </c>
      <c r="N147" s="385">
        <v>18.924099032651391</v>
      </c>
      <c r="O147" s="385">
        <v>0</v>
      </c>
      <c r="P147" s="385">
        <v>110.62017445917655</v>
      </c>
      <c r="Q147" s="385">
        <v>16.738478481698763</v>
      </c>
      <c r="R147" s="408">
        <v>479.17078825348085</v>
      </c>
      <c r="S147" s="408">
        <v>3211.9140209820225</v>
      </c>
      <c r="T147" s="408">
        <v>1388.69</v>
      </c>
      <c r="U147" s="408">
        <v>1823.2240209820225</v>
      </c>
      <c r="V147" s="410">
        <v>0</v>
      </c>
      <c r="W147" s="410">
        <v>0</v>
      </c>
      <c r="X147" s="410">
        <v>6.2518226459861452</v>
      </c>
      <c r="Y147" s="410">
        <v>20.374651706320435</v>
      </c>
      <c r="Z147" s="410">
        <v>19.478650945596883</v>
      </c>
      <c r="AA147" s="408">
        <v>46.105125297903463</v>
      </c>
      <c r="AB147" s="411">
        <v>-0.9900000000000001</v>
      </c>
      <c r="AC147" s="411">
        <v>-1.81</v>
      </c>
      <c r="AD147" s="411">
        <v>-0.9900000000000001</v>
      </c>
      <c r="AE147" s="411">
        <v>-0.01</v>
      </c>
      <c r="AF147" s="411">
        <v>-22.5</v>
      </c>
      <c r="AG147" s="411">
        <v>-5.8499406838799723</v>
      </c>
      <c r="AH147" s="411">
        <v>-190.07906445882577</v>
      </c>
      <c r="AI147" s="411">
        <v>-202.61054198863951</v>
      </c>
      <c r="AJ147" s="411">
        <v>-90.469955240458646</v>
      </c>
      <c r="AK147" s="411">
        <v>34.69705405746808</v>
      </c>
      <c r="AL147" s="408">
        <v>-480.61244831433584</v>
      </c>
      <c r="AM147" s="408">
        <v>1388.7166979655901</v>
      </c>
      <c r="AN147" s="408">
        <v>542.55732231004083</v>
      </c>
      <c r="AO147" s="408">
        <v>1931.2740202756308</v>
      </c>
      <c r="AP147" s="408">
        <v>132.25945456137322</v>
      </c>
      <c r="AQ147" s="408">
        <v>2063.5334748370042</v>
      </c>
      <c r="AR147" s="411">
        <v>-11.191477669225396</v>
      </c>
      <c r="AS147" s="411">
        <v>2052.3419971677786</v>
      </c>
    </row>
    <row r="148" spans="1:45" x14ac:dyDescent="0.25">
      <c r="A148" s="409">
        <v>441</v>
      </c>
      <c r="B148" s="407" t="s">
        <v>150</v>
      </c>
      <c r="C148" s="386">
        <v>4421</v>
      </c>
      <c r="D148" s="384">
        <v>268.49467315087082</v>
      </c>
      <c r="E148" s="384">
        <v>55.015154942320741</v>
      </c>
      <c r="F148" s="384">
        <v>404.01232978964038</v>
      </c>
      <c r="G148" s="384">
        <v>382.51591947523184</v>
      </c>
      <c r="H148" s="384">
        <v>56.003596471386572</v>
      </c>
      <c r="I148" s="408">
        <v>1166.0416738294505</v>
      </c>
      <c r="J148" s="385">
        <v>75.079328657807125</v>
      </c>
      <c r="K148" s="385">
        <v>0</v>
      </c>
      <c r="L148" s="385">
        <v>0</v>
      </c>
      <c r="M148" s="385">
        <v>81.195625424112194</v>
      </c>
      <c r="N148" s="385">
        <v>128.94636073362832</v>
      </c>
      <c r="O148" s="385">
        <v>0</v>
      </c>
      <c r="P148" s="385">
        <v>0</v>
      </c>
      <c r="Q148" s="385">
        <v>26.000386354447926</v>
      </c>
      <c r="R148" s="408">
        <v>311.22170116999553</v>
      </c>
      <c r="S148" s="408">
        <v>1477.2633749994459</v>
      </c>
      <c r="T148" s="408">
        <v>1388.69</v>
      </c>
      <c r="U148" s="408">
        <v>88.573374999445875</v>
      </c>
      <c r="V148" s="410">
        <v>40.675154666666671</v>
      </c>
      <c r="W148" s="410">
        <v>0</v>
      </c>
      <c r="X148" s="410">
        <v>9.4164413948567312</v>
      </c>
      <c r="Y148" s="410">
        <v>19.116027650674294</v>
      </c>
      <c r="Z148" s="410">
        <v>0</v>
      </c>
      <c r="AA148" s="408">
        <v>69.207623712197702</v>
      </c>
      <c r="AB148" s="411">
        <v>-0.99</v>
      </c>
      <c r="AC148" s="411">
        <v>-1.81</v>
      </c>
      <c r="AD148" s="411">
        <v>-0.99</v>
      </c>
      <c r="AE148" s="411">
        <v>-0.01</v>
      </c>
      <c r="AF148" s="411">
        <v>-22.5</v>
      </c>
      <c r="AG148" s="411">
        <v>-41.068142954082788</v>
      </c>
      <c r="AH148" s="411">
        <v>-174.56068921983214</v>
      </c>
      <c r="AI148" s="411">
        <v>-47.088500063667418</v>
      </c>
      <c r="AJ148" s="411">
        <v>-90.469955240458646</v>
      </c>
      <c r="AK148" s="411">
        <v>34.69705405746808</v>
      </c>
      <c r="AL148" s="408">
        <v>-344.79023342057292</v>
      </c>
      <c r="AM148" s="408">
        <v>-187.00923470892934</v>
      </c>
      <c r="AN148" s="408">
        <v>256.33085484801069</v>
      </c>
      <c r="AO148" s="408">
        <v>69.321620139081347</v>
      </c>
      <c r="AP148" s="408">
        <v>198.06953862505466</v>
      </c>
      <c r="AQ148" s="408">
        <v>267.39115876413598</v>
      </c>
      <c r="AR148" s="411">
        <v>-21.080269056774487</v>
      </c>
      <c r="AS148" s="411">
        <v>246.3108897073615</v>
      </c>
    </row>
    <row r="149" spans="1:45" x14ac:dyDescent="0.25">
      <c r="A149" s="409">
        <v>444</v>
      </c>
      <c r="B149" s="407" t="s">
        <v>151</v>
      </c>
      <c r="C149" s="386">
        <v>45811</v>
      </c>
      <c r="D149" s="384">
        <v>377.58776341926614</v>
      </c>
      <c r="E149" s="384">
        <v>80.017965117548187</v>
      </c>
      <c r="F149" s="384">
        <v>501.96741830564707</v>
      </c>
      <c r="G149" s="384">
        <v>473.92060160223525</v>
      </c>
      <c r="H149" s="384">
        <v>53.626880006985225</v>
      </c>
      <c r="I149" s="408">
        <v>1487.1206284516818</v>
      </c>
      <c r="J149" s="385">
        <v>61.244195170265058</v>
      </c>
      <c r="K149" s="385">
        <v>20.5807</v>
      </c>
      <c r="L149" s="385">
        <v>9.5617589356268162</v>
      </c>
      <c r="M149" s="385">
        <v>96.241627120123979</v>
      </c>
      <c r="N149" s="385">
        <v>15.595801508250098</v>
      </c>
      <c r="O149" s="385">
        <v>0</v>
      </c>
      <c r="P149" s="385">
        <v>0</v>
      </c>
      <c r="Q149" s="385">
        <v>31.498371088516308</v>
      </c>
      <c r="R149" s="408">
        <v>234.72245382278226</v>
      </c>
      <c r="S149" s="408">
        <v>1721.8430822744642</v>
      </c>
      <c r="T149" s="408">
        <v>1388.69</v>
      </c>
      <c r="U149" s="408">
        <v>333.15308227446405</v>
      </c>
      <c r="V149" s="410">
        <v>0</v>
      </c>
      <c r="W149" s="410">
        <v>0</v>
      </c>
      <c r="X149" s="410">
        <v>10.522919244092749</v>
      </c>
      <c r="Y149" s="410">
        <v>17.576060776365864</v>
      </c>
      <c r="Z149" s="410">
        <v>0</v>
      </c>
      <c r="AA149" s="408">
        <v>28.098980020458615</v>
      </c>
      <c r="AB149" s="411">
        <v>-0.99</v>
      </c>
      <c r="AC149" s="411">
        <v>-1.81</v>
      </c>
      <c r="AD149" s="411">
        <v>-0.99</v>
      </c>
      <c r="AE149" s="411">
        <v>-0.01</v>
      </c>
      <c r="AF149" s="411">
        <v>-22.5</v>
      </c>
      <c r="AG149" s="411">
        <v>-58.001671323481261</v>
      </c>
      <c r="AH149" s="411">
        <v>53.96716944750996</v>
      </c>
      <c r="AI149" s="411">
        <v>77.923451656729284</v>
      </c>
      <c r="AJ149" s="411">
        <v>-90.469955240458646</v>
      </c>
      <c r="AK149" s="411">
        <v>34.69705405746808</v>
      </c>
      <c r="AL149" s="408">
        <v>-8.1839514022325837</v>
      </c>
      <c r="AM149" s="408">
        <v>353.06811089269007</v>
      </c>
      <c r="AN149" s="408">
        <v>132.65639406959846</v>
      </c>
      <c r="AO149" s="408">
        <v>485.72450496228851</v>
      </c>
      <c r="AP149" s="408">
        <v>153.31296678642684</v>
      </c>
      <c r="AQ149" s="408">
        <v>639.03747174871535</v>
      </c>
      <c r="AR149" s="411">
        <v>52.368328062037499</v>
      </c>
      <c r="AS149" s="411">
        <v>691.4057998107528</v>
      </c>
    </row>
    <row r="150" spans="1:45" x14ac:dyDescent="0.25">
      <c r="A150" s="409">
        <v>445</v>
      </c>
      <c r="B150" s="407" t="s">
        <v>152</v>
      </c>
      <c r="C150" s="386">
        <v>14991</v>
      </c>
      <c r="D150" s="384">
        <v>360.41388833299982</v>
      </c>
      <c r="E150" s="384">
        <v>80.543225935561338</v>
      </c>
      <c r="F150" s="384">
        <v>492.50803348675868</v>
      </c>
      <c r="G150" s="384">
        <v>450.40203722233343</v>
      </c>
      <c r="H150" s="384">
        <v>53.962356080314862</v>
      </c>
      <c r="I150" s="408">
        <v>1437.8295410579683</v>
      </c>
      <c r="J150" s="385">
        <v>40.481615085154885</v>
      </c>
      <c r="K150" s="385">
        <v>20.5807</v>
      </c>
      <c r="L150" s="385">
        <v>149.21787094256555</v>
      </c>
      <c r="M150" s="385">
        <v>67.25341738376359</v>
      </c>
      <c r="N150" s="385">
        <v>44.811299306063653</v>
      </c>
      <c r="O150" s="385">
        <v>404.68</v>
      </c>
      <c r="P150" s="385">
        <v>0</v>
      </c>
      <c r="Q150" s="385">
        <v>24.593254537283222</v>
      </c>
      <c r="R150" s="408">
        <v>751.61815725483075</v>
      </c>
      <c r="S150" s="408">
        <v>2189.4476983127993</v>
      </c>
      <c r="T150" s="408">
        <v>1388.6899999999998</v>
      </c>
      <c r="U150" s="408">
        <v>800.75769831279911</v>
      </c>
      <c r="V150" s="410">
        <v>0</v>
      </c>
      <c r="W150" s="410">
        <v>0</v>
      </c>
      <c r="X150" s="410">
        <v>10.480625170769441</v>
      </c>
      <c r="Y150" s="410">
        <v>17.930690308419358</v>
      </c>
      <c r="Z150" s="410">
        <v>0</v>
      </c>
      <c r="AA150" s="408">
        <v>28.411315479188801</v>
      </c>
      <c r="AB150" s="411">
        <v>-0.99</v>
      </c>
      <c r="AC150" s="411">
        <v>-1.8099999999999998</v>
      </c>
      <c r="AD150" s="411">
        <v>-0.99</v>
      </c>
      <c r="AE150" s="411">
        <v>-0.01</v>
      </c>
      <c r="AF150" s="411">
        <v>-22.5</v>
      </c>
      <c r="AG150" s="411">
        <v>-22.115181108665197</v>
      </c>
      <c r="AH150" s="411">
        <v>-300.29912541302139</v>
      </c>
      <c r="AI150" s="411">
        <v>-53.002241116788433</v>
      </c>
      <c r="AJ150" s="411">
        <v>-90.469955240458646</v>
      </c>
      <c r="AK150" s="411">
        <v>34.69705405746808</v>
      </c>
      <c r="AL150" s="408">
        <v>-457.4894488214656</v>
      </c>
      <c r="AM150" s="408">
        <v>371.67956497052228</v>
      </c>
      <c r="AN150" s="408">
        <v>19.679875381324621</v>
      </c>
      <c r="AO150" s="408">
        <v>391.35944035184696</v>
      </c>
      <c r="AP150" s="408">
        <v>157.33637711984446</v>
      </c>
      <c r="AQ150" s="408">
        <v>548.69581747169138</v>
      </c>
      <c r="AR150" s="411">
        <v>8.4220709425655365</v>
      </c>
      <c r="AS150" s="411">
        <v>557.11788841425698</v>
      </c>
    </row>
    <row r="151" spans="1:45" x14ac:dyDescent="0.25">
      <c r="A151" s="409">
        <v>475</v>
      </c>
      <c r="B151" s="407" t="s">
        <v>153</v>
      </c>
      <c r="C151" s="386">
        <v>5479</v>
      </c>
      <c r="D151" s="384">
        <v>479.6140737360833</v>
      </c>
      <c r="E151" s="384">
        <v>77.685435298412116</v>
      </c>
      <c r="F151" s="384">
        <v>439.50226136156238</v>
      </c>
      <c r="G151" s="384">
        <v>478.8640956378901</v>
      </c>
      <c r="H151" s="384">
        <v>53.373590071180878</v>
      </c>
      <c r="I151" s="408">
        <v>1529.0394561051287</v>
      </c>
      <c r="J151" s="385">
        <v>26.34867660575426</v>
      </c>
      <c r="K151" s="385">
        <v>20.5807</v>
      </c>
      <c r="L151" s="385">
        <v>233.10608875707246</v>
      </c>
      <c r="M151" s="385">
        <v>88.713966052199311</v>
      </c>
      <c r="N151" s="385">
        <v>72.416313489563905</v>
      </c>
      <c r="O151" s="385">
        <v>404.68000000000006</v>
      </c>
      <c r="P151" s="385">
        <v>0</v>
      </c>
      <c r="Q151" s="385">
        <v>20.134133680923469</v>
      </c>
      <c r="R151" s="408">
        <v>865.97987858551346</v>
      </c>
      <c r="S151" s="408">
        <v>2395.0193346906422</v>
      </c>
      <c r="T151" s="408">
        <v>1388.69</v>
      </c>
      <c r="U151" s="408">
        <v>1006.3293346906421</v>
      </c>
      <c r="V151" s="410">
        <v>5.0405813333333329</v>
      </c>
      <c r="W151" s="410">
        <v>0</v>
      </c>
      <c r="X151" s="410">
        <v>9.7786335090786931</v>
      </c>
      <c r="Y151" s="410">
        <v>20.084476297690486</v>
      </c>
      <c r="Z151" s="410">
        <v>0.26034842621603121</v>
      </c>
      <c r="AA151" s="408">
        <v>35.164039566318543</v>
      </c>
      <c r="AB151" s="411">
        <v>-0.99</v>
      </c>
      <c r="AC151" s="411">
        <v>-1.81</v>
      </c>
      <c r="AD151" s="411">
        <v>-0.99</v>
      </c>
      <c r="AE151" s="411">
        <v>-0.01</v>
      </c>
      <c r="AF151" s="411">
        <v>-22.5</v>
      </c>
      <c r="AG151" s="411">
        <v>-9.7697508669465218</v>
      </c>
      <c r="AH151" s="411">
        <v>-249.97852684792454</v>
      </c>
      <c r="AI151" s="411">
        <v>-179.2861769220076</v>
      </c>
      <c r="AJ151" s="411">
        <v>-90.469955240458646</v>
      </c>
      <c r="AK151" s="411">
        <v>34.69705405746808</v>
      </c>
      <c r="AL151" s="408">
        <v>-521.10735581986921</v>
      </c>
      <c r="AM151" s="408">
        <v>520.38601843709148</v>
      </c>
      <c r="AN151" s="408">
        <v>321.32165623981354</v>
      </c>
      <c r="AO151" s="408">
        <v>841.70767467690496</v>
      </c>
      <c r="AP151" s="408">
        <v>198.85904107058215</v>
      </c>
      <c r="AQ151" s="408">
        <v>1040.5667157474873</v>
      </c>
      <c r="AR151" s="411">
        <v>132.38773288921337</v>
      </c>
      <c r="AS151" s="411">
        <v>1172.9544486367006</v>
      </c>
    </row>
    <row r="152" spans="1:45" x14ac:dyDescent="0.25">
      <c r="A152" s="409">
        <v>480</v>
      </c>
      <c r="B152" s="407" t="s">
        <v>154</v>
      </c>
      <c r="C152" s="386">
        <v>1978</v>
      </c>
      <c r="D152" s="384">
        <v>434.56145096056628</v>
      </c>
      <c r="E152" s="384">
        <v>114.18048533872599</v>
      </c>
      <c r="F152" s="384">
        <v>515.47903437815978</v>
      </c>
      <c r="G152" s="384">
        <v>446.33730030333675</v>
      </c>
      <c r="H152" s="384">
        <v>52.951516683518712</v>
      </c>
      <c r="I152" s="408">
        <v>1563.5097876643076</v>
      </c>
      <c r="J152" s="385">
        <v>43.43393826896564</v>
      </c>
      <c r="K152" s="385">
        <v>0</v>
      </c>
      <c r="L152" s="385">
        <v>0</v>
      </c>
      <c r="M152" s="385">
        <v>50.362649140546004</v>
      </c>
      <c r="N152" s="385">
        <v>75.036729025618015</v>
      </c>
      <c r="O152" s="385">
        <v>0</v>
      </c>
      <c r="P152" s="385">
        <v>0</v>
      </c>
      <c r="Q152" s="385">
        <v>30.362955904448416</v>
      </c>
      <c r="R152" s="408">
        <v>199.19627233957806</v>
      </c>
      <c r="S152" s="408">
        <v>1762.7060600038858</v>
      </c>
      <c r="T152" s="408">
        <v>1388.69</v>
      </c>
      <c r="U152" s="408">
        <v>374.01606000388557</v>
      </c>
      <c r="V152" s="410">
        <v>0</v>
      </c>
      <c r="W152" s="410">
        <v>0</v>
      </c>
      <c r="X152" s="410">
        <v>7.7527833448264074</v>
      </c>
      <c r="Y152" s="410">
        <v>15.191159865070723</v>
      </c>
      <c r="Z152" s="410">
        <v>0</v>
      </c>
      <c r="AA152" s="408">
        <v>22.943943209897128</v>
      </c>
      <c r="AB152" s="411">
        <v>-0.99</v>
      </c>
      <c r="AC152" s="411">
        <v>-1.81</v>
      </c>
      <c r="AD152" s="411">
        <v>-0.99</v>
      </c>
      <c r="AE152" s="411">
        <v>-0.01</v>
      </c>
      <c r="AF152" s="411">
        <v>-22.5</v>
      </c>
      <c r="AG152" s="411">
        <v>-17.227259858442871</v>
      </c>
      <c r="AH152" s="411">
        <v>56.406173440292505</v>
      </c>
      <c r="AI152" s="411">
        <v>-1.8501334454312719</v>
      </c>
      <c r="AJ152" s="411">
        <v>-90.469955240458646</v>
      </c>
      <c r="AK152" s="411">
        <v>34.69705405746808</v>
      </c>
      <c r="AL152" s="408">
        <v>-44.744121046572211</v>
      </c>
      <c r="AM152" s="408">
        <v>352.21588216721045</v>
      </c>
      <c r="AN152" s="408">
        <v>528.59126236330383</v>
      </c>
      <c r="AO152" s="408">
        <v>880.80714453051428</v>
      </c>
      <c r="AP152" s="408">
        <v>214.87800237889951</v>
      </c>
      <c r="AQ152" s="408">
        <v>1095.6851469094138</v>
      </c>
      <c r="AR152" s="411">
        <v>-400.49158240647131</v>
      </c>
      <c r="AS152" s="411">
        <v>695.19356450294254</v>
      </c>
    </row>
    <row r="153" spans="1:45" x14ac:dyDescent="0.25">
      <c r="A153" s="409">
        <v>481</v>
      </c>
      <c r="B153" s="407" t="s">
        <v>155</v>
      </c>
      <c r="C153" s="386">
        <v>9642</v>
      </c>
      <c r="D153" s="384">
        <v>517.90594275046681</v>
      </c>
      <c r="E153" s="384">
        <v>100.90105787181082</v>
      </c>
      <c r="F153" s="384">
        <v>640.4849429578926</v>
      </c>
      <c r="G153" s="384">
        <v>537.77430616054767</v>
      </c>
      <c r="H153" s="384">
        <v>50.818807301389754</v>
      </c>
      <c r="I153" s="408">
        <v>1847.8850570421077</v>
      </c>
      <c r="J153" s="385">
        <v>33.718854720299589</v>
      </c>
      <c r="K153" s="385">
        <v>0</v>
      </c>
      <c r="L153" s="385">
        <v>0</v>
      </c>
      <c r="M153" s="385">
        <v>42.929593445343293</v>
      </c>
      <c r="N153" s="385">
        <v>13.783945649902302</v>
      </c>
      <c r="O153" s="385">
        <v>0</v>
      </c>
      <c r="P153" s="385">
        <v>0</v>
      </c>
      <c r="Q153" s="385">
        <v>17.109140646814019</v>
      </c>
      <c r="R153" s="408">
        <v>107.54153446235919</v>
      </c>
      <c r="S153" s="408">
        <v>1955.4265915044668</v>
      </c>
      <c r="T153" s="408">
        <v>1388.69</v>
      </c>
      <c r="U153" s="408">
        <v>566.73659150446679</v>
      </c>
      <c r="V153" s="410">
        <v>0</v>
      </c>
      <c r="W153" s="410">
        <v>0</v>
      </c>
      <c r="X153" s="410">
        <v>6.8171766326324601</v>
      </c>
      <c r="Y153" s="410">
        <v>19.962614879960288</v>
      </c>
      <c r="Z153" s="410">
        <v>3.8555372338059901</v>
      </c>
      <c r="AA153" s="408">
        <v>30.635328746398738</v>
      </c>
      <c r="AB153" s="411">
        <v>-0.99</v>
      </c>
      <c r="AC153" s="411">
        <v>-1.81</v>
      </c>
      <c r="AD153" s="411">
        <v>-0.99</v>
      </c>
      <c r="AE153" s="411">
        <v>-0.01</v>
      </c>
      <c r="AF153" s="411">
        <v>-22.5</v>
      </c>
      <c r="AG153" s="411">
        <v>-10.05328744036507</v>
      </c>
      <c r="AH153" s="411">
        <v>33.953325918921649</v>
      </c>
      <c r="AI153" s="411">
        <v>0.49168642481863495</v>
      </c>
      <c r="AJ153" s="411">
        <v>-90.469955240458646</v>
      </c>
      <c r="AK153" s="411">
        <v>34.69705405746808</v>
      </c>
      <c r="AL153" s="408">
        <v>-57.681176279615336</v>
      </c>
      <c r="AM153" s="408">
        <v>539.69074397125019</v>
      </c>
      <c r="AN153" s="408">
        <v>99.0177324369632</v>
      </c>
      <c r="AO153" s="408">
        <v>638.70847640821341</v>
      </c>
      <c r="AP153" s="408">
        <v>125.47561703309695</v>
      </c>
      <c r="AQ153" s="408">
        <v>764.18409344131032</v>
      </c>
      <c r="AR153" s="411">
        <v>-23.748605735324624</v>
      </c>
      <c r="AS153" s="411">
        <v>740.43548770598579</v>
      </c>
    </row>
    <row r="154" spans="1:45" x14ac:dyDescent="0.25">
      <c r="A154" s="409">
        <v>483</v>
      </c>
      <c r="B154" s="407" t="s">
        <v>156</v>
      </c>
      <c r="C154" s="386">
        <v>1067</v>
      </c>
      <c r="D154" s="384">
        <v>744.21</v>
      </c>
      <c r="E154" s="384">
        <v>146.53889409559514</v>
      </c>
      <c r="F154" s="384">
        <v>799.71597000937197</v>
      </c>
      <c r="G154" s="384">
        <v>477.80485473289593</v>
      </c>
      <c r="H154" s="384">
        <v>47.609728209934396</v>
      </c>
      <c r="I154" s="408">
        <v>2215.8794470477978</v>
      </c>
      <c r="J154" s="385">
        <v>53.752162321776609</v>
      </c>
      <c r="K154" s="385">
        <v>0</v>
      </c>
      <c r="L154" s="385">
        <v>0</v>
      </c>
      <c r="M154" s="385">
        <v>4.8290721649484531</v>
      </c>
      <c r="N154" s="385">
        <v>163.78814610015488</v>
      </c>
      <c r="O154" s="385">
        <v>0</v>
      </c>
      <c r="P154" s="385">
        <v>0</v>
      </c>
      <c r="Q154" s="385">
        <v>18.639841876709212</v>
      </c>
      <c r="R154" s="408">
        <v>241.00922246358917</v>
      </c>
      <c r="S154" s="408">
        <v>2456.8886695113865</v>
      </c>
      <c r="T154" s="408">
        <v>1388.69</v>
      </c>
      <c r="U154" s="408">
        <v>1068.1986695113867</v>
      </c>
      <c r="V154" s="410">
        <v>27.886974500000004</v>
      </c>
      <c r="W154" s="410">
        <v>0</v>
      </c>
      <c r="X154" s="410">
        <v>8.7008390509164908</v>
      </c>
      <c r="Y154" s="410">
        <v>12.143434957390006</v>
      </c>
      <c r="Z154" s="410">
        <v>0</v>
      </c>
      <c r="AA154" s="408">
        <v>48.7312485083065</v>
      </c>
      <c r="AB154" s="411">
        <v>-0.98999999999999988</v>
      </c>
      <c r="AC154" s="411">
        <v>-1.81</v>
      </c>
      <c r="AD154" s="411">
        <v>-0.98999999999999988</v>
      </c>
      <c r="AE154" s="411">
        <v>-0.01</v>
      </c>
      <c r="AF154" s="411">
        <v>-22.5</v>
      </c>
      <c r="AG154" s="411">
        <v>-34.660445173383316</v>
      </c>
      <c r="AH154" s="411">
        <v>-198.84385691257759</v>
      </c>
      <c r="AI154" s="411">
        <v>-258.23339892049478</v>
      </c>
      <c r="AJ154" s="411">
        <v>-90.469955240458646</v>
      </c>
      <c r="AK154" s="411">
        <v>34.69705405746808</v>
      </c>
      <c r="AL154" s="408">
        <v>-573.81060218944629</v>
      </c>
      <c r="AM154" s="408">
        <v>543.11931583024705</v>
      </c>
      <c r="AN154" s="408">
        <v>894.4247179404033</v>
      </c>
      <c r="AO154" s="408">
        <v>1437.5440337706502</v>
      </c>
      <c r="AP154" s="408">
        <v>224.86923708017181</v>
      </c>
      <c r="AQ154" s="408">
        <v>1662.4132708508221</v>
      </c>
      <c r="AR154" s="411">
        <v>54.598634020618547</v>
      </c>
      <c r="AS154" s="411">
        <v>1717.0119048714405</v>
      </c>
    </row>
    <row r="155" spans="1:45" x14ac:dyDescent="0.25">
      <c r="A155" s="409">
        <v>484</v>
      </c>
      <c r="B155" s="407" t="s">
        <v>157</v>
      </c>
      <c r="C155" s="386">
        <v>2967</v>
      </c>
      <c r="D155" s="384">
        <v>411.10892821031342</v>
      </c>
      <c r="E155" s="384">
        <v>79.048028311425682</v>
      </c>
      <c r="F155" s="384">
        <v>477.70161105493764</v>
      </c>
      <c r="G155" s="384">
        <v>339.46780586450961</v>
      </c>
      <c r="H155" s="384">
        <v>54.279352881698685</v>
      </c>
      <c r="I155" s="408">
        <v>1361.6057263228849</v>
      </c>
      <c r="J155" s="385">
        <v>62.602306271196881</v>
      </c>
      <c r="K155" s="385">
        <v>0</v>
      </c>
      <c r="L155" s="385">
        <v>0</v>
      </c>
      <c r="M155" s="385">
        <v>34.153980451634645</v>
      </c>
      <c r="N155" s="385">
        <v>114.30509251805782</v>
      </c>
      <c r="O155" s="385">
        <v>0</v>
      </c>
      <c r="P155" s="385">
        <v>0</v>
      </c>
      <c r="Q155" s="385">
        <v>34.193216429677605</v>
      </c>
      <c r="R155" s="408">
        <v>245.25459567056694</v>
      </c>
      <c r="S155" s="408">
        <v>1606.8603219934521</v>
      </c>
      <c r="T155" s="408">
        <v>1388.69</v>
      </c>
      <c r="U155" s="408">
        <v>218.17032199345212</v>
      </c>
      <c r="V155" s="410">
        <v>52.593333833333332</v>
      </c>
      <c r="W155" s="410">
        <v>0</v>
      </c>
      <c r="X155" s="410">
        <v>11.750372931803307</v>
      </c>
      <c r="Y155" s="410">
        <v>13.030375491728847</v>
      </c>
      <c r="Z155" s="410">
        <v>0</v>
      </c>
      <c r="AA155" s="408">
        <v>77.374082256865492</v>
      </c>
      <c r="AB155" s="411">
        <v>-0.99</v>
      </c>
      <c r="AC155" s="411">
        <v>-1.81</v>
      </c>
      <c r="AD155" s="411">
        <v>-0.99</v>
      </c>
      <c r="AE155" s="411">
        <v>-0.01</v>
      </c>
      <c r="AF155" s="411">
        <v>-22.5</v>
      </c>
      <c r="AG155" s="411">
        <v>-13.8230839231547</v>
      </c>
      <c r="AH155" s="411">
        <v>-125.15876838924387</v>
      </c>
      <c r="AI155" s="411">
        <v>23.026431635047583</v>
      </c>
      <c r="AJ155" s="411">
        <v>-90.469955240458646</v>
      </c>
      <c r="AK155" s="411">
        <v>34.69705405746808</v>
      </c>
      <c r="AL155" s="408">
        <v>-198.02832186034155</v>
      </c>
      <c r="AM155" s="408">
        <v>97.51608238997602</v>
      </c>
      <c r="AN155" s="408">
        <v>361.64313254913742</v>
      </c>
      <c r="AO155" s="408">
        <v>459.15921493911344</v>
      </c>
      <c r="AP155" s="408">
        <v>203.44936837677923</v>
      </c>
      <c r="AQ155" s="408">
        <v>662.6085833158927</v>
      </c>
      <c r="AR155" s="411">
        <v>43.292310414560156</v>
      </c>
      <c r="AS155" s="411">
        <v>705.90089373045282</v>
      </c>
    </row>
    <row r="156" spans="1:45" x14ac:dyDescent="0.25">
      <c r="A156" s="409">
        <v>489</v>
      </c>
      <c r="B156" s="407" t="s">
        <v>158</v>
      </c>
      <c r="C156" s="386">
        <v>1791</v>
      </c>
      <c r="D156" s="384">
        <v>223.96939698492463</v>
      </c>
      <c r="E156" s="384">
        <v>48.50083752093802</v>
      </c>
      <c r="F156" s="384">
        <v>298.78192071468453</v>
      </c>
      <c r="G156" s="384">
        <v>361.0263316582915</v>
      </c>
      <c r="H156" s="384">
        <v>57.442970407593521</v>
      </c>
      <c r="I156" s="408">
        <v>989.72145728643227</v>
      </c>
      <c r="J156" s="385">
        <v>71.440469009703705</v>
      </c>
      <c r="K156" s="385">
        <v>0</v>
      </c>
      <c r="L156" s="385">
        <v>0</v>
      </c>
      <c r="M156" s="385">
        <v>86.308542713567846</v>
      </c>
      <c r="N156" s="385">
        <v>179.32483395266044</v>
      </c>
      <c r="O156" s="385">
        <v>0</v>
      </c>
      <c r="P156" s="385">
        <v>0</v>
      </c>
      <c r="Q156" s="385">
        <v>37.584236689595976</v>
      </c>
      <c r="R156" s="408">
        <v>374.65808236552795</v>
      </c>
      <c r="S156" s="408">
        <v>1364.3795396519599</v>
      </c>
      <c r="T156" s="408">
        <v>1388.69</v>
      </c>
      <c r="U156" s="408">
        <v>-24.310460348039999</v>
      </c>
      <c r="V156" s="410">
        <v>108.6656285</v>
      </c>
      <c r="W156" s="410">
        <v>0</v>
      </c>
      <c r="X156" s="410">
        <v>8.9132202933156073</v>
      </c>
      <c r="Y156" s="410">
        <v>13.574099376752445</v>
      </c>
      <c r="Z156" s="410">
        <v>0</v>
      </c>
      <c r="AA156" s="408">
        <v>131.15294817006804</v>
      </c>
      <c r="AB156" s="411">
        <v>-0.99</v>
      </c>
      <c r="AC156" s="411">
        <v>-1.81</v>
      </c>
      <c r="AD156" s="411">
        <v>-0.99</v>
      </c>
      <c r="AE156" s="411">
        <v>-0.01</v>
      </c>
      <c r="AF156" s="411">
        <v>-22.5</v>
      </c>
      <c r="AG156" s="411">
        <v>-19.356091568955893</v>
      </c>
      <c r="AH156" s="411">
        <v>353.56728673065714</v>
      </c>
      <c r="AI156" s="411">
        <v>184.24467070506893</v>
      </c>
      <c r="AJ156" s="411">
        <v>-90.469955240458646</v>
      </c>
      <c r="AK156" s="411">
        <v>34.69705405746808</v>
      </c>
      <c r="AL156" s="408">
        <v>436.38296468377962</v>
      </c>
      <c r="AM156" s="408">
        <v>543.22545250580765</v>
      </c>
      <c r="AN156" s="408">
        <v>478.90772036410846</v>
      </c>
      <c r="AO156" s="408">
        <v>1022.1331728699161</v>
      </c>
      <c r="AP156" s="408">
        <v>235.15704181611076</v>
      </c>
      <c r="AQ156" s="408">
        <v>1257.290214686027</v>
      </c>
      <c r="AR156" s="411">
        <v>-689.28301228364046</v>
      </c>
      <c r="AS156" s="411">
        <v>568.0072024023865</v>
      </c>
    </row>
    <row r="157" spans="1:45" x14ac:dyDescent="0.25">
      <c r="A157" s="409">
        <v>491</v>
      </c>
      <c r="B157" s="407" t="s">
        <v>159</v>
      </c>
      <c r="C157" s="386">
        <v>51980</v>
      </c>
      <c r="D157" s="384">
        <v>371.045524432474</v>
      </c>
      <c r="E157" s="384">
        <v>82.052164293959208</v>
      </c>
      <c r="F157" s="384">
        <v>428.76027433628315</v>
      </c>
      <c r="G157" s="384">
        <v>384.66342131589073</v>
      </c>
      <c r="H157" s="384">
        <v>54.77142323970758</v>
      </c>
      <c r="I157" s="408">
        <v>1321.2928076183148</v>
      </c>
      <c r="J157" s="385">
        <v>71.803792035636718</v>
      </c>
      <c r="K157" s="385">
        <v>0</v>
      </c>
      <c r="L157" s="385">
        <v>0</v>
      </c>
      <c r="M157" s="385">
        <v>78.112053866871875</v>
      </c>
      <c r="N157" s="385">
        <v>37.256195309814466</v>
      </c>
      <c r="O157" s="385">
        <v>0</v>
      </c>
      <c r="P157" s="385">
        <v>1.6116517891496727</v>
      </c>
      <c r="Q157" s="385">
        <v>22.437324299097572</v>
      </c>
      <c r="R157" s="408">
        <v>211.22101730057028</v>
      </c>
      <c r="S157" s="408">
        <v>1532.5138249188851</v>
      </c>
      <c r="T157" s="408">
        <v>1388.69</v>
      </c>
      <c r="U157" s="408">
        <v>143.82382491888501</v>
      </c>
      <c r="V157" s="410">
        <v>0</v>
      </c>
      <c r="W157" s="410">
        <v>0</v>
      </c>
      <c r="X157" s="410">
        <v>13.577802410621787</v>
      </c>
      <c r="Y157" s="410">
        <v>19.499579155415116</v>
      </c>
      <c r="Z157" s="410">
        <v>0</v>
      </c>
      <c r="AA157" s="408">
        <v>33.077381566036898</v>
      </c>
      <c r="AB157" s="411">
        <v>-0.99</v>
      </c>
      <c r="AC157" s="411">
        <v>-1.81</v>
      </c>
      <c r="AD157" s="411">
        <v>-0.99</v>
      </c>
      <c r="AE157" s="411">
        <v>-9.9999999999999985E-3</v>
      </c>
      <c r="AF157" s="411">
        <v>-22.5</v>
      </c>
      <c r="AG157" s="411">
        <v>-54.276627222008464</v>
      </c>
      <c r="AH157" s="411">
        <v>-233.35999053376929</v>
      </c>
      <c r="AI157" s="411">
        <v>-96.83087290141718</v>
      </c>
      <c r="AJ157" s="411">
        <v>-90.469955240458646</v>
      </c>
      <c r="AK157" s="411">
        <v>34.69705405746808</v>
      </c>
      <c r="AL157" s="408">
        <v>-466.54039184018546</v>
      </c>
      <c r="AM157" s="408">
        <v>-289.63918535526352</v>
      </c>
      <c r="AN157" s="408">
        <v>211.43753985739153</v>
      </c>
      <c r="AO157" s="408">
        <v>-78.201645497871993</v>
      </c>
      <c r="AP157" s="408">
        <v>171.05170414036479</v>
      </c>
      <c r="AQ157" s="408">
        <v>92.850058642492812</v>
      </c>
      <c r="AR157" s="411">
        <v>3.9224921027318254</v>
      </c>
      <c r="AS157" s="411">
        <v>96.772550745224635</v>
      </c>
    </row>
    <row r="158" spans="1:45" x14ac:dyDescent="0.25">
      <c r="A158" s="409">
        <v>494</v>
      </c>
      <c r="B158" s="407" t="s">
        <v>160</v>
      </c>
      <c r="C158" s="386">
        <v>8882</v>
      </c>
      <c r="D158" s="384">
        <v>593.55816707948668</v>
      </c>
      <c r="E158" s="384">
        <v>110.51277865345642</v>
      </c>
      <c r="F158" s="384">
        <v>743.32405877054714</v>
      </c>
      <c r="G158" s="384">
        <v>649.58850709299713</v>
      </c>
      <c r="H158" s="384">
        <v>48.668867372213469</v>
      </c>
      <c r="I158" s="408">
        <v>2145.6523789687008</v>
      </c>
      <c r="J158" s="385">
        <v>70.455940202104102</v>
      </c>
      <c r="K158" s="385">
        <v>0</v>
      </c>
      <c r="L158" s="385">
        <v>0</v>
      </c>
      <c r="M158" s="385">
        <v>25.525251069578925</v>
      </c>
      <c r="N158" s="385">
        <v>67.128617195413639</v>
      </c>
      <c r="O158" s="385">
        <v>0</v>
      </c>
      <c r="P158" s="385">
        <v>0</v>
      </c>
      <c r="Q158" s="385">
        <v>17.017885093929635</v>
      </c>
      <c r="R158" s="408">
        <v>180.12769356102629</v>
      </c>
      <c r="S158" s="408">
        <v>2325.780072529727</v>
      </c>
      <c r="T158" s="408">
        <v>1388.69</v>
      </c>
      <c r="U158" s="408">
        <v>937.09007252972708</v>
      </c>
      <c r="V158" s="410">
        <v>11.912963333333334</v>
      </c>
      <c r="W158" s="410">
        <v>0</v>
      </c>
      <c r="X158" s="410">
        <v>9.607973455533168</v>
      </c>
      <c r="Y158" s="410">
        <v>15.084689432265876</v>
      </c>
      <c r="Z158" s="410">
        <v>0</v>
      </c>
      <c r="AA158" s="408">
        <v>36.605626221132368</v>
      </c>
      <c r="AB158" s="411">
        <v>-0.99</v>
      </c>
      <c r="AC158" s="411">
        <v>-1.81</v>
      </c>
      <c r="AD158" s="411">
        <v>-0.99</v>
      </c>
      <c r="AE158" s="411">
        <v>-0.01</v>
      </c>
      <c r="AF158" s="411">
        <v>-22.5</v>
      </c>
      <c r="AG158" s="411">
        <v>-30.459224836748483</v>
      </c>
      <c r="AH158" s="411">
        <v>-189.62773713264866</v>
      </c>
      <c r="AI158" s="411">
        <v>-218.48570338377078</v>
      </c>
      <c r="AJ158" s="411">
        <v>-90.469955240458646</v>
      </c>
      <c r="AK158" s="411">
        <v>34.69705405746808</v>
      </c>
      <c r="AL158" s="408">
        <v>-520.64556653615853</v>
      </c>
      <c r="AM158" s="408">
        <v>453.05013221470091</v>
      </c>
      <c r="AN158" s="408">
        <v>562.56645599748106</v>
      </c>
      <c r="AO158" s="408">
        <v>1015.6165882121819</v>
      </c>
      <c r="AP158" s="408">
        <v>150.57104040913359</v>
      </c>
      <c r="AQ158" s="408">
        <v>1166.1876286213153</v>
      </c>
      <c r="AR158" s="411">
        <v>10.373413195226302</v>
      </c>
      <c r="AS158" s="411">
        <v>1176.5610418165415</v>
      </c>
    </row>
    <row r="159" spans="1:45" x14ac:dyDescent="0.25">
      <c r="A159" s="409">
        <v>495</v>
      </c>
      <c r="B159" s="407" t="s">
        <v>161</v>
      </c>
      <c r="C159" s="386">
        <v>1477</v>
      </c>
      <c r="D159" s="384">
        <v>321.46647257955317</v>
      </c>
      <c r="E159" s="384">
        <v>70.574136763710229</v>
      </c>
      <c r="F159" s="384">
        <v>425.94834800270814</v>
      </c>
      <c r="G159" s="384">
        <v>420.94041976980367</v>
      </c>
      <c r="H159" s="384">
        <v>55.082058226134052</v>
      </c>
      <c r="I159" s="408">
        <v>1294.0114353419092</v>
      </c>
      <c r="J159" s="385">
        <v>72.308199969600068</v>
      </c>
      <c r="K159" s="385">
        <v>0</v>
      </c>
      <c r="L159" s="385">
        <v>0</v>
      </c>
      <c r="M159" s="385">
        <v>34.885714285714286</v>
      </c>
      <c r="N159" s="385">
        <v>377.26566148765409</v>
      </c>
      <c r="O159" s="385">
        <v>0</v>
      </c>
      <c r="P159" s="385">
        <v>0</v>
      </c>
      <c r="Q159" s="385">
        <v>32.239318347981751</v>
      </c>
      <c r="R159" s="408">
        <v>516.69889409095015</v>
      </c>
      <c r="S159" s="408">
        <v>1810.7103294328595</v>
      </c>
      <c r="T159" s="408">
        <v>1388.69</v>
      </c>
      <c r="U159" s="408">
        <v>422.02032943285946</v>
      </c>
      <c r="V159" s="410">
        <v>53.365277166666665</v>
      </c>
      <c r="W159" s="410">
        <v>0</v>
      </c>
      <c r="X159" s="410">
        <v>14.174651906150068</v>
      </c>
      <c r="Y159" s="410">
        <v>17.145671820635251</v>
      </c>
      <c r="Z159" s="410">
        <v>0</v>
      </c>
      <c r="AA159" s="408">
        <v>84.685600893451976</v>
      </c>
      <c r="AB159" s="411">
        <v>-0.99</v>
      </c>
      <c r="AC159" s="411">
        <v>-1.8099999999999998</v>
      </c>
      <c r="AD159" s="411">
        <v>-0.99</v>
      </c>
      <c r="AE159" s="411">
        <v>-0.01</v>
      </c>
      <c r="AF159" s="411">
        <v>-22.5</v>
      </c>
      <c r="AG159" s="411">
        <v>-41.429038591740017</v>
      </c>
      <c r="AH159" s="411">
        <v>-5.5545314080628403</v>
      </c>
      <c r="AI159" s="411">
        <v>1.2844770156182896</v>
      </c>
      <c r="AJ159" s="411">
        <v>-90.469955240458646</v>
      </c>
      <c r="AK159" s="411">
        <v>34.69705405746808</v>
      </c>
      <c r="AL159" s="408">
        <v>-127.77199416717514</v>
      </c>
      <c r="AM159" s="408">
        <v>378.93393615913629</v>
      </c>
      <c r="AN159" s="408">
        <v>187.80905945154583</v>
      </c>
      <c r="AO159" s="408">
        <v>566.7429956106821</v>
      </c>
      <c r="AP159" s="408">
        <v>222.26417386554004</v>
      </c>
      <c r="AQ159" s="408">
        <v>789.0071694762222</v>
      </c>
      <c r="AR159" s="411">
        <v>-44.088864251861892</v>
      </c>
      <c r="AS159" s="411">
        <v>744.91830522436032</v>
      </c>
    </row>
    <row r="160" spans="1:45" x14ac:dyDescent="0.25">
      <c r="A160" s="409">
        <v>498</v>
      </c>
      <c r="B160" s="407" t="s">
        <v>162</v>
      </c>
      <c r="C160" s="386">
        <v>2281</v>
      </c>
      <c r="D160" s="384">
        <v>344.53562472599737</v>
      </c>
      <c r="E160" s="384">
        <v>76.163963174046472</v>
      </c>
      <c r="F160" s="384">
        <v>488.21780797895661</v>
      </c>
      <c r="G160" s="384">
        <v>392.49879877246821</v>
      </c>
      <c r="H160" s="384">
        <v>54.455212626041217</v>
      </c>
      <c r="I160" s="408">
        <v>1355.8714072775097</v>
      </c>
      <c r="J160" s="385">
        <v>93.020260920425031</v>
      </c>
      <c r="K160" s="385">
        <v>0</v>
      </c>
      <c r="L160" s="385">
        <v>0</v>
      </c>
      <c r="M160" s="385">
        <v>74.544699693117053</v>
      </c>
      <c r="N160" s="385">
        <v>634.34973799928571</v>
      </c>
      <c r="O160" s="385">
        <v>0</v>
      </c>
      <c r="P160" s="385">
        <v>0</v>
      </c>
      <c r="Q160" s="385">
        <v>25.893498020337461</v>
      </c>
      <c r="R160" s="408">
        <v>827.80819663316527</v>
      </c>
      <c r="S160" s="408">
        <v>2183.6796039106753</v>
      </c>
      <c r="T160" s="408">
        <v>1388.69</v>
      </c>
      <c r="U160" s="408">
        <v>794.98960391067499</v>
      </c>
      <c r="V160" s="410">
        <v>344.282554</v>
      </c>
      <c r="W160" s="410">
        <v>0</v>
      </c>
      <c r="X160" s="410">
        <v>13.604713366862169</v>
      </c>
      <c r="Y160" s="410">
        <v>19.639746399771521</v>
      </c>
      <c r="Z160" s="410">
        <v>0</v>
      </c>
      <c r="AA160" s="408">
        <v>377.52701376663373</v>
      </c>
      <c r="AB160" s="411">
        <v>-0.99</v>
      </c>
      <c r="AC160" s="411">
        <v>-1.8099999999999998</v>
      </c>
      <c r="AD160" s="411">
        <v>-0.99</v>
      </c>
      <c r="AE160" s="411">
        <v>-0.01</v>
      </c>
      <c r="AF160" s="411">
        <v>-22.5</v>
      </c>
      <c r="AG160" s="411">
        <v>-9.9510127137220508</v>
      </c>
      <c r="AH160" s="411">
        <v>32.158957347657335</v>
      </c>
      <c r="AI160" s="411">
        <v>254.84968703932387</v>
      </c>
      <c r="AJ160" s="411">
        <v>-90.469955240458646</v>
      </c>
      <c r="AK160" s="411">
        <v>34.69705405746808</v>
      </c>
      <c r="AL160" s="408">
        <v>194.98473049026862</v>
      </c>
      <c r="AM160" s="408">
        <v>1367.5013481675774</v>
      </c>
      <c r="AN160" s="408">
        <v>16.21659449685821</v>
      </c>
      <c r="AO160" s="408">
        <v>1383.7179426644357</v>
      </c>
      <c r="AP160" s="408">
        <v>192.71396773962354</v>
      </c>
      <c r="AQ160" s="408">
        <v>1576.4319104040592</v>
      </c>
      <c r="AR160" s="411">
        <v>12.060374397194204</v>
      </c>
      <c r="AS160" s="411">
        <v>1588.4922848012536</v>
      </c>
    </row>
    <row r="161" spans="1:45" x14ac:dyDescent="0.25">
      <c r="A161" s="409">
        <v>499</v>
      </c>
      <c r="B161" s="407" t="s">
        <v>163</v>
      </c>
      <c r="C161" s="386">
        <v>19662</v>
      </c>
      <c r="D161" s="384">
        <v>543.75551113823622</v>
      </c>
      <c r="E161" s="384">
        <v>114.42393957888312</v>
      </c>
      <c r="F161" s="384">
        <v>618.60935103244844</v>
      </c>
      <c r="G161" s="384">
        <v>495.18238938053099</v>
      </c>
      <c r="H161" s="384">
        <v>50.930013223476756</v>
      </c>
      <c r="I161" s="408">
        <v>1822.9012043535756</v>
      </c>
      <c r="J161" s="385">
        <v>25.638986738894385</v>
      </c>
      <c r="K161" s="385">
        <v>20.5807</v>
      </c>
      <c r="L161" s="385">
        <v>187.50113172108635</v>
      </c>
      <c r="M161" s="385">
        <v>52.062549079442576</v>
      </c>
      <c r="N161" s="385">
        <v>32.83267596120406</v>
      </c>
      <c r="O161" s="385">
        <v>0</v>
      </c>
      <c r="P161" s="385">
        <v>31.435752212389382</v>
      </c>
      <c r="Q161" s="385">
        <v>14.083233433593245</v>
      </c>
      <c r="R161" s="408">
        <v>364.13502914660995</v>
      </c>
      <c r="S161" s="408">
        <v>2187.036233500186</v>
      </c>
      <c r="T161" s="408">
        <v>1388.69</v>
      </c>
      <c r="U161" s="408">
        <v>798.34623350018569</v>
      </c>
      <c r="V161" s="410">
        <v>0</v>
      </c>
      <c r="W161" s="410">
        <v>0</v>
      </c>
      <c r="X161" s="410">
        <v>7.5654961371289886</v>
      </c>
      <c r="Y161" s="410">
        <v>19.248187663267402</v>
      </c>
      <c r="Z161" s="410">
        <v>3.7455944970708974</v>
      </c>
      <c r="AA161" s="408">
        <v>30.559278297467287</v>
      </c>
      <c r="AB161" s="411">
        <v>-0.9900000000000001</v>
      </c>
      <c r="AC161" s="411">
        <v>-1.81</v>
      </c>
      <c r="AD161" s="411">
        <v>-0.9900000000000001</v>
      </c>
      <c r="AE161" s="411">
        <v>-0.01</v>
      </c>
      <c r="AF161" s="411">
        <v>-22.5</v>
      </c>
      <c r="AG161" s="411">
        <v>-12.671647975790865</v>
      </c>
      <c r="AH161" s="411">
        <v>65.156509691480579</v>
      </c>
      <c r="AI161" s="411">
        <v>0.49168642481863489</v>
      </c>
      <c r="AJ161" s="411">
        <v>-90.469955240458646</v>
      </c>
      <c r="AK161" s="411">
        <v>34.69705405746808</v>
      </c>
      <c r="AL161" s="408">
        <v>-29.09635304248221</v>
      </c>
      <c r="AM161" s="408">
        <v>799.80915875517076</v>
      </c>
      <c r="AN161" s="408">
        <v>207.99957530571143</v>
      </c>
      <c r="AO161" s="408">
        <v>1007.8087340608821</v>
      </c>
      <c r="AP161" s="408">
        <v>143.6325909807976</v>
      </c>
      <c r="AQ161" s="408">
        <v>1151.4413250416796</v>
      </c>
      <c r="AR161" s="411">
        <v>20.125255291933694</v>
      </c>
      <c r="AS161" s="411">
        <v>1171.5665803336133</v>
      </c>
    </row>
    <row r="162" spans="1:45" x14ac:dyDescent="0.25">
      <c r="A162" s="409">
        <v>500</v>
      </c>
      <c r="B162" s="407" t="s">
        <v>164</v>
      </c>
      <c r="C162" s="386">
        <v>10486</v>
      </c>
      <c r="D162" s="384">
        <v>530.86885370970822</v>
      </c>
      <c r="E162" s="384">
        <v>107.6907304978066</v>
      </c>
      <c r="F162" s="384">
        <v>728.92578771695594</v>
      </c>
      <c r="G162" s="384">
        <v>585.79844745374783</v>
      </c>
      <c r="H162" s="384">
        <v>49.63641998855617</v>
      </c>
      <c r="I162" s="408">
        <v>2002.9202393667747</v>
      </c>
      <c r="J162" s="385">
        <v>54.559226995022428</v>
      </c>
      <c r="K162" s="385">
        <v>0</v>
      </c>
      <c r="L162" s="385">
        <v>0</v>
      </c>
      <c r="M162" s="385">
        <v>32.103551401869154</v>
      </c>
      <c r="N162" s="385">
        <v>10.440210579138194</v>
      </c>
      <c r="O162" s="385">
        <v>0</v>
      </c>
      <c r="P162" s="385">
        <v>0</v>
      </c>
      <c r="Q162" s="385">
        <v>10.808797898743073</v>
      </c>
      <c r="R162" s="408">
        <v>107.91178687477284</v>
      </c>
      <c r="S162" s="408">
        <v>2110.8320262415477</v>
      </c>
      <c r="T162" s="408">
        <v>1388.69</v>
      </c>
      <c r="U162" s="408">
        <v>722.14202624154757</v>
      </c>
      <c r="V162" s="410">
        <v>0</v>
      </c>
      <c r="W162" s="410">
        <v>0</v>
      </c>
      <c r="X162" s="410">
        <v>8.2744130219097602</v>
      </c>
      <c r="Y162" s="410">
        <v>15.411237192037417</v>
      </c>
      <c r="Z162" s="410">
        <v>10.709387750970867</v>
      </c>
      <c r="AA162" s="408">
        <v>34.395037964918039</v>
      </c>
      <c r="AB162" s="411">
        <v>-0.99</v>
      </c>
      <c r="AC162" s="411">
        <v>-1.81</v>
      </c>
      <c r="AD162" s="411">
        <v>-0.99</v>
      </c>
      <c r="AE162" s="411">
        <v>-0.01</v>
      </c>
      <c r="AF162" s="411">
        <v>-22.5</v>
      </c>
      <c r="AG162" s="411">
        <v>-19.152950123974822</v>
      </c>
      <c r="AH162" s="411">
        <v>257.90872732175734</v>
      </c>
      <c r="AI162" s="411">
        <v>122.5625062192718</v>
      </c>
      <c r="AJ162" s="411">
        <v>-90.469955240458646</v>
      </c>
      <c r="AK162" s="411">
        <v>34.69705405746808</v>
      </c>
      <c r="AL162" s="408">
        <v>279.2453822340637</v>
      </c>
      <c r="AM162" s="408">
        <v>1035.7824464405294</v>
      </c>
      <c r="AN162" s="408">
        <v>126.42058433581697</v>
      </c>
      <c r="AO162" s="408">
        <v>1162.2030307763464</v>
      </c>
      <c r="AP162" s="408">
        <v>98.490803050768136</v>
      </c>
      <c r="AQ162" s="408">
        <v>1260.6938338271145</v>
      </c>
      <c r="AR162" s="411">
        <v>-21.26661625023841</v>
      </c>
      <c r="AS162" s="411">
        <v>1239.427217576876</v>
      </c>
    </row>
    <row r="163" spans="1:45" x14ac:dyDescent="0.25">
      <c r="A163" s="409">
        <v>503</v>
      </c>
      <c r="B163" s="407" t="s">
        <v>165</v>
      </c>
      <c r="C163" s="386">
        <v>7539</v>
      </c>
      <c r="D163" s="384">
        <v>425.65771587743734</v>
      </c>
      <c r="E163" s="384">
        <v>88.720055710306411</v>
      </c>
      <c r="F163" s="384">
        <v>442.18638148295531</v>
      </c>
      <c r="G163" s="384">
        <v>437.0823318742539</v>
      </c>
      <c r="H163" s="384">
        <v>53.905907945350847</v>
      </c>
      <c r="I163" s="408">
        <v>1447.552392890304</v>
      </c>
      <c r="J163" s="385">
        <v>45.367560916202692</v>
      </c>
      <c r="K163" s="385">
        <v>0</v>
      </c>
      <c r="L163" s="385">
        <v>0</v>
      </c>
      <c r="M163" s="385">
        <v>53.99349781138082</v>
      </c>
      <c r="N163" s="385">
        <v>52.400044053744516</v>
      </c>
      <c r="O163" s="385">
        <v>0</v>
      </c>
      <c r="P163" s="385">
        <v>0</v>
      </c>
      <c r="Q163" s="385">
        <v>26.554011570422308</v>
      </c>
      <c r="R163" s="408">
        <v>178.31511435175034</v>
      </c>
      <c r="S163" s="408">
        <v>1625.8675072420544</v>
      </c>
      <c r="T163" s="408">
        <v>1388.69</v>
      </c>
      <c r="U163" s="408">
        <v>237.17750724205445</v>
      </c>
      <c r="V163" s="410">
        <v>0</v>
      </c>
      <c r="W163" s="410">
        <v>0</v>
      </c>
      <c r="X163" s="410">
        <v>7.7875397024069102</v>
      </c>
      <c r="Y163" s="410">
        <v>19.534455506114092</v>
      </c>
      <c r="Z163" s="410">
        <v>0</v>
      </c>
      <c r="AA163" s="408">
        <v>27.321995208521006</v>
      </c>
      <c r="AB163" s="411">
        <v>-0.99</v>
      </c>
      <c r="AC163" s="411">
        <v>-1.81</v>
      </c>
      <c r="AD163" s="411">
        <v>-0.99</v>
      </c>
      <c r="AE163" s="411">
        <v>-0.01</v>
      </c>
      <c r="AF163" s="411">
        <v>-22.5</v>
      </c>
      <c r="AG163" s="411">
        <v>-20.243609895211566</v>
      </c>
      <c r="AH163" s="411">
        <v>-83.349590359162761</v>
      </c>
      <c r="AI163" s="411">
        <v>-100.69440465120219</v>
      </c>
      <c r="AJ163" s="411">
        <v>-90.469955240458646</v>
      </c>
      <c r="AK163" s="411">
        <v>34.69705405746808</v>
      </c>
      <c r="AL163" s="408">
        <v>-286.36050608856709</v>
      </c>
      <c r="AM163" s="408">
        <v>-21.861003637991644</v>
      </c>
      <c r="AN163" s="408">
        <v>389.38943528010213</v>
      </c>
      <c r="AO163" s="408">
        <v>367.52843164211049</v>
      </c>
      <c r="AP163" s="408">
        <v>184.15017094927839</v>
      </c>
      <c r="AQ163" s="408">
        <v>551.67860259138888</v>
      </c>
      <c r="AR163" s="411">
        <v>18.923678936198435</v>
      </c>
      <c r="AS163" s="411">
        <v>570.60228152758725</v>
      </c>
    </row>
    <row r="164" spans="1:45" x14ac:dyDescent="0.25">
      <c r="A164" s="409">
        <v>504</v>
      </c>
      <c r="B164" s="407" t="s">
        <v>166</v>
      </c>
      <c r="C164" s="386">
        <v>1764</v>
      </c>
      <c r="D164" s="384">
        <v>338.77586734693875</v>
      </c>
      <c r="E164" s="384">
        <v>54.167517006802719</v>
      </c>
      <c r="F164" s="384">
        <v>483.72842403628113</v>
      </c>
      <c r="G164" s="384">
        <v>472.28846938775507</v>
      </c>
      <c r="H164" s="384">
        <v>54.291213151927437</v>
      </c>
      <c r="I164" s="408">
        <v>1403.2514909297051</v>
      </c>
      <c r="J164" s="385">
        <v>70.55513230579146</v>
      </c>
      <c r="K164" s="385">
        <v>20.5807</v>
      </c>
      <c r="L164" s="385">
        <v>24.49083299319728</v>
      </c>
      <c r="M164" s="385">
        <v>65.235362811791376</v>
      </c>
      <c r="N164" s="385">
        <v>86.349835526718493</v>
      </c>
      <c r="O164" s="385">
        <v>0</v>
      </c>
      <c r="P164" s="385">
        <v>0</v>
      </c>
      <c r="Q164" s="385">
        <v>33.822127259122972</v>
      </c>
      <c r="R164" s="408">
        <v>301.03399089662162</v>
      </c>
      <c r="S164" s="408">
        <v>1704.2854818263268</v>
      </c>
      <c r="T164" s="408">
        <v>1388.69</v>
      </c>
      <c r="U164" s="408">
        <v>315.59548182632665</v>
      </c>
      <c r="V164" s="410">
        <v>0</v>
      </c>
      <c r="W164" s="410">
        <v>0</v>
      </c>
      <c r="X164" s="410">
        <v>8.9858305716991183</v>
      </c>
      <c r="Y164" s="410">
        <v>18.640219230673551</v>
      </c>
      <c r="Z164" s="410">
        <v>0</v>
      </c>
      <c r="AA164" s="408">
        <v>27.626049802372666</v>
      </c>
      <c r="AB164" s="411">
        <v>-0.99</v>
      </c>
      <c r="AC164" s="411">
        <v>-1.81</v>
      </c>
      <c r="AD164" s="411">
        <v>-0.99</v>
      </c>
      <c r="AE164" s="411">
        <v>-0.01</v>
      </c>
      <c r="AF164" s="411">
        <v>-22.5</v>
      </c>
      <c r="AG164" s="411">
        <v>-35.96306972789116</v>
      </c>
      <c r="AH164" s="411">
        <v>-272.63687738160394</v>
      </c>
      <c r="AI164" s="411">
        <v>-99.080394158286978</v>
      </c>
      <c r="AJ164" s="411">
        <v>-90.469955240458646</v>
      </c>
      <c r="AK164" s="411">
        <v>34.69705405746808</v>
      </c>
      <c r="AL164" s="408">
        <v>-489.75324245077269</v>
      </c>
      <c r="AM164" s="408">
        <v>-146.53171082207331</v>
      </c>
      <c r="AN164" s="408">
        <v>424.94078397951449</v>
      </c>
      <c r="AO164" s="408">
        <v>278.40907315744118</v>
      </c>
      <c r="AP164" s="408">
        <v>216.52681751102912</v>
      </c>
      <c r="AQ164" s="408">
        <v>494.93589066847028</v>
      </c>
      <c r="AR164" s="411">
        <v>-480.25899064625855</v>
      </c>
      <c r="AS164" s="411">
        <v>14.676900022211704</v>
      </c>
    </row>
    <row r="165" spans="1:45" x14ac:dyDescent="0.25">
      <c r="A165" s="409">
        <v>505</v>
      </c>
      <c r="B165" s="407" t="s">
        <v>167</v>
      </c>
      <c r="C165" s="386">
        <v>20912</v>
      </c>
      <c r="D165" s="384">
        <v>465.84300401683248</v>
      </c>
      <c r="E165" s="384">
        <v>118.38430087987759</v>
      </c>
      <c r="F165" s="384">
        <v>595.46433913542467</v>
      </c>
      <c r="G165" s="384">
        <v>574.39767980107115</v>
      </c>
      <c r="H165" s="384">
        <v>51.307428270849272</v>
      </c>
      <c r="I165" s="408">
        <v>1805.3967521040549</v>
      </c>
      <c r="J165" s="385">
        <v>46.043412649896212</v>
      </c>
      <c r="K165" s="385">
        <v>0</v>
      </c>
      <c r="L165" s="385">
        <v>0</v>
      </c>
      <c r="M165" s="385">
        <v>79.667836648814074</v>
      </c>
      <c r="N165" s="385">
        <v>21.107856104931095</v>
      </c>
      <c r="O165" s="385">
        <v>0</v>
      </c>
      <c r="P165" s="385">
        <v>0</v>
      </c>
      <c r="Q165" s="385">
        <v>27.606072544711548</v>
      </c>
      <c r="R165" s="408">
        <v>174.42517794835291</v>
      </c>
      <c r="S165" s="408">
        <v>1979.8219300524079</v>
      </c>
      <c r="T165" s="408">
        <v>1388.69</v>
      </c>
      <c r="U165" s="408">
        <v>591.13193005240782</v>
      </c>
      <c r="V165" s="410">
        <v>0</v>
      </c>
      <c r="W165" s="410">
        <v>0</v>
      </c>
      <c r="X165" s="410">
        <v>8.4683403382227649</v>
      </c>
      <c r="Y165" s="410">
        <v>19.095643556967008</v>
      </c>
      <c r="Z165" s="410">
        <v>3.1367773982963172</v>
      </c>
      <c r="AA165" s="408">
        <v>30.700761293486096</v>
      </c>
      <c r="AB165" s="411">
        <v>-0.9900000000000001</v>
      </c>
      <c r="AC165" s="411">
        <v>-1.81</v>
      </c>
      <c r="AD165" s="411">
        <v>-0.9900000000000001</v>
      </c>
      <c r="AE165" s="411">
        <v>-0.01</v>
      </c>
      <c r="AF165" s="411">
        <v>-22.5</v>
      </c>
      <c r="AG165" s="411">
        <v>-38.530607321155316</v>
      </c>
      <c r="AH165" s="411">
        <v>-32.969274056821064</v>
      </c>
      <c r="AI165" s="411">
        <v>-0.34230386911434973</v>
      </c>
      <c r="AJ165" s="411">
        <v>-90.469955240458646</v>
      </c>
      <c r="AK165" s="411">
        <v>34.69705405746808</v>
      </c>
      <c r="AL165" s="408">
        <v>-153.91508643008132</v>
      </c>
      <c r="AM165" s="408">
        <v>467.91760491581266</v>
      </c>
      <c r="AN165" s="408">
        <v>184.06484440598945</v>
      </c>
      <c r="AO165" s="408">
        <v>651.98244932180216</v>
      </c>
      <c r="AP165" s="408">
        <v>147.1458957510676</v>
      </c>
      <c r="AQ165" s="408">
        <v>799.12834507286971</v>
      </c>
      <c r="AR165" s="411">
        <v>-86.626747154743683</v>
      </c>
      <c r="AS165" s="411">
        <v>712.50159791812598</v>
      </c>
    </row>
    <row r="166" spans="1:45" x14ac:dyDescent="0.25">
      <c r="A166" s="409">
        <v>507</v>
      </c>
      <c r="B166" s="407" t="s">
        <v>168</v>
      </c>
      <c r="C166" s="386">
        <v>5564</v>
      </c>
      <c r="D166" s="384">
        <v>254.53480050323512</v>
      </c>
      <c r="E166" s="384">
        <v>54.641894320632638</v>
      </c>
      <c r="F166" s="384">
        <v>378.20219805895039</v>
      </c>
      <c r="G166" s="384">
        <v>346.39825664989218</v>
      </c>
      <c r="H166" s="384">
        <v>56.530301941049608</v>
      </c>
      <c r="I166" s="408">
        <v>1090.30745147376</v>
      </c>
      <c r="J166" s="385">
        <v>67.817551570573229</v>
      </c>
      <c r="K166" s="385">
        <v>0</v>
      </c>
      <c r="L166" s="385">
        <v>0</v>
      </c>
      <c r="M166" s="385">
        <v>46.611887131560032</v>
      </c>
      <c r="N166" s="385">
        <v>134.02094496186743</v>
      </c>
      <c r="O166" s="385">
        <v>0</v>
      </c>
      <c r="P166" s="385">
        <v>0</v>
      </c>
      <c r="Q166" s="385">
        <v>36.256863851137233</v>
      </c>
      <c r="R166" s="408">
        <v>284.70724751513791</v>
      </c>
      <c r="S166" s="408">
        <v>1375.0146989888979</v>
      </c>
      <c r="T166" s="408">
        <v>1388.69</v>
      </c>
      <c r="U166" s="408">
        <v>-13.675301011102233</v>
      </c>
      <c r="V166" s="410">
        <v>42.8960565</v>
      </c>
      <c r="W166" s="410">
        <v>0</v>
      </c>
      <c r="X166" s="410">
        <v>12.651708664046113</v>
      </c>
      <c r="Y166" s="410">
        <v>19.916442259009774</v>
      </c>
      <c r="Z166" s="410">
        <v>0</v>
      </c>
      <c r="AA166" s="408">
        <v>75.464207423055882</v>
      </c>
      <c r="AB166" s="411">
        <v>-0.99</v>
      </c>
      <c r="AC166" s="411">
        <v>-1.81</v>
      </c>
      <c r="AD166" s="411">
        <v>-0.99</v>
      </c>
      <c r="AE166" s="411">
        <v>-0.01</v>
      </c>
      <c r="AF166" s="411">
        <v>-22.5</v>
      </c>
      <c r="AG166" s="411">
        <v>-37.869812185478075</v>
      </c>
      <c r="AH166" s="411">
        <v>-139.98428481711116</v>
      </c>
      <c r="AI166" s="411">
        <v>-13.691251309576149</v>
      </c>
      <c r="AJ166" s="411">
        <v>-90.469955240458646</v>
      </c>
      <c r="AK166" s="411">
        <v>34.69705405746808</v>
      </c>
      <c r="AL166" s="408">
        <v>-273.61824949515596</v>
      </c>
      <c r="AM166" s="408">
        <v>-211.82934308320228</v>
      </c>
      <c r="AN166" s="408">
        <v>174.70101159532314</v>
      </c>
      <c r="AO166" s="408">
        <v>-37.128331487879144</v>
      </c>
      <c r="AP166" s="408">
        <v>198.87561569076536</v>
      </c>
      <c r="AQ166" s="408">
        <v>161.74728420288622</v>
      </c>
      <c r="AR166" s="411">
        <v>7.8533944104960494</v>
      </c>
      <c r="AS166" s="411">
        <v>169.60067861338226</v>
      </c>
    </row>
    <row r="167" spans="1:45" x14ac:dyDescent="0.25">
      <c r="A167" s="409">
        <v>508</v>
      </c>
      <c r="B167" s="407" t="s">
        <v>169</v>
      </c>
      <c r="C167" s="386">
        <v>9360</v>
      </c>
      <c r="D167" s="384">
        <v>295.61675000000002</v>
      </c>
      <c r="E167" s="384">
        <v>57.538782051282048</v>
      </c>
      <c r="F167" s="384">
        <v>377.01805982905984</v>
      </c>
      <c r="G167" s="384">
        <v>350.71892307692309</v>
      </c>
      <c r="H167" s="384">
        <v>56.175692307692309</v>
      </c>
      <c r="I167" s="408">
        <v>1137.0682072649574</v>
      </c>
      <c r="J167" s="385">
        <v>62.058298545924565</v>
      </c>
      <c r="K167" s="385">
        <v>0</v>
      </c>
      <c r="L167" s="385">
        <v>0</v>
      </c>
      <c r="M167" s="385">
        <v>50.278414529914528</v>
      </c>
      <c r="N167" s="385">
        <v>43.42095507890663</v>
      </c>
      <c r="O167" s="385">
        <v>0</v>
      </c>
      <c r="P167" s="385">
        <v>0</v>
      </c>
      <c r="Q167" s="385">
        <v>27.316485461837683</v>
      </c>
      <c r="R167" s="408">
        <v>183.07415361658343</v>
      </c>
      <c r="S167" s="408">
        <v>1320.142360881541</v>
      </c>
      <c r="T167" s="408">
        <v>1388.69</v>
      </c>
      <c r="U167" s="408">
        <v>-68.547639118459145</v>
      </c>
      <c r="V167" s="410">
        <v>35.474968833333335</v>
      </c>
      <c r="W167" s="410">
        <v>0</v>
      </c>
      <c r="X167" s="410">
        <v>14.194748293540636</v>
      </c>
      <c r="Y167" s="410">
        <v>18.241448442895436</v>
      </c>
      <c r="Z167" s="410">
        <v>0</v>
      </c>
      <c r="AA167" s="408">
        <v>67.911165569769409</v>
      </c>
      <c r="AB167" s="411">
        <v>-0.99</v>
      </c>
      <c r="AC167" s="411">
        <v>-1.8100000000000003</v>
      </c>
      <c r="AD167" s="411">
        <v>-0.99</v>
      </c>
      <c r="AE167" s="411">
        <v>-0.01</v>
      </c>
      <c r="AF167" s="411">
        <v>-22.5</v>
      </c>
      <c r="AG167" s="411">
        <v>-53.996815074786326</v>
      </c>
      <c r="AH167" s="411">
        <v>-89.581748609813332</v>
      </c>
      <c r="AI167" s="411">
        <v>-52.619904741654146</v>
      </c>
      <c r="AJ167" s="411">
        <v>-90.469955240458646</v>
      </c>
      <c r="AK167" s="411">
        <v>34.69705405746808</v>
      </c>
      <c r="AL167" s="408">
        <v>-278.2713696092444</v>
      </c>
      <c r="AM167" s="408">
        <v>-278.90784315793411</v>
      </c>
      <c r="AN167" s="408">
        <v>251.59166194094766</v>
      </c>
      <c r="AO167" s="408">
        <v>-27.31618121698644</v>
      </c>
      <c r="AP167" s="408">
        <v>177.60214771951081</v>
      </c>
      <c r="AQ167" s="408">
        <v>150.28596650252439</v>
      </c>
      <c r="AR167" s="411">
        <v>11.931612286324784</v>
      </c>
      <c r="AS167" s="411">
        <v>162.21757878884918</v>
      </c>
    </row>
    <row r="168" spans="1:45" x14ac:dyDescent="0.25">
      <c r="A168" s="409">
        <v>529</v>
      </c>
      <c r="B168" s="407" t="s">
        <v>170</v>
      </c>
      <c r="C168" s="386">
        <v>19850</v>
      </c>
      <c r="D168" s="384">
        <v>386.01441612090679</v>
      </c>
      <c r="E168" s="384">
        <v>87.521410579345087</v>
      </c>
      <c r="F168" s="384">
        <v>456.46632191435771</v>
      </c>
      <c r="G168" s="384">
        <v>457.29185894206552</v>
      </c>
      <c r="H168" s="384">
        <v>53.994350629722931</v>
      </c>
      <c r="I168" s="408">
        <v>1441.2883581863978</v>
      </c>
      <c r="J168" s="385">
        <v>47.567841403969986</v>
      </c>
      <c r="K168" s="385">
        <v>0</v>
      </c>
      <c r="L168" s="385">
        <v>0</v>
      </c>
      <c r="M168" s="385">
        <v>56.93407153652393</v>
      </c>
      <c r="N168" s="385">
        <v>11.966754380386602</v>
      </c>
      <c r="O168" s="385">
        <v>0</v>
      </c>
      <c r="P168" s="385">
        <v>63.364684130982369</v>
      </c>
      <c r="Q168" s="385">
        <v>20.676633024454567</v>
      </c>
      <c r="R168" s="408">
        <v>200.50998447631744</v>
      </c>
      <c r="S168" s="408">
        <v>1641.7983426627152</v>
      </c>
      <c r="T168" s="408">
        <v>1388.69</v>
      </c>
      <c r="U168" s="408">
        <v>253.10834266271527</v>
      </c>
      <c r="V168" s="410">
        <v>0</v>
      </c>
      <c r="W168" s="410">
        <v>0</v>
      </c>
      <c r="X168" s="410">
        <v>8.2603889695966242</v>
      </c>
      <c r="Y168" s="410">
        <v>21.010365539734959</v>
      </c>
      <c r="Z168" s="410">
        <v>9.3921966606991791</v>
      </c>
      <c r="AA168" s="408">
        <v>38.662951170030759</v>
      </c>
      <c r="AB168" s="411">
        <v>-0.99</v>
      </c>
      <c r="AC168" s="411">
        <v>-1.81</v>
      </c>
      <c r="AD168" s="411">
        <v>-0.99</v>
      </c>
      <c r="AE168" s="411">
        <v>-0.01</v>
      </c>
      <c r="AF168" s="411">
        <v>-22.5</v>
      </c>
      <c r="AG168" s="411">
        <v>-27.925554785894203</v>
      </c>
      <c r="AH168" s="411">
        <v>217.94869798070889</v>
      </c>
      <c r="AI168" s="411">
        <v>48.006504522972598</v>
      </c>
      <c r="AJ168" s="411">
        <v>-90.469955240458646</v>
      </c>
      <c r="AK168" s="411">
        <v>34.69705405746808</v>
      </c>
      <c r="AL168" s="408">
        <v>155.95674653479674</v>
      </c>
      <c r="AM168" s="408">
        <v>447.7280403675428</v>
      </c>
      <c r="AN168" s="408">
        <v>-31.966088789916263</v>
      </c>
      <c r="AO168" s="408">
        <v>415.76195157762652</v>
      </c>
      <c r="AP168" s="408">
        <v>115.95178222099007</v>
      </c>
      <c r="AQ168" s="408">
        <v>531.71373379861654</v>
      </c>
      <c r="AR168" s="411">
        <v>-10.120304556675059</v>
      </c>
      <c r="AS168" s="411">
        <v>521.59342924194152</v>
      </c>
    </row>
    <row r="169" spans="1:45" x14ac:dyDescent="0.25">
      <c r="A169" s="409">
        <v>531</v>
      </c>
      <c r="B169" s="407" t="s">
        <v>171</v>
      </c>
      <c r="C169" s="386">
        <v>5072</v>
      </c>
      <c r="D169" s="384">
        <v>296.97970031545742</v>
      </c>
      <c r="E169" s="384">
        <v>77.068710567823345</v>
      </c>
      <c r="F169" s="384">
        <v>494.73018730283906</v>
      </c>
      <c r="G169" s="384">
        <v>446.19352523659308</v>
      </c>
      <c r="H169" s="384">
        <v>54.486364353312311</v>
      </c>
      <c r="I169" s="408">
        <v>1369.4584877760251</v>
      </c>
      <c r="J169" s="385">
        <v>49.87691678307943</v>
      </c>
      <c r="K169" s="385">
        <v>0</v>
      </c>
      <c r="L169" s="385">
        <v>0</v>
      </c>
      <c r="M169" s="385">
        <v>32.847275236593063</v>
      </c>
      <c r="N169" s="385">
        <v>27.40825529690381</v>
      </c>
      <c r="O169" s="385">
        <v>0</v>
      </c>
      <c r="P169" s="385">
        <v>0</v>
      </c>
      <c r="Q169" s="385">
        <v>21.42869157366426</v>
      </c>
      <c r="R169" s="408">
        <v>131.56113889024058</v>
      </c>
      <c r="S169" s="408">
        <v>1501.0196266662656</v>
      </c>
      <c r="T169" s="408">
        <v>1388.69</v>
      </c>
      <c r="U169" s="408">
        <v>112.32962666626554</v>
      </c>
      <c r="V169" s="410">
        <v>0</v>
      </c>
      <c r="W169" s="410">
        <v>0</v>
      </c>
      <c r="X169" s="410">
        <v>9.4004247344400085</v>
      </c>
      <c r="Y169" s="410">
        <v>17.069256681025688</v>
      </c>
      <c r="Z169" s="410">
        <v>0</v>
      </c>
      <c r="AA169" s="408">
        <v>26.469681415465701</v>
      </c>
      <c r="AB169" s="411">
        <v>-0.99</v>
      </c>
      <c r="AC169" s="411">
        <v>-1.81</v>
      </c>
      <c r="AD169" s="411">
        <v>-0.99</v>
      </c>
      <c r="AE169" s="411">
        <v>-0.01</v>
      </c>
      <c r="AF169" s="411">
        <v>-22.5</v>
      </c>
      <c r="AG169" s="411">
        <v>-28.348351242113562</v>
      </c>
      <c r="AH169" s="411">
        <v>-221.61339378868797</v>
      </c>
      <c r="AI169" s="411">
        <v>-197.20851471400712</v>
      </c>
      <c r="AJ169" s="411">
        <v>-90.469955240458646</v>
      </c>
      <c r="AK169" s="411">
        <v>34.69705405746808</v>
      </c>
      <c r="AL169" s="408">
        <v>-529.24316092779929</v>
      </c>
      <c r="AM169" s="408">
        <v>-390.44385284606807</v>
      </c>
      <c r="AN169" s="408">
        <v>433.25894749306082</v>
      </c>
      <c r="AO169" s="408">
        <v>42.815094646992698</v>
      </c>
      <c r="AP169" s="408">
        <v>173.32981083052803</v>
      </c>
      <c r="AQ169" s="408">
        <v>216.14490547752075</v>
      </c>
      <c r="AR169" s="411">
        <v>7.1895286967665646</v>
      </c>
      <c r="AS169" s="411">
        <v>223.33443417428734</v>
      </c>
    </row>
    <row r="170" spans="1:45" x14ac:dyDescent="0.25">
      <c r="A170" s="409">
        <v>535</v>
      </c>
      <c r="B170" s="407" t="s">
        <v>172</v>
      </c>
      <c r="C170" s="386">
        <v>10419</v>
      </c>
      <c r="D170" s="384">
        <v>561.78247912467612</v>
      </c>
      <c r="E170" s="384">
        <v>107.54952490642096</v>
      </c>
      <c r="F170" s="384">
        <v>730.14292734427488</v>
      </c>
      <c r="G170" s="384">
        <v>630.1428390440542</v>
      </c>
      <c r="H170" s="384">
        <v>49.156320184278719</v>
      </c>
      <c r="I170" s="408">
        <v>2078.7740906037047</v>
      </c>
      <c r="J170" s="385">
        <v>47.299005252138571</v>
      </c>
      <c r="K170" s="385">
        <v>0</v>
      </c>
      <c r="L170" s="385">
        <v>0</v>
      </c>
      <c r="M170" s="385">
        <v>18.957395143487858</v>
      </c>
      <c r="N170" s="385">
        <v>38.460565968369778</v>
      </c>
      <c r="O170" s="385">
        <v>0</v>
      </c>
      <c r="P170" s="385">
        <v>0</v>
      </c>
      <c r="Q170" s="385">
        <v>19.757173126105595</v>
      </c>
      <c r="R170" s="408">
        <v>124.47413949010181</v>
      </c>
      <c r="S170" s="408">
        <v>2203.2482300938063</v>
      </c>
      <c r="T170" s="408">
        <v>1388.69</v>
      </c>
      <c r="U170" s="408">
        <v>814.55823009380629</v>
      </c>
      <c r="V170" s="410">
        <v>5.4974883333333331</v>
      </c>
      <c r="W170" s="410">
        <v>0</v>
      </c>
      <c r="X170" s="410">
        <v>12.279801577481232</v>
      </c>
      <c r="Y170" s="410">
        <v>19.095573613871853</v>
      </c>
      <c r="Z170" s="410">
        <v>0</v>
      </c>
      <c r="AA170" s="408">
        <v>36.872863524686423</v>
      </c>
      <c r="AB170" s="411">
        <v>-0.99</v>
      </c>
      <c r="AC170" s="411">
        <v>-1.81</v>
      </c>
      <c r="AD170" s="411">
        <v>-0.99</v>
      </c>
      <c r="AE170" s="411">
        <v>-0.01</v>
      </c>
      <c r="AF170" s="411">
        <v>-22.5</v>
      </c>
      <c r="AG170" s="411">
        <v>-22.564903061714176</v>
      </c>
      <c r="AH170" s="411">
        <v>41.260407494178288</v>
      </c>
      <c r="AI170" s="411">
        <v>-34.640412752035921</v>
      </c>
      <c r="AJ170" s="411">
        <v>-90.469955240458646</v>
      </c>
      <c r="AK170" s="411">
        <v>34.69705405746808</v>
      </c>
      <c r="AL170" s="408">
        <v>-98.017809502562372</v>
      </c>
      <c r="AM170" s="408">
        <v>753.41328411593042</v>
      </c>
      <c r="AN170" s="408">
        <v>619.30225942868958</v>
      </c>
      <c r="AO170" s="408">
        <v>1372.71554354462</v>
      </c>
      <c r="AP170" s="408">
        <v>191.65889739423778</v>
      </c>
      <c r="AQ170" s="408">
        <v>1564.3744409388578</v>
      </c>
      <c r="AR170" s="411">
        <v>-5.9493586236683029</v>
      </c>
      <c r="AS170" s="411">
        <v>1558.4250823151895</v>
      </c>
    </row>
    <row r="171" spans="1:45" x14ac:dyDescent="0.25">
      <c r="A171" s="409">
        <v>536</v>
      </c>
      <c r="B171" s="407" t="s">
        <v>173</v>
      </c>
      <c r="C171" s="386">
        <v>35346</v>
      </c>
      <c r="D171" s="384">
        <v>477.10628076727215</v>
      </c>
      <c r="E171" s="384">
        <v>89.455270751994561</v>
      </c>
      <c r="F171" s="384">
        <v>562.40949951904031</v>
      </c>
      <c r="G171" s="384">
        <v>535.43345102699038</v>
      </c>
      <c r="H171" s="384">
        <v>51.926188536185144</v>
      </c>
      <c r="I171" s="408">
        <v>1716.3306906014825</v>
      </c>
      <c r="J171" s="385">
        <v>53.799466764121405</v>
      </c>
      <c r="K171" s="385">
        <v>0</v>
      </c>
      <c r="L171" s="385">
        <v>0</v>
      </c>
      <c r="M171" s="385">
        <v>54.277490522265602</v>
      </c>
      <c r="N171" s="385">
        <v>6.1984067314781068</v>
      </c>
      <c r="O171" s="385">
        <v>0</v>
      </c>
      <c r="P171" s="385">
        <v>0</v>
      </c>
      <c r="Q171" s="385">
        <v>17.736755189093049</v>
      </c>
      <c r="R171" s="408">
        <v>132.01211920695815</v>
      </c>
      <c r="S171" s="408">
        <v>1848.3428098084407</v>
      </c>
      <c r="T171" s="408">
        <v>1388.69</v>
      </c>
      <c r="U171" s="408">
        <v>459.65280980844062</v>
      </c>
      <c r="V171" s="410">
        <v>0</v>
      </c>
      <c r="W171" s="410">
        <v>0</v>
      </c>
      <c r="X171" s="410">
        <v>10.210961372631441</v>
      </c>
      <c r="Y171" s="410">
        <v>21.167263575494289</v>
      </c>
      <c r="Z171" s="410">
        <v>14.062972652735045</v>
      </c>
      <c r="AA171" s="408">
        <v>45.441197600860775</v>
      </c>
      <c r="AB171" s="411">
        <v>-0.99</v>
      </c>
      <c r="AC171" s="411">
        <v>-1.81</v>
      </c>
      <c r="AD171" s="411">
        <v>-0.99</v>
      </c>
      <c r="AE171" s="411">
        <v>-0.01</v>
      </c>
      <c r="AF171" s="411">
        <v>-22.5</v>
      </c>
      <c r="AG171" s="411">
        <v>-46.506261458156509</v>
      </c>
      <c r="AH171" s="411">
        <v>-41.664789993686973</v>
      </c>
      <c r="AI171" s="411">
        <v>-24.465587817965446</v>
      </c>
      <c r="AJ171" s="411">
        <v>-90.469955240458646</v>
      </c>
      <c r="AK171" s="411">
        <v>34.69705405746808</v>
      </c>
      <c r="AL171" s="408">
        <v>-194.7095404527995</v>
      </c>
      <c r="AM171" s="408">
        <v>310.38446695650191</v>
      </c>
      <c r="AN171" s="408">
        <v>158.58812617159091</v>
      </c>
      <c r="AO171" s="408">
        <v>468.9725931280928</v>
      </c>
      <c r="AP171" s="408">
        <v>120.06433477282978</v>
      </c>
      <c r="AQ171" s="408">
        <v>589.03692790092259</v>
      </c>
      <c r="AR171" s="411">
        <v>-0.39201897810216851</v>
      </c>
      <c r="AS171" s="411">
        <v>588.64490892282038</v>
      </c>
    </row>
    <row r="172" spans="1:45" x14ac:dyDescent="0.25">
      <c r="A172" s="409">
        <v>538</v>
      </c>
      <c r="B172" s="407" t="s">
        <v>174</v>
      </c>
      <c r="C172" s="386">
        <v>4644</v>
      </c>
      <c r="D172" s="384">
        <v>481.23656976744184</v>
      </c>
      <c r="E172" s="384">
        <v>93.523901808785524</v>
      </c>
      <c r="F172" s="384">
        <v>638.42491386735571</v>
      </c>
      <c r="G172" s="384">
        <v>559.60965116279078</v>
      </c>
      <c r="H172" s="384">
        <v>51.065917312661497</v>
      </c>
      <c r="I172" s="408">
        <v>1823.8609539190352</v>
      </c>
      <c r="J172" s="385">
        <v>37.172746061528251</v>
      </c>
      <c r="K172" s="385">
        <v>0</v>
      </c>
      <c r="L172" s="385">
        <v>0</v>
      </c>
      <c r="M172" s="385">
        <v>38.833268733850126</v>
      </c>
      <c r="N172" s="385">
        <v>32.552456931385663</v>
      </c>
      <c r="O172" s="385">
        <v>0</v>
      </c>
      <c r="P172" s="385">
        <v>0</v>
      </c>
      <c r="Q172" s="385">
        <v>19.589366690128557</v>
      </c>
      <c r="R172" s="408">
        <v>128.14783841689263</v>
      </c>
      <c r="S172" s="408">
        <v>1952.0087923359281</v>
      </c>
      <c r="T172" s="408">
        <v>1388.69</v>
      </c>
      <c r="U172" s="408">
        <v>563.31879233592792</v>
      </c>
      <c r="V172" s="410">
        <v>0</v>
      </c>
      <c r="W172" s="410">
        <v>0</v>
      </c>
      <c r="X172" s="410">
        <v>5.6569248957743437</v>
      </c>
      <c r="Y172" s="410">
        <v>15.269979561657786</v>
      </c>
      <c r="Z172" s="410">
        <v>0</v>
      </c>
      <c r="AA172" s="408">
        <v>20.92690445743213</v>
      </c>
      <c r="AB172" s="411">
        <v>-0.9900000000000001</v>
      </c>
      <c r="AC172" s="411">
        <v>-1.8099999999999998</v>
      </c>
      <c r="AD172" s="411">
        <v>-0.9900000000000001</v>
      </c>
      <c r="AE172" s="411">
        <v>-0.01</v>
      </c>
      <c r="AF172" s="411">
        <v>-22.5</v>
      </c>
      <c r="AG172" s="411">
        <v>-11.059592484926787</v>
      </c>
      <c r="AH172" s="411">
        <v>0.83950986248816228</v>
      </c>
      <c r="AI172" s="411">
        <v>-44.447748718320611</v>
      </c>
      <c r="AJ172" s="411">
        <v>-90.469955240458646</v>
      </c>
      <c r="AK172" s="411">
        <v>34.69705405746808</v>
      </c>
      <c r="AL172" s="408">
        <v>-136.74073252374981</v>
      </c>
      <c r="AM172" s="408">
        <v>447.5049642696103</v>
      </c>
      <c r="AN172" s="408">
        <v>407.53889086496491</v>
      </c>
      <c r="AO172" s="408">
        <v>855.04385513457521</v>
      </c>
      <c r="AP172" s="408">
        <v>167.63324786211635</v>
      </c>
      <c r="AQ172" s="408">
        <v>1022.6771029966916</v>
      </c>
      <c r="AR172" s="411">
        <v>-17.00978843669251</v>
      </c>
      <c r="AS172" s="411">
        <v>1005.667314559999</v>
      </c>
    </row>
    <row r="173" spans="1:45" x14ac:dyDescent="0.25">
      <c r="A173" s="409">
        <v>541</v>
      </c>
      <c r="B173" s="407" t="s">
        <v>175</v>
      </c>
      <c r="C173" s="386">
        <v>9243</v>
      </c>
      <c r="D173" s="384">
        <v>302.01576436222007</v>
      </c>
      <c r="E173" s="384">
        <v>61.086497890295355</v>
      </c>
      <c r="F173" s="384">
        <v>372.40215081683436</v>
      </c>
      <c r="G173" s="384">
        <v>336.32424537487827</v>
      </c>
      <c r="H173" s="384">
        <v>56.214503948934329</v>
      </c>
      <c r="I173" s="408">
        <v>1128.0431623931622</v>
      </c>
      <c r="J173" s="385">
        <v>85.325699640846381</v>
      </c>
      <c r="K173" s="385">
        <v>0</v>
      </c>
      <c r="L173" s="385">
        <v>0</v>
      </c>
      <c r="M173" s="385">
        <v>46.826796494644597</v>
      </c>
      <c r="N173" s="385">
        <v>197.43230325731662</v>
      </c>
      <c r="O173" s="385">
        <v>0</v>
      </c>
      <c r="P173" s="385">
        <v>0</v>
      </c>
      <c r="Q173" s="385">
        <v>26.035537845688729</v>
      </c>
      <c r="R173" s="408">
        <v>355.62033723849635</v>
      </c>
      <c r="S173" s="408">
        <v>1483.6634996316586</v>
      </c>
      <c r="T173" s="408">
        <v>1388.69</v>
      </c>
      <c r="U173" s="408">
        <v>94.973499631658711</v>
      </c>
      <c r="V173" s="410">
        <v>110.87818500000002</v>
      </c>
      <c r="W173" s="410">
        <v>0</v>
      </c>
      <c r="X173" s="410">
        <v>13.054120024905194</v>
      </c>
      <c r="Y173" s="410">
        <v>16.951949852648212</v>
      </c>
      <c r="Z173" s="410">
        <v>0</v>
      </c>
      <c r="AA173" s="408">
        <v>140.88425487755342</v>
      </c>
      <c r="AB173" s="411">
        <v>-0.99</v>
      </c>
      <c r="AC173" s="411">
        <v>-1.8100000000000003</v>
      </c>
      <c r="AD173" s="411">
        <v>-0.99</v>
      </c>
      <c r="AE173" s="411">
        <v>-0.01</v>
      </c>
      <c r="AF173" s="411">
        <v>-22.5</v>
      </c>
      <c r="AG173" s="411">
        <v>-35.569537487828626</v>
      </c>
      <c r="AH173" s="411">
        <v>264.82475662596306</v>
      </c>
      <c r="AI173" s="411">
        <v>179.89291753960399</v>
      </c>
      <c r="AJ173" s="411">
        <v>-90.469955240458646</v>
      </c>
      <c r="AK173" s="411">
        <v>34.69705405746808</v>
      </c>
      <c r="AL173" s="408">
        <v>327.07523549474786</v>
      </c>
      <c r="AM173" s="408">
        <v>562.93299000395996</v>
      </c>
      <c r="AN173" s="408">
        <v>494.19497541049236</v>
      </c>
      <c r="AO173" s="408">
        <v>1057.1279654144523</v>
      </c>
      <c r="AP173" s="408">
        <v>219.69251219456095</v>
      </c>
      <c r="AQ173" s="408">
        <v>1276.8204776090133</v>
      </c>
      <c r="AR173" s="411">
        <v>-1.0599349724115568</v>
      </c>
      <c r="AS173" s="411">
        <v>1275.7605426366017</v>
      </c>
    </row>
    <row r="174" spans="1:45" x14ac:dyDescent="0.25">
      <c r="A174" s="409">
        <v>543</v>
      </c>
      <c r="B174" s="407" t="s">
        <v>176</v>
      </c>
      <c r="C174" s="386">
        <v>44458</v>
      </c>
      <c r="D174" s="384">
        <v>519.44713010031944</v>
      </c>
      <c r="E174" s="384">
        <v>106.8765014170678</v>
      </c>
      <c r="F174" s="384">
        <v>607.68025732151693</v>
      </c>
      <c r="G174" s="384">
        <v>560.78395114490081</v>
      </c>
      <c r="H174" s="384">
        <v>50.934746052454003</v>
      </c>
      <c r="I174" s="408">
        <v>1845.7225860362587</v>
      </c>
      <c r="J174" s="385">
        <v>49.996573887574392</v>
      </c>
      <c r="K174" s="385">
        <v>0</v>
      </c>
      <c r="L174" s="385">
        <v>0</v>
      </c>
      <c r="M174" s="385">
        <v>122.23439111071123</v>
      </c>
      <c r="N174" s="385">
        <v>6.186063347400605</v>
      </c>
      <c r="O174" s="385">
        <v>0</v>
      </c>
      <c r="P174" s="385">
        <v>0</v>
      </c>
      <c r="Q174" s="385">
        <v>30.322516330374075</v>
      </c>
      <c r="R174" s="408">
        <v>208.73954467606026</v>
      </c>
      <c r="S174" s="408">
        <v>2054.4621307123189</v>
      </c>
      <c r="T174" s="408">
        <v>1388.69</v>
      </c>
      <c r="U174" s="408">
        <v>665.77213071231893</v>
      </c>
      <c r="V174" s="410">
        <v>0</v>
      </c>
      <c r="W174" s="410">
        <v>0</v>
      </c>
      <c r="X174" s="410">
        <v>7.7153584355955669</v>
      </c>
      <c r="Y174" s="410">
        <v>19.755035847863585</v>
      </c>
      <c r="Z174" s="410">
        <v>11.506979920419251</v>
      </c>
      <c r="AA174" s="408">
        <v>38.977374203878405</v>
      </c>
      <c r="AB174" s="411">
        <v>-0.99</v>
      </c>
      <c r="AC174" s="411">
        <v>-1.8099999999999998</v>
      </c>
      <c r="AD174" s="411">
        <v>-0.99</v>
      </c>
      <c r="AE174" s="411">
        <v>-0.01</v>
      </c>
      <c r="AF174" s="411">
        <v>-22.5</v>
      </c>
      <c r="AG174" s="411">
        <v>-39.889009289666653</v>
      </c>
      <c r="AH174" s="411">
        <v>117.60912540061855</v>
      </c>
      <c r="AI174" s="411">
        <v>67.270962155998674</v>
      </c>
      <c r="AJ174" s="411">
        <v>-90.469955240458646</v>
      </c>
      <c r="AK174" s="411">
        <v>34.69705405746808</v>
      </c>
      <c r="AL174" s="408">
        <v>62.918177083960018</v>
      </c>
      <c r="AM174" s="408">
        <v>767.66768200015747</v>
      </c>
      <c r="AN174" s="408">
        <v>-4.4723701176613142</v>
      </c>
      <c r="AO174" s="408">
        <v>763.19531188249618</v>
      </c>
      <c r="AP174" s="408">
        <v>115.70970920548424</v>
      </c>
      <c r="AQ174" s="408">
        <v>878.90502108798057</v>
      </c>
      <c r="AR174" s="411">
        <v>-5.9876009469611766</v>
      </c>
      <c r="AS174" s="411">
        <v>872.91742014101931</v>
      </c>
    </row>
    <row r="175" spans="1:45" x14ac:dyDescent="0.25">
      <c r="A175" s="409">
        <v>545</v>
      </c>
      <c r="B175" s="407" t="s">
        <v>177</v>
      </c>
      <c r="C175" s="386">
        <v>9584</v>
      </c>
      <c r="D175" s="384">
        <v>482.60279111018366</v>
      </c>
      <c r="E175" s="384">
        <v>97.886268781302164</v>
      </c>
      <c r="F175" s="384">
        <v>491.1932209933222</v>
      </c>
      <c r="G175" s="384">
        <v>380.14732262103507</v>
      </c>
      <c r="H175" s="384">
        <v>53.251880217028379</v>
      </c>
      <c r="I175" s="408">
        <v>1505.0814837228713</v>
      </c>
      <c r="J175" s="385">
        <v>26.087379754666298</v>
      </c>
      <c r="K175" s="385">
        <v>20.5807</v>
      </c>
      <c r="L175" s="385">
        <v>205.75668944073459</v>
      </c>
      <c r="M175" s="385">
        <v>335.12101419031717</v>
      </c>
      <c r="N175" s="385">
        <v>77.533218474153472</v>
      </c>
      <c r="O175" s="385">
        <v>0</v>
      </c>
      <c r="P175" s="385">
        <v>2.9342550083472454</v>
      </c>
      <c r="Q175" s="385">
        <v>50.255334285074099</v>
      </c>
      <c r="R175" s="408">
        <v>718.26859115329285</v>
      </c>
      <c r="S175" s="408">
        <v>2223.3500748761644</v>
      </c>
      <c r="T175" s="408">
        <v>1388.69</v>
      </c>
      <c r="U175" s="408">
        <v>834.66007487616423</v>
      </c>
      <c r="V175" s="410">
        <v>47.262752166666672</v>
      </c>
      <c r="W175" s="410">
        <v>0</v>
      </c>
      <c r="X175" s="410">
        <v>14.003226398057189</v>
      </c>
      <c r="Y175" s="410">
        <v>15.260538478418599</v>
      </c>
      <c r="Z175" s="410">
        <v>3.7729225250074405</v>
      </c>
      <c r="AA175" s="408">
        <v>80.299439568149907</v>
      </c>
      <c r="AB175" s="411">
        <v>-0.99</v>
      </c>
      <c r="AC175" s="411">
        <v>-1.81</v>
      </c>
      <c r="AD175" s="411">
        <v>-0.99</v>
      </c>
      <c r="AE175" s="411">
        <v>-0.01</v>
      </c>
      <c r="AF175" s="411">
        <v>-22.5</v>
      </c>
      <c r="AG175" s="411">
        <v>-8.2824624373956581</v>
      </c>
      <c r="AH175" s="411">
        <v>192.30426332050067</v>
      </c>
      <c r="AI175" s="411">
        <v>148.68573295932009</v>
      </c>
      <c r="AJ175" s="411">
        <v>-90.469955240458646</v>
      </c>
      <c r="AK175" s="411">
        <v>34.69705405746808</v>
      </c>
      <c r="AL175" s="408">
        <v>250.63463265943449</v>
      </c>
      <c r="AM175" s="408">
        <v>1165.5941471037486</v>
      </c>
      <c r="AN175" s="408">
        <v>325.53577702199061</v>
      </c>
      <c r="AO175" s="408">
        <v>1491.1299241257393</v>
      </c>
      <c r="AP175" s="408">
        <v>226.77278726372086</v>
      </c>
      <c r="AQ175" s="408">
        <v>1717.9027113894601</v>
      </c>
      <c r="AR175" s="411">
        <v>1.4165103297161927</v>
      </c>
      <c r="AS175" s="411">
        <v>1719.3192217191765</v>
      </c>
    </row>
    <row r="176" spans="1:45" x14ac:dyDescent="0.25">
      <c r="A176" s="409">
        <v>560</v>
      </c>
      <c r="B176" s="407" t="s">
        <v>178</v>
      </c>
      <c r="C176" s="386">
        <v>15735</v>
      </c>
      <c r="D176" s="384">
        <v>413.08739370829363</v>
      </c>
      <c r="E176" s="384">
        <v>95.504575786463292</v>
      </c>
      <c r="F176" s="384">
        <v>525.28822306959</v>
      </c>
      <c r="G176" s="384">
        <v>468.61810867492852</v>
      </c>
      <c r="H176" s="384">
        <v>53.055603431839849</v>
      </c>
      <c r="I176" s="408">
        <v>1555.5539046711153</v>
      </c>
      <c r="J176" s="385">
        <v>72.973370091871885</v>
      </c>
      <c r="K176" s="385">
        <v>0</v>
      </c>
      <c r="L176" s="385">
        <v>0</v>
      </c>
      <c r="M176" s="385">
        <v>60.798842071814427</v>
      </c>
      <c r="N176" s="385">
        <v>37.92472408677844</v>
      </c>
      <c r="O176" s="385">
        <v>0</v>
      </c>
      <c r="P176" s="385">
        <v>0</v>
      </c>
      <c r="Q176" s="385">
        <v>30.370929879112261</v>
      </c>
      <c r="R176" s="408">
        <v>202.067866129577</v>
      </c>
      <c r="S176" s="408">
        <v>1757.6217708006925</v>
      </c>
      <c r="T176" s="408">
        <v>1388.69</v>
      </c>
      <c r="U176" s="408">
        <v>368.93177080069233</v>
      </c>
      <c r="V176" s="410">
        <v>0</v>
      </c>
      <c r="W176" s="410">
        <v>0</v>
      </c>
      <c r="X176" s="410">
        <v>9.4076421144188558</v>
      </c>
      <c r="Y176" s="410">
        <v>15.974431135773056</v>
      </c>
      <c r="Z176" s="410">
        <v>0</v>
      </c>
      <c r="AA176" s="408">
        <v>25.382073250191912</v>
      </c>
      <c r="AB176" s="411">
        <v>-0.99</v>
      </c>
      <c r="AC176" s="411">
        <v>-1.81</v>
      </c>
      <c r="AD176" s="411">
        <v>-0.99</v>
      </c>
      <c r="AE176" s="411">
        <v>-0.01</v>
      </c>
      <c r="AF176" s="411">
        <v>-22.5</v>
      </c>
      <c r="AG176" s="411">
        <v>-45.089671115347947</v>
      </c>
      <c r="AH176" s="411">
        <v>8.9524352390067463</v>
      </c>
      <c r="AI176" s="411">
        <v>0.49168642481863489</v>
      </c>
      <c r="AJ176" s="411">
        <v>-90.469955240458646</v>
      </c>
      <c r="AK176" s="411">
        <v>34.69705405746808</v>
      </c>
      <c r="AL176" s="408">
        <v>-117.71845063451316</v>
      </c>
      <c r="AM176" s="408">
        <v>276.59539341637111</v>
      </c>
      <c r="AN176" s="408">
        <v>388.88818289676158</v>
      </c>
      <c r="AO176" s="408">
        <v>665.48357631313263</v>
      </c>
      <c r="AP176" s="408">
        <v>174.92796877380923</v>
      </c>
      <c r="AQ176" s="408">
        <v>840.41154508694183</v>
      </c>
      <c r="AR176" s="411">
        <v>30.156797270416298</v>
      </c>
      <c r="AS176" s="411">
        <v>870.56834235735812</v>
      </c>
    </row>
    <row r="177" spans="1:45" x14ac:dyDescent="0.25">
      <c r="A177" s="409">
        <v>561</v>
      </c>
      <c r="B177" s="407" t="s">
        <v>179</v>
      </c>
      <c r="C177" s="386">
        <v>1317</v>
      </c>
      <c r="D177" s="384">
        <v>453.75902050113893</v>
      </c>
      <c r="E177" s="384">
        <v>59.361047835990888</v>
      </c>
      <c r="F177" s="384">
        <v>532.60365223993927</v>
      </c>
      <c r="G177" s="384">
        <v>509.84610478359906</v>
      </c>
      <c r="H177" s="384">
        <v>52.726681852695528</v>
      </c>
      <c r="I177" s="408">
        <v>1608.2965072133636</v>
      </c>
      <c r="J177" s="385">
        <v>49.810252449100268</v>
      </c>
      <c r="K177" s="385">
        <v>0</v>
      </c>
      <c r="L177" s="385">
        <v>0</v>
      </c>
      <c r="M177" s="385">
        <v>136.93371298405467</v>
      </c>
      <c r="N177" s="385">
        <v>67.961268506121385</v>
      </c>
      <c r="O177" s="385">
        <v>0</v>
      </c>
      <c r="P177" s="385">
        <v>0</v>
      </c>
      <c r="Q177" s="385">
        <v>45.13504568717444</v>
      </c>
      <c r="R177" s="408">
        <v>299.84027962645075</v>
      </c>
      <c r="S177" s="408">
        <v>1908.1367868398145</v>
      </c>
      <c r="T177" s="408">
        <v>1388.69</v>
      </c>
      <c r="U177" s="408">
        <v>519.44678683981442</v>
      </c>
      <c r="V177" s="410">
        <v>0</v>
      </c>
      <c r="W177" s="410">
        <v>0</v>
      </c>
      <c r="X177" s="410">
        <v>11.026437514276211</v>
      </c>
      <c r="Y177" s="410">
        <v>12.920676805865289</v>
      </c>
      <c r="Z177" s="410">
        <v>0</v>
      </c>
      <c r="AA177" s="408">
        <v>23.947114320141498</v>
      </c>
      <c r="AB177" s="411">
        <v>-0.99</v>
      </c>
      <c r="AC177" s="411">
        <v>-1.81</v>
      </c>
      <c r="AD177" s="411">
        <v>-0.99</v>
      </c>
      <c r="AE177" s="411">
        <v>-0.01</v>
      </c>
      <c r="AF177" s="411">
        <v>-22.5</v>
      </c>
      <c r="AG177" s="411">
        <v>-15.152961275626424</v>
      </c>
      <c r="AH177" s="411">
        <v>302.0495580808722</v>
      </c>
      <c r="AI177" s="411">
        <v>239.93868959276469</v>
      </c>
      <c r="AJ177" s="411">
        <v>-90.469955240458646</v>
      </c>
      <c r="AK177" s="411">
        <v>34.69705405746808</v>
      </c>
      <c r="AL177" s="408">
        <v>444.76238521501989</v>
      </c>
      <c r="AM177" s="408">
        <v>988.15628637497593</v>
      </c>
      <c r="AN177" s="408">
        <v>331.64341912816104</v>
      </c>
      <c r="AO177" s="408">
        <v>1319.7997055031369</v>
      </c>
      <c r="AP177" s="408">
        <v>258.22638326044347</v>
      </c>
      <c r="AQ177" s="408">
        <v>1578.0260887635802</v>
      </c>
      <c r="AR177" s="411">
        <v>-450.84001518602889</v>
      </c>
      <c r="AS177" s="411">
        <v>1127.1860735775515</v>
      </c>
    </row>
    <row r="178" spans="1:45" x14ac:dyDescent="0.25">
      <c r="A178" s="409">
        <v>562</v>
      </c>
      <c r="B178" s="407" t="s">
        <v>180</v>
      </c>
      <c r="C178" s="386">
        <v>8935</v>
      </c>
      <c r="D178" s="384">
        <v>358.23695691102404</v>
      </c>
      <c r="E178" s="384">
        <v>73.886289871292675</v>
      </c>
      <c r="F178" s="384">
        <v>458.88798097369892</v>
      </c>
      <c r="G178" s="384">
        <v>431.41799664241745</v>
      </c>
      <c r="H178" s="384">
        <v>54.424114157806379</v>
      </c>
      <c r="I178" s="408">
        <v>1376.8533385562398</v>
      </c>
      <c r="J178" s="385">
        <v>62.013815039624674</v>
      </c>
      <c r="K178" s="385">
        <v>0</v>
      </c>
      <c r="L178" s="385">
        <v>0</v>
      </c>
      <c r="M178" s="385">
        <v>33.447337437045327</v>
      </c>
      <c r="N178" s="385">
        <v>68.017255146982066</v>
      </c>
      <c r="O178" s="385">
        <v>0</v>
      </c>
      <c r="P178" s="385">
        <v>0</v>
      </c>
      <c r="Q178" s="385">
        <v>20.497516709486867</v>
      </c>
      <c r="R178" s="408">
        <v>183.97592433313898</v>
      </c>
      <c r="S178" s="408">
        <v>1560.8292628893787</v>
      </c>
      <c r="T178" s="408">
        <v>1388.69</v>
      </c>
      <c r="U178" s="408">
        <v>172.13926288937856</v>
      </c>
      <c r="V178" s="410">
        <v>18.113545999999996</v>
      </c>
      <c r="W178" s="410">
        <v>0</v>
      </c>
      <c r="X178" s="410">
        <v>9.2759089949550351</v>
      </c>
      <c r="Y178" s="410">
        <v>18.74536864116773</v>
      </c>
      <c r="Z178" s="410">
        <v>0</v>
      </c>
      <c r="AA178" s="408">
        <v>46.134823636122761</v>
      </c>
      <c r="AB178" s="411">
        <v>-0.99</v>
      </c>
      <c r="AC178" s="411">
        <v>-1.81</v>
      </c>
      <c r="AD178" s="411">
        <v>-0.99</v>
      </c>
      <c r="AE178" s="411">
        <v>-0.01</v>
      </c>
      <c r="AF178" s="411">
        <v>-22.5</v>
      </c>
      <c r="AG178" s="411">
        <v>-30.334596810296585</v>
      </c>
      <c r="AH178" s="411">
        <v>-1.790737447099416</v>
      </c>
      <c r="AI178" s="411">
        <v>-0.5301533385664251</v>
      </c>
      <c r="AJ178" s="411">
        <v>-90.469955240458646</v>
      </c>
      <c r="AK178" s="411">
        <v>34.69705405746808</v>
      </c>
      <c r="AL178" s="408">
        <v>-114.728388778953</v>
      </c>
      <c r="AM178" s="408">
        <v>103.54569774654834</v>
      </c>
      <c r="AN178" s="408">
        <v>367.14278542994839</v>
      </c>
      <c r="AO178" s="408">
        <v>470.68848317649673</v>
      </c>
      <c r="AP178" s="408">
        <v>185.64360276195379</v>
      </c>
      <c r="AQ178" s="408">
        <v>656.33208593845052</v>
      </c>
      <c r="AR178" s="411">
        <v>-13.570074639059866</v>
      </c>
      <c r="AS178" s="411">
        <v>642.76201129939057</v>
      </c>
    </row>
    <row r="179" spans="1:45" x14ac:dyDescent="0.25">
      <c r="A179" s="409">
        <v>563</v>
      </c>
      <c r="B179" s="407" t="s">
        <v>181</v>
      </c>
      <c r="C179" s="386">
        <v>7025</v>
      </c>
      <c r="D179" s="384">
        <v>400.86699501779361</v>
      </c>
      <c r="E179" s="384">
        <v>117.46868327402136</v>
      </c>
      <c r="F179" s="384">
        <v>543.50779217081845</v>
      </c>
      <c r="G179" s="384">
        <v>546.94451530249114</v>
      </c>
      <c r="H179" s="384">
        <v>52.424333096085412</v>
      </c>
      <c r="I179" s="408">
        <v>1661.2123188612097</v>
      </c>
      <c r="J179" s="385">
        <v>55.041202229286114</v>
      </c>
      <c r="K179" s="385">
        <v>0</v>
      </c>
      <c r="L179" s="385">
        <v>0</v>
      </c>
      <c r="M179" s="385">
        <v>30.561209964412811</v>
      </c>
      <c r="N179" s="385">
        <v>63.589953508310352</v>
      </c>
      <c r="O179" s="385">
        <v>0</v>
      </c>
      <c r="P179" s="385">
        <v>0</v>
      </c>
      <c r="Q179" s="385">
        <v>21.022635730987666</v>
      </c>
      <c r="R179" s="408">
        <v>170.21500143299696</v>
      </c>
      <c r="S179" s="408">
        <v>1831.4273202942068</v>
      </c>
      <c r="T179" s="408">
        <v>1388.69</v>
      </c>
      <c r="U179" s="408">
        <v>442.73732029420677</v>
      </c>
      <c r="V179" s="410">
        <v>30.043200000000002</v>
      </c>
      <c r="W179" s="410">
        <v>0</v>
      </c>
      <c r="X179" s="410">
        <v>14.124489538229922</v>
      </c>
      <c r="Y179" s="410">
        <v>15.489133787328468</v>
      </c>
      <c r="Z179" s="410">
        <v>0</v>
      </c>
      <c r="AA179" s="408">
        <v>59.656823325558385</v>
      </c>
      <c r="AB179" s="411">
        <v>-0.99</v>
      </c>
      <c r="AC179" s="411">
        <v>-1.81</v>
      </c>
      <c r="AD179" s="411">
        <v>-0.99</v>
      </c>
      <c r="AE179" s="411">
        <v>-0.01</v>
      </c>
      <c r="AF179" s="411">
        <v>-22.5</v>
      </c>
      <c r="AG179" s="411">
        <v>-28.781595729537365</v>
      </c>
      <c r="AH179" s="411">
        <v>-96.351653321599755</v>
      </c>
      <c r="AI179" s="411">
        <v>-143.56279602937963</v>
      </c>
      <c r="AJ179" s="411">
        <v>-90.469955240458631</v>
      </c>
      <c r="AK179" s="411">
        <v>34.69705405746808</v>
      </c>
      <c r="AL179" s="408">
        <v>-350.7689462635073</v>
      </c>
      <c r="AM179" s="408">
        <v>151.6251973562579</v>
      </c>
      <c r="AN179" s="408">
        <v>496.5231185121886</v>
      </c>
      <c r="AO179" s="408">
        <v>648.1483158684465</v>
      </c>
      <c r="AP179" s="408">
        <v>184.65105172479997</v>
      </c>
      <c r="AQ179" s="408">
        <v>832.79936759324642</v>
      </c>
      <c r="AR179" s="411">
        <v>1.6819148754448425</v>
      </c>
      <c r="AS179" s="411">
        <v>834.48128246869123</v>
      </c>
    </row>
    <row r="180" spans="1:45" x14ac:dyDescent="0.25">
      <c r="A180" s="409">
        <v>564</v>
      </c>
      <c r="B180" s="407" t="s">
        <v>182</v>
      </c>
      <c r="C180" s="386">
        <v>211848</v>
      </c>
      <c r="D180" s="384">
        <v>476.22863770250365</v>
      </c>
      <c r="E180" s="384">
        <v>91.437705335901214</v>
      </c>
      <c r="F180" s="384">
        <v>520.41490681998414</v>
      </c>
      <c r="G180" s="384">
        <v>467.98131839809679</v>
      </c>
      <c r="H180" s="384">
        <v>52.637950322873003</v>
      </c>
      <c r="I180" s="408">
        <v>1608.7005185793589</v>
      </c>
      <c r="J180" s="385">
        <v>82.77626222500615</v>
      </c>
      <c r="K180" s="385">
        <v>0</v>
      </c>
      <c r="L180" s="385">
        <v>0</v>
      </c>
      <c r="M180" s="385">
        <v>89.17347560515087</v>
      </c>
      <c r="N180" s="385">
        <v>10.662632231639606</v>
      </c>
      <c r="O180" s="385">
        <v>0</v>
      </c>
      <c r="P180" s="385">
        <v>0</v>
      </c>
      <c r="Q180" s="385">
        <v>18.285469889406365</v>
      </c>
      <c r="R180" s="408">
        <v>200.89783995120303</v>
      </c>
      <c r="S180" s="408">
        <v>1809.5983585305621</v>
      </c>
      <c r="T180" s="408">
        <v>1388.69</v>
      </c>
      <c r="U180" s="408">
        <v>420.908358530562</v>
      </c>
      <c r="V180" s="410">
        <v>0</v>
      </c>
      <c r="W180" s="410">
        <v>0</v>
      </c>
      <c r="X180" s="410">
        <v>13.661189263655464</v>
      </c>
      <c r="Y180" s="410">
        <v>19.634794960064443</v>
      </c>
      <c r="Z180" s="410">
        <v>10.45608636619651</v>
      </c>
      <c r="AA180" s="408">
        <v>43.752070589916414</v>
      </c>
      <c r="AB180" s="411">
        <v>-0.99</v>
      </c>
      <c r="AC180" s="411">
        <v>-1.81</v>
      </c>
      <c r="AD180" s="411">
        <v>-0.99</v>
      </c>
      <c r="AE180" s="411">
        <v>-0.01</v>
      </c>
      <c r="AF180" s="411">
        <v>-22.5</v>
      </c>
      <c r="AG180" s="411">
        <v>-53.675939912106791</v>
      </c>
      <c r="AH180" s="411">
        <v>-72.558272175765524</v>
      </c>
      <c r="AI180" s="411">
        <v>-26.033236362581778</v>
      </c>
      <c r="AJ180" s="411">
        <v>-90.469955240458646</v>
      </c>
      <c r="AK180" s="411">
        <v>34.69705405746808</v>
      </c>
      <c r="AL180" s="408">
        <v>-234.3403496334447</v>
      </c>
      <c r="AM180" s="408">
        <v>230.32007948703372</v>
      </c>
      <c r="AN180" s="408">
        <v>166.48237194693073</v>
      </c>
      <c r="AO180" s="408">
        <v>396.80245143396445</v>
      </c>
      <c r="AP180" s="408">
        <v>138.77539180176834</v>
      </c>
      <c r="AQ180" s="408">
        <v>535.57784323573287</v>
      </c>
      <c r="AR180" s="411">
        <v>-61.278093670697885</v>
      </c>
      <c r="AS180" s="411">
        <v>474.29974956503492</v>
      </c>
    </row>
    <row r="181" spans="1:45" x14ac:dyDescent="0.25">
      <c r="A181" s="409">
        <v>576</v>
      </c>
      <c r="B181" s="407" t="s">
        <v>183</v>
      </c>
      <c r="C181" s="386">
        <v>2750</v>
      </c>
      <c r="D181" s="384">
        <v>247.07772</v>
      </c>
      <c r="E181" s="384">
        <v>41.063454545454547</v>
      </c>
      <c r="F181" s="384">
        <v>286.62362545454545</v>
      </c>
      <c r="G181" s="384">
        <v>334.60324363636363</v>
      </c>
      <c r="H181" s="384">
        <v>57.560821818181822</v>
      </c>
      <c r="I181" s="408">
        <v>966.92886545454542</v>
      </c>
      <c r="J181" s="385">
        <v>81.453579253891419</v>
      </c>
      <c r="K181" s="385">
        <v>0</v>
      </c>
      <c r="L181" s="385">
        <v>0</v>
      </c>
      <c r="M181" s="385">
        <v>34.975359999999995</v>
      </c>
      <c r="N181" s="385">
        <v>144.55044241113904</v>
      </c>
      <c r="O181" s="385">
        <v>0</v>
      </c>
      <c r="P181" s="385">
        <v>0</v>
      </c>
      <c r="Q181" s="385">
        <v>33.889795396513229</v>
      </c>
      <c r="R181" s="408">
        <v>294.86917706154372</v>
      </c>
      <c r="S181" s="408">
        <v>1261.798042516089</v>
      </c>
      <c r="T181" s="408">
        <v>1388.69</v>
      </c>
      <c r="U181" s="408">
        <v>-126.89195748391087</v>
      </c>
      <c r="V181" s="410">
        <v>104.16853699999999</v>
      </c>
      <c r="W181" s="410">
        <v>0</v>
      </c>
      <c r="X181" s="410">
        <v>10.152257378977593</v>
      </c>
      <c r="Y181" s="410">
        <v>17.653630144415693</v>
      </c>
      <c r="Z181" s="410">
        <v>0</v>
      </c>
      <c r="AA181" s="408">
        <v>131.97442452339328</v>
      </c>
      <c r="AB181" s="411">
        <v>-0.99</v>
      </c>
      <c r="AC181" s="411">
        <v>-1.81</v>
      </c>
      <c r="AD181" s="411">
        <v>-0.99</v>
      </c>
      <c r="AE181" s="411">
        <v>-0.01</v>
      </c>
      <c r="AF181" s="411">
        <v>-22.5</v>
      </c>
      <c r="AG181" s="411">
        <v>-28.765965454545455</v>
      </c>
      <c r="AH181" s="411">
        <v>131.11098949481178</v>
      </c>
      <c r="AI181" s="411">
        <v>133.0522440274267</v>
      </c>
      <c r="AJ181" s="411">
        <v>-90.469955240458646</v>
      </c>
      <c r="AK181" s="411">
        <v>34.69705405746808</v>
      </c>
      <c r="AL181" s="408">
        <v>153.32436688470247</v>
      </c>
      <c r="AM181" s="408">
        <v>158.40683392418487</v>
      </c>
      <c r="AN181" s="408">
        <v>285.83256763219606</v>
      </c>
      <c r="AO181" s="408">
        <v>444.23940155638093</v>
      </c>
      <c r="AP181" s="408">
        <v>223.92459876517998</v>
      </c>
      <c r="AQ181" s="408">
        <v>668.16400032156093</v>
      </c>
      <c r="AR181" s="411">
        <v>-15.162620909090911</v>
      </c>
      <c r="AS181" s="411">
        <v>653.0013794124701</v>
      </c>
    </row>
    <row r="182" spans="1:45" x14ac:dyDescent="0.25">
      <c r="A182" s="409">
        <v>577</v>
      </c>
      <c r="B182" s="407" t="s">
        <v>184</v>
      </c>
      <c r="C182" s="386">
        <v>11138</v>
      </c>
      <c r="D182" s="384">
        <v>526.98727509427192</v>
      </c>
      <c r="E182" s="384">
        <v>125.56352127850602</v>
      </c>
      <c r="F182" s="384">
        <v>604.45037080265752</v>
      </c>
      <c r="G182" s="384">
        <v>483.40574070748784</v>
      </c>
      <c r="H182" s="384">
        <v>51.165178667624353</v>
      </c>
      <c r="I182" s="408">
        <v>1791.572086550548</v>
      </c>
      <c r="J182" s="385">
        <v>32.318927559133456</v>
      </c>
      <c r="K182" s="385">
        <v>0</v>
      </c>
      <c r="L182" s="385">
        <v>0</v>
      </c>
      <c r="M182" s="385">
        <v>60.602731190518945</v>
      </c>
      <c r="N182" s="385">
        <v>16.273961661246513</v>
      </c>
      <c r="O182" s="385">
        <v>0</v>
      </c>
      <c r="P182" s="385">
        <v>0</v>
      </c>
      <c r="Q182" s="385">
        <v>19.645579317077988</v>
      </c>
      <c r="R182" s="408">
        <v>128.84119972797691</v>
      </c>
      <c r="S182" s="408">
        <v>1920.4132862785248</v>
      </c>
      <c r="T182" s="408">
        <v>1388.69</v>
      </c>
      <c r="U182" s="408">
        <v>531.7232862785246</v>
      </c>
      <c r="V182" s="410">
        <v>0</v>
      </c>
      <c r="W182" s="410">
        <v>0</v>
      </c>
      <c r="X182" s="410">
        <v>8.5226111188619775</v>
      </c>
      <c r="Y182" s="410">
        <v>19.289030628051538</v>
      </c>
      <c r="Z182" s="410">
        <v>8.9828083021807306</v>
      </c>
      <c r="AA182" s="408">
        <v>36.794450049094245</v>
      </c>
      <c r="AB182" s="411">
        <v>-0.9900000000000001</v>
      </c>
      <c r="AC182" s="411">
        <v>-1.8099999999999998</v>
      </c>
      <c r="AD182" s="411">
        <v>-0.9900000000000001</v>
      </c>
      <c r="AE182" s="411">
        <v>-0.01</v>
      </c>
      <c r="AF182" s="411">
        <v>-22.5</v>
      </c>
      <c r="AG182" s="411">
        <v>-33.714086011851322</v>
      </c>
      <c r="AH182" s="411">
        <v>28.61090545485197</v>
      </c>
      <c r="AI182" s="411">
        <v>-6.6762422639175618</v>
      </c>
      <c r="AJ182" s="411">
        <v>-90.469955240458646</v>
      </c>
      <c r="AK182" s="411">
        <v>34.69705405746808</v>
      </c>
      <c r="AL182" s="408">
        <v>-93.852324003907498</v>
      </c>
      <c r="AM182" s="408">
        <v>474.66541232371134</v>
      </c>
      <c r="AN182" s="408">
        <v>213.24456030589783</v>
      </c>
      <c r="AO182" s="408">
        <v>687.90997262960923</v>
      </c>
      <c r="AP182" s="408">
        <v>141.29479549833314</v>
      </c>
      <c r="AQ182" s="408">
        <v>829.20476812794243</v>
      </c>
      <c r="AR182" s="411">
        <v>-2.0694094541210286</v>
      </c>
      <c r="AS182" s="411">
        <v>827.13535867382143</v>
      </c>
    </row>
    <row r="183" spans="1:45" x14ac:dyDescent="0.25">
      <c r="A183" s="409">
        <v>578</v>
      </c>
      <c r="B183" s="407" t="s">
        <v>185</v>
      </c>
      <c r="C183" s="386">
        <v>3100</v>
      </c>
      <c r="D183" s="384">
        <v>271.99675161290327</v>
      </c>
      <c r="E183" s="384">
        <v>61.646129032258067</v>
      </c>
      <c r="F183" s="384">
        <v>415.21830322580644</v>
      </c>
      <c r="G183" s="384">
        <v>365.01509032258065</v>
      </c>
      <c r="H183" s="384">
        <v>55.918180645161293</v>
      </c>
      <c r="I183" s="408">
        <v>1169.7944548387097</v>
      </c>
      <c r="J183" s="385">
        <v>76.049822123481832</v>
      </c>
      <c r="K183" s="385">
        <v>0</v>
      </c>
      <c r="L183" s="385">
        <v>0</v>
      </c>
      <c r="M183" s="385">
        <v>16.621354838709678</v>
      </c>
      <c r="N183" s="385">
        <v>225.23209026699209</v>
      </c>
      <c r="O183" s="385">
        <v>0</v>
      </c>
      <c r="P183" s="385">
        <v>0</v>
      </c>
      <c r="Q183" s="385">
        <v>19.169063818091136</v>
      </c>
      <c r="R183" s="408">
        <v>337.07233104727476</v>
      </c>
      <c r="S183" s="408">
        <v>1506.8667858859847</v>
      </c>
      <c r="T183" s="408">
        <v>1388.69</v>
      </c>
      <c r="U183" s="408">
        <v>118.17678588598456</v>
      </c>
      <c r="V183" s="410">
        <v>60.561040833333337</v>
      </c>
      <c r="W183" s="410">
        <v>0</v>
      </c>
      <c r="X183" s="410">
        <v>11.065947830516857</v>
      </c>
      <c r="Y183" s="410">
        <v>20.288605094974258</v>
      </c>
      <c r="Z183" s="410">
        <v>0</v>
      </c>
      <c r="AA183" s="408">
        <v>91.915593758824457</v>
      </c>
      <c r="AB183" s="411">
        <v>-0.99</v>
      </c>
      <c r="AC183" s="411">
        <v>-1.81</v>
      </c>
      <c r="AD183" s="411">
        <v>-0.99</v>
      </c>
      <c r="AE183" s="411">
        <v>-0.01</v>
      </c>
      <c r="AF183" s="411">
        <v>-22.5</v>
      </c>
      <c r="AG183" s="411">
        <v>-38.578500000000005</v>
      </c>
      <c r="AH183" s="411">
        <v>-109.66054136363178</v>
      </c>
      <c r="AI183" s="411">
        <v>-81.644128389141756</v>
      </c>
      <c r="AJ183" s="411">
        <v>-90.469955240458646</v>
      </c>
      <c r="AK183" s="411">
        <v>34.69705405746808</v>
      </c>
      <c r="AL183" s="408">
        <v>-311.9560709357641</v>
      </c>
      <c r="AM183" s="408">
        <v>-101.86369129095509</v>
      </c>
      <c r="AN183" s="408">
        <v>542.4943069212718</v>
      </c>
      <c r="AO183" s="408">
        <v>440.63061563031675</v>
      </c>
      <c r="AP183" s="408">
        <v>214.25674454072112</v>
      </c>
      <c r="AQ183" s="408">
        <v>654.88736017103793</v>
      </c>
      <c r="AR183" s="411">
        <v>115.18525725806451</v>
      </c>
      <c r="AS183" s="411">
        <v>770.07261742910237</v>
      </c>
    </row>
    <row r="184" spans="1:45" x14ac:dyDescent="0.25">
      <c r="A184" s="409">
        <v>580</v>
      </c>
      <c r="B184" s="407" t="s">
        <v>186</v>
      </c>
      <c r="C184" s="386">
        <v>4438</v>
      </c>
      <c r="D184" s="384">
        <v>249.0202456061289</v>
      </c>
      <c r="E184" s="384">
        <v>62.633618747183419</v>
      </c>
      <c r="F184" s="384">
        <v>330.77061514195583</v>
      </c>
      <c r="G184" s="384">
        <v>254.9677287066246</v>
      </c>
      <c r="H184" s="384">
        <v>57.40572780531771</v>
      </c>
      <c r="I184" s="408">
        <v>954.79793600721052</v>
      </c>
      <c r="J184" s="385">
        <v>66.426867657243662</v>
      </c>
      <c r="K184" s="385">
        <v>0</v>
      </c>
      <c r="L184" s="385">
        <v>0</v>
      </c>
      <c r="M184" s="385">
        <v>45.279896349707073</v>
      </c>
      <c r="N184" s="385">
        <v>101.35474392415726</v>
      </c>
      <c r="O184" s="385">
        <v>0</v>
      </c>
      <c r="P184" s="385">
        <v>11.072401982875169</v>
      </c>
      <c r="Q184" s="385">
        <v>29.066560034370841</v>
      </c>
      <c r="R184" s="408">
        <v>253.200469948354</v>
      </c>
      <c r="S184" s="408">
        <v>1207.9984059555643</v>
      </c>
      <c r="T184" s="408">
        <v>1388.69</v>
      </c>
      <c r="U184" s="408">
        <v>-180.69159404443573</v>
      </c>
      <c r="V184" s="410">
        <v>126.96225025000003</v>
      </c>
      <c r="W184" s="410">
        <v>0</v>
      </c>
      <c r="X184" s="410">
        <v>10.554829317807409</v>
      </c>
      <c r="Y184" s="410">
        <v>16.501666455186815</v>
      </c>
      <c r="Z184" s="410">
        <v>0</v>
      </c>
      <c r="AA184" s="408">
        <v>154.01874602299426</v>
      </c>
      <c r="AB184" s="411">
        <v>-0.99</v>
      </c>
      <c r="AC184" s="411">
        <v>-1.81</v>
      </c>
      <c r="AD184" s="411">
        <v>-0.99</v>
      </c>
      <c r="AE184" s="411">
        <v>-0.01</v>
      </c>
      <c r="AF184" s="411">
        <v>-22.5</v>
      </c>
      <c r="AG184" s="411">
        <v>-28.672939387111313</v>
      </c>
      <c r="AH184" s="411">
        <v>-77.320458390823859</v>
      </c>
      <c r="AI184" s="411">
        <v>0.49168642481863489</v>
      </c>
      <c r="AJ184" s="411">
        <v>-90.469955240458646</v>
      </c>
      <c r="AK184" s="411">
        <v>34.69705405746808</v>
      </c>
      <c r="AL184" s="408">
        <v>-187.57461253610708</v>
      </c>
      <c r="AM184" s="408">
        <v>-214.24746055754858</v>
      </c>
      <c r="AN184" s="408">
        <v>454.91721455266594</v>
      </c>
      <c r="AO184" s="408">
        <v>240.66975399511739</v>
      </c>
      <c r="AP184" s="408">
        <v>231.06487718677977</v>
      </c>
      <c r="AQ184" s="408">
        <v>471.73463118189716</v>
      </c>
      <c r="AR184" s="411">
        <v>14.807569287967555</v>
      </c>
      <c r="AS184" s="411">
        <v>486.54220046986478</v>
      </c>
    </row>
    <row r="185" spans="1:45" x14ac:dyDescent="0.25">
      <c r="A185" s="409">
        <v>581</v>
      </c>
      <c r="B185" s="407" t="s">
        <v>187</v>
      </c>
      <c r="C185" s="386">
        <v>6240</v>
      </c>
      <c r="D185" s="384">
        <v>352.90342788461538</v>
      </c>
      <c r="E185" s="384">
        <v>80.739903846153851</v>
      </c>
      <c r="F185" s="384">
        <v>410.23891346153846</v>
      </c>
      <c r="G185" s="384">
        <v>430.42776923076917</v>
      </c>
      <c r="H185" s="384">
        <v>54.851375000000004</v>
      </c>
      <c r="I185" s="408">
        <v>1329.161389423077</v>
      </c>
      <c r="J185" s="385">
        <v>60.342599763119708</v>
      </c>
      <c r="K185" s="385">
        <v>0</v>
      </c>
      <c r="L185" s="385">
        <v>0</v>
      </c>
      <c r="M185" s="385">
        <v>41.287019230769232</v>
      </c>
      <c r="N185" s="385">
        <v>103.90510086882917</v>
      </c>
      <c r="O185" s="385">
        <v>0</v>
      </c>
      <c r="P185" s="385">
        <v>0</v>
      </c>
      <c r="Q185" s="385">
        <v>34.261573142227157</v>
      </c>
      <c r="R185" s="408">
        <v>239.79629300494526</v>
      </c>
      <c r="S185" s="408">
        <v>1568.9576824280221</v>
      </c>
      <c r="T185" s="408">
        <v>1388.6899999999998</v>
      </c>
      <c r="U185" s="408">
        <v>180.2676824280222</v>
      </c>
      <c r="V185" s="410">
        <v>51.018152166666674</v>
      </c>
      <c r="W185" s="410">
        <v>0</v>
      </c>
      <c r="X185" s="410">
        <v>14.131894398306136</v>
      </c>
      <c r="Y185" s="410">
        <v>15.985457166249939</v>
      </c>
      <c r="Z185" s="410">
        <v>0</v>
      </c>
      <c r="AA185" s="408">
        <v>81.135503731222741</v>
      </c>
      <c r="AB185" s="411">
        <v>-0.9900000000000001</v>
      </c>
      <c r="AC185" s="411">
        <v>-1.8099999999999998</v>
      </c>
      <c r="AD185" s="411">
        <v>-0.9900000000000001</v>
      </c>
      <c r="AE185" s="411">
        <v>-0.01</v>
      </c>
      <c r="AF185" s="411">
        <v>-22.5</v>
      </c>
      <c r="AG185" s="411">
        <v>-33.385729967948713</v>
      </c>
      <c r="AH185" s="411">
        <v>-103.01633258071314</v>
      </c>
      <c r="AI185" s="411">
        <v>-70.822871586833244</v>
      </c>
      <c r="AJ185" s="411">
        <v>-90.469955240458646</v>
      </c>
      <c r="AK185" s="411">
        <v>34.69705405746808</v>
      </c>
      <c r="AL185" s="408">
        <v>-289.29783531848568</v>
      </c>
      <c r="AM185" s="408">
        <v>-27.894649159240736</v>
      </c>
      <c r="AN185" s="408">
        <v>351.24109676086243</v>
      </c>
      <c r="AO185" s="408">
        <v>323.34644760162166</v>
      </c>
      <c r="AP185" s="408">
        <v>196.23036762951654</v>
      </c>
      <c r="AQ185" s="408">
        <v>519.5768152311382</v>
      </c>
      <c r="AR185" s="411">
        <v>16.329063301282044</v>
      </c>
      <c r="AS185" s="411">
        <v>535.90587853242027</v>
      </c>
    </row>
    <row r="186" spans="1:45" x14ac:dyDescent="0.25">
      <c r="A186" s="409">
        <v>583</v>
      </c>
      <c r="B186" s="407" t="s">
        <v>188</v>
      </c>
      <c r="C186" s="386">
        <v>947</v>
      </c>
      <c r="D186" s="384">
        <v>302.55633579725452</v>
      </c>
      <c r="E186" s="384">
        <v>110.07180570221753</v>
      </c>
      <c r="F186" s="384">
        <v>267.26140443505807</v>
      </c>
      <c r="G186" s="384">
        <v>249.47942977824709</v>
      </c>
      <c r="H186" s="384">
        <v>57.227835269271388</v>
      </c>
      <c r="I186" s="408">
        <v>986.59681098204862</v>
      </c>
      <c r="J186" s="385">
        <v>82.323292298651197</v>
      </c>
      <c r="K186" s="385">
        <v>0</v>
      </c>
      <c r="L186" s="385">
        <v>0</v>
      </c>
      <c r="M186" s="385">
        <v>23.577634635691659</v>
      </c>
      <c r="N186" s="385">
        <v>830.6</v>
      </c>
      <c r="O186" s="385">
        <v>0</v>
      </c>
      <c r="P186" s="385">
        <v>0</v>
      </c>
      <c r="Q186" s="385">
        <v>23.917716517989881</v>
      </c>
      <c r="R186" s="408">
        <v>960.41864345233284</v>
      </c>
      <c r="S186" s="408">
        <v>1947.0154544343816</v>
      </c>
      <c r="T186" s="408">
        <v>1388.6900000000003</v>
      </c>
      <c r="U186" s="408">
        <v>558.32545443438141</v>
      </c>
      <c r="V186" s="410">
        <v>350.37256100000002</v>
      </c>
      <c r="W186" s="410">
        <v>0</v>
      </c>
      <c r="X186" s="410">
        <v>15.470828538650411</v>
      </c>
      <c r="Y186" s="410">
        <v>17.370598493410281</v>
      </c>
      <c r="Z186" s="410">
        <v>3.0219182383298935</v>
      </c>
      <c r="AA186" s="408">
        <v>386.23590627039061</v>
      </c>
      <c r="AB186" s="411">
        <v>-0.99</v>
      </c>
      <c r="AC186" s="411">
        <v>-1.8100000000000003</v>
      </c>
      <c r="AD186" s="411">
        <v>-0.99</v>
      </c>
      <c r="AE186" s="411">
        <v>-0.01</v>
      </c>
      <c r="AF186" s="411">
        <v>-22.5</v>
      </c>
      <c r="AG186" s="411">
        <v>-12.244783526927138</v>
      </c>
      <c r="AH186" s="411">
        <v>-534.82473673910044</v>
      </c>
      <c r="AI186" s="411">
        <v>349.86167414061237</v>
      </c>
      <c r="AJ186" s="411">
        <v>-90.469955240458646</v>
      </c>
      <c r="AK186" s="411">
        <v>34.697054057468087</v>
      </c>
      <c r="AL186" s="408">
        <v>-279.28074730840575</v>
      </c>
      <c r="AM186" s="408">
        <v>665.28061339636633</v>
      </c>
      <c r="AN186" s="408">
        <v>39.642636889654533</v>
      </c>
      <c r="AO186" s="408">
        <v>704.92325028602079</v>
      </c>
      <c r="AP186" s="408">
        <v>202.23662840615853</v>
      </c>
      <c r="AQ186" s="408">
        <v>907.1598786921794</v>
      </c>
      <c r="AR186" s="411">
        <v>149.5788357972545</v>
      </c>
      <c r="AS186" s="411">
        <v>1056.7387144894337</v>
      </c>
    </row>
    <row r="187" spans="1:45" x14ac:dyDescent="0.25">
      <c r="A187" s="409">
        <v>584</v>
      </c>
      <c r="B187" s="407" t="s">
        <v>189</v>
      </c>
      <c r="C187" s="386">
        <v>2653</v>
      </c>
      <c r="D187" s="384">
        <v>641.82151526573693</v>
      </c>
      <c r="E187" s="384">
        <v>153.88823972860911</v>
      </c>
      <c r="F187" s="384">
        <v>793.18395401432338</v>
      </c>
      <c r="G187" s="384">
        <v>745.23114210327924</v>
      </c>
      <c r="H187" s="384">
        <v>47.036894082171131</v>
      </c>
      <c r="I187" s="408">
        <v>2381.1617451941197</v>
      </c>
      <c r="J187" s="385">
        <v>56.358700025772777</v>
      </c>
      <c r="K187" s="385">
        <v>0</v>
      </c>
      <c r="L187" s="385">
        <v>0</v>
      </c>
      <c r="M187" s="385">
        <v>14.890094232943836</v>
      </c>
      <c r="N187" s="385">
        <v>214.22224373966296</v>
      </c>
      <c r="O187" s="385">
        <v>0</v>
      </c>
      <c r="P187" s="385">
        <v>0</v>
      </c>
      <c r="Q187" s="385">
        <v>34.586241905880797</v>
      </c>
      <c r="R187" s="408">
        <v>320.05727990426033</v>
      </c>
      <c r="S187" s="408">
        <v>2701.2190250983799</v>
      </c>
      <c r="T187" s="408">
        <v>1388.69</v>
      </c>
      <c r="U187" s="408">
        <v>1312.5290250983799</v>
      </c>
      <c r="V187" s="410">
        <v>128.71633500000002</v>
      </c>
      <c r="W187" s="410">
        <v>0</v>
      </c>
      <c r="X187" s="410">
        <v>12.594419345556609</v>
      </c>
      <c r="Y187" s="410">
        <v>13.738562529239749</v>
      </c>
      <c r="Z187" s="410">
        <v>0</v>
      </c>
      <c r="AA187" s="408">
        <v>155.04931687479638</v>
      </c>
      <c r="AB187" s="411">
        <v>-0.98999999999999988</v>
      </c>
      <c r="AC187" s="411">
        <v>-1.81</v>
      </c>
      <c r="AD187" s="411">
        <v>-0.98999999999999988</v>
      </c>
      <c r="AE187" s="411">
        <v>-0.01</v>
      </c>
      <c r="AF187" s="411">
        <v>-22.5</v>
      </c>
      <c r="AG187" s="411">
        <v>-14.85571240105541</v>
      </c>
      <c r="AH187" s="411">
        <v>-157.0179326639136</v>
      </c>
      <c r="AI187" s="411">
        <v>-154.96391606192248</v>
      </c>
      <c r="AJ187" s="411">
        <v>-90.469955240458646</v>
      </c>
      <c r="AK187" s="411">
        <v>34.69705405746808</v>
      </c>
      <c r="AL187" s="408">
        <v>-408.91046230988212</v>
      </c>
      <c r="AM187" s="408">
        <v>1058.6678796632941</v>
      </c>
      <c r="AN187" s="408">
        <v>686.38121155158922</v>
      </c>
      <c r="AO187" s="408">
        <v>1745.0490912148834</v>
      </c>
      <c r="AP187" s="408">
        <v>206.42540631743077</v>
      </c>
      <c r="AQ187" s="408">
        <v>1951.4744975323144</v>
      </c>
      <c r="AR187" s="411">
        <v>4.49860535243121</v>
      </c>
      <c r="AS187" s="411">
        <v>1955.9731028847455</v>
      </c>
    </row>
    <row r="188" spans="1:45" x14ac:dyDescent="0.25">
      <c r="A188" s="409">
        <v>588</v>
      </c>
      <c r="B188" s="407" t="s">
        <v>190</v>
      </c>
      <c r="C188" s="386">
        <v>1600</v>
      </c>
      <c r="D188" s="384">
        <v>255.82218750000001</v>
      </c>
      <c r="E188" s="384">
        <v>59.719687499999999</v>
      </c>
      <c r="F188" s="384">
        <v>284.73361875000001</v>
      </c>
      <c r="G188" s="384">
        <v>365.26578749999999</v>
      </c>
      <c r="H188" s="384">
        <v>57.213587500000003</v>
      </c>
      <c r="I188" s="408">
        <v>1022.75486875</v>
      </c>
      <c r="J188" s="385">
        <v>70.42930315526894</v>
      </c>
      <c r="K188" s="385">
        <v>0</v>
      </c>
      <c r="L188" s="385">
        <v>0</v>
      </c>
      <c r="M188" s="385">
        <v>46.158887499999999</v>
      </c>
      <c r="N188" s="385">
        <v>177.84823260856203</v>
      </c>
      <c r="O188" s="385">
        <v>0</v>
      </c>
      <c r="P188" s="385">
        <v>0</v>
      </c>
      <c r="Q188" s="385">
        <v>36.982160339584276</v>
      </c>
      <c r="R188" s="408">
        <v>331.41858360341524</v>
      </c>
      <c r="S188" s="408">
        <v>1354.1734523534151</v>
      </c>
      <c r="T188" s="408">
        <v>1388.69</v>
      </c>
      <c r="U188" s="408">
        <v>-34.516547646584804</v>
      </c>
      <c r="V188" s="410">
        <v>113.79174950000001</v>
      </c>
      <c r="W188" s="410">
        <v>0</v>
      </c>
      <c r="X188" s="410">
        <v>11.993609058766937</v>
      </c>
      <c r="Y188" s="410">
        <v>13.859304976373162</v>
      </c>
      <c r="Z188" s="410">
        <v>0</v>
      </c>
      <c r="AA188" s="408">
        <v>139.64466353514013</v>
      </c>
      <c r="AB188" s="411">
        <v>-0.99</v>
      </c>
      <c r="AC188" s="411">
        <v>-1.81</v>
      </c>
      <c r="AD188" s="411">
        <v>-0.99</v>
      </c>
      <c r="AE188" s="411">
        <v>-0.01</v>
      </c>
      <c r="AF188" s="411">
        <v>-22.5</v>
      </c>
      <c r="AG188" s="411">
        <v>-28.189809374999999</v>
      </c>
      <c r="AH188" s="411">
        <v>-395.51540965680761</v>
      </c>
      <c r="AI188" s="411">
        <v>-218.41527089247876</v>
      </c>
      <c r="AJ188" s="411">
        <v>-90.469955240458646</v>
      </c>
      <c r="AK188" s="411">
        <v>34.69705405746808</v>
      </c>
      <c r="AL188" s="408">
        <v>-724.19339110727685</v>
      </c>
      <c r="AM188" s="408">
        <v>-619.06527521872147</v>
      </c>
      <c r="AN188" s="408">
        <v>276.18880334937467</v>
      </c>
      <c r="AO188" s="408">
        <v>-342.87647186934686</v>
      </c>
      <c r="AP188" s="408">
        <v>237.58654655456377</v>
      </c>
      <c r="AQ188" s="408">
        <v>-105.2899253147831</v>
      </c>
      <c r="AR188" s="411">
        <v>-6.284418125000002</v>
      </c>
      <c r="AS188" s="411">
        <v>-111.57434343978312</v>
      </c>
    </row>
    <row r="189" spans="1:45" x14ac:dyDescent="0.25">
      <c r="A189" s="409">
        <v>592</v>
      </c>
      <c r="B189" s="407" t="s">
        <v>191</v>
      </c>
      <c r="C189" s="386">
        <v>3651</v>
      </c>
      <c r="D189" s="384">
        <v>421.53554642563682</v>
      </c>
      <c r="E189" s="384">
        <v>90.410024650780613</v>
      </c>
      <c r="F189" s="384">
        <v>574.38666118871538</v>
      </c>
      <c r="G189" s="384">
        <v>613.04420706655708</v>
      </c>
      <c r="H189" s="384">
        <v>51.848069022185705</v>
      </c>
      <c r="I189" s="408">
        <v>1751.2245083538755</v>
      </c>
      <c r="J189" s="385">
        <v>70.125095509356129</v>
      </c>
      <c r="K189" s="385">
        <v>0</v>
      </c>
      <c r="L189" s="385">
        <v>0</v>
      </c>
      <c r="M189" s="385">
        <v>24.932791016159953</v>
      </c>
      <c r="N189" s="385">
        <v>95.001078381421436</v>
      </c>
      <c r="O189" s="385">
        <v>0</v>
      </c>
      <c r="P189" s="385">
        <v>0</v>
      </c>
      <c r="Q189" s="385">
        <v>17.625199000225127</v>
      </c>
      <c r="R189" s="408">
        <v>207.68416390716263</v>
      </c>
      <c r="S189" s="408">
        <v>1958.9086722610384</v>
      </c>
      <c r="T189" s="408">
        <v>1388.69</v>
      </c>
      <c r="U189" s="408">
        <v>570.21867226103825</v>
      </c>
      <c r="V189" s="410">
        <v>30.723344666666669</v>
      </c>
      <c r="W189" s="410">
        <v>0</v>
      </c>
      <c r="X189" s="410">
        <v>7.2763376187125024</v>
      </c>
      <c r="Y189" s="410">
        <v>14.452959658895134</v>
      </c>
      <c r="Z189" s="410">
        <v>0</v>
      </c>
      <c r="AA189" s="408">
        <v>52.452641944274305</v>
      </c>
      <c r="AB189" s="411">
        <v>-0.99</v>
      </c>
      <c r="AC189" s="411">
        <v>-1.81</v>
      </c>
      <c r="AD189" s="411">
        <v>-0.99</v>
      </c>
      <c r="AE189" s="411">
        <v>-0.01</v>
      </c>
      <c r="AF189" s="411">
        <v>-22.5</v>
      </c>
      <c r="AG189" s="411">
        <v>-31.281602985483431</v>
      </c>
      <c r="AH189" s="411">
        <v>-116.16869705067795</v>
      </c>
      <c r="AI189" s="411">
        <v>-83.721341116003757</v>
      </c>
      <c r="AJ189" s="411">
        <v>-90.469955240458646</v>
      </c>
      <c r="AK189" s="411">
        <v>34.69705405746808</v>
      </c>
      <c r="AL189" s="408">
        <v>-313.24454233515576</v>
      </c>
      <c r="AM189" s="408">
        <v>309.42677187015676</v>
      </c>
      <c r="AN189" s="408">
        <v>390.35996211848368</v>
      </c>
      <c r="AO189" s="408">
        <v>699.78673398864044</v>
      </c>
      <c r="AP189" s="408">
        <v>184.53995897058445</v>
      </c>
      <c r="AQ189" s="408">
        <v>884.32669295922494</v>
      </c>
      <c r="AR189" s="411">
        <v>34.875211585866886</v>
      </c>
      <c r="AS189" s="411">
        <v>919.20190454509191</v>
      </c>
    </row>
    <row r="190" spans="1:45" x14ac:dyDescent="0.25">
      <c r="A190" s="409">
        <v>593</v>
      </c>
      <c r="B190" s="407" t="s">
        <v>192</v>
      </c>
      <c r="C190" s="386">
        <v>17077</v>
      </c>
      <c r="D190" s="384">
        <v>296.73396322539094</v>
      </c>
      <c r="E190" s="384">
        <v>62.057328570592027</v>
      </c>
      <c r="F190" s="384">
        <v>375.60401182877553</v>
      </c>
      <c r="G190" s="384">
        <v>340.04502313052643</v>
      </c>
      <c r="H190" s="384">
        <v>56.201143057914159</v>
      </c>
      <c r="I190" s="408">
        <v>1130.6414698131991</v>
      </c>
      <c r="J190" s="385">
        <v>60.299275416136247</v>
      </c>
      <c r="K190" s="385">
        <v>0</v>
      </c>
      <c r="L190" s="385">
        <v>0</v>
      </c>
      <c r="M190" s="385">
        <v>55.115765064121327</v>
      </c>
      <c r="N190" s="385">
        <v>69.822496094457193</v>
      </c>
      <c r="O190" s="385">
        <v>0</v>
      </c>
      <c r="P190" s="385">
        <v>0</v>
      </c>
      <c r="Q190" s="385">
        <v>28.304119770768001</v>
      </c>
      <c r="R190" s="408">
        <v>213.54165634548278</v>
      </c>
      <c r="S190" s="408">
        <v>1344.1831261586819</v>
      </c>
      <c r="T190" s="408">
        <v>1388.69</v>
      </c>
      <c r="U190" s="408">
        <v>-44.506873841318111</v>
      </c>
      <c r="V190" s="410">
        <v>0</v>
      </c>
      <c r="W190" s="410">
        <v>0</v>
      </c>
      <c r="X190" s="410">
        <v>13.507034727843333</v>
      </c>
      <c r="Y190" s="410">
        <v>19.66538715700791</v>
      </c>
      <c r="Z190" s="410">
        <v>0</v>
      </c>
      <c r="AA190" s="408">
        <v>33.172421884851246</v>
      </c>
      <c r="AB190" s="411">
        <v>-0.99</v>
      </c>
      <c r="AC190" s="411">
        <v>-1.81</v>
      </c>
      <c r="AD190" s="411">
        <v>-0.99</v>
      </c>
      <c r="AE190" s="411">
        <v>-0.01</v>
      </c>
      <c r="AF190" s="411">
        <v>-22.5</v>
      </c>
      <c r="AG190" s="411">
        <v>-48.990741011301751</v>
      </c>
      <c r="AH190" s="411">
        <v>-89.619712842052991</v>
      </c>
      <c r="AI190" s="411">
        <v>-84.614043050384723</v>
      </c>
      <c r="AJ190" s="411">
        <v>-90.469955240458646</v>
      </c>
      <c r="AK190" s="411">
        <v>34.69705405746808</v>
      </c>
      <c r="AL190" s="408">
        <v>-305.29739808673003</v>
      </c>
      <c r="AM190" s="408">
        <v>-316.63185004319689</v>
      </c>
      <c r="AN190" s="408">
        <v>367.06939769193082</v>
      </c>
      <c r="AO190" s="408">
        <v>50.437547648733876</v>
      </c>
      <c r="AP190" s="408">
        <v>194.54139744639599</v>
      </c>
      <c r="AQ190" s="408">
        <v>244.97894509512989</v>
      </c>
      <c r="AR190" s="411">
        <v>-14.452870176260459</v>
      </c>
      <c r="AS190" s="411">
        <v>230.52607491886943</v>
      </c>
    </row>
    <row r="191" spans="1:45" x14ac:dyDescent="0.25">
      <c r="A191" s="409">
        <v>595</v>
      </c>
      <c r="B191" s="407" t="s">
        <v>193</v>
      </c>
      <c r="C191" s="386">
        <v>4140</v>
      </c>
      <c r="D191" s="384">
        <v>326.26597826086959</v>
      </c>
      <c r="E191" s="384">
        <v>52.454710144927539</v>
      </c>
      <c r="F191" s="384">
        <v>384.27357487922706</v>
      </c>
      <c r="G191" s="384">
        <v>456.53530434782607</v>
      </c>
      <c r="H191" s="384">
        <v>55.363932367149765</v>
      </c>
      <c r="I191" s="408">
        <v>1274.8934999999999</v>
      </c>
      <c r="J191" s="385">
        <v>61.438411302967161</v>
      </c>
      <c r="K191" s="385">
        <v>0</v>
      </c>
      <c r="L191" s="385">
        <v>0</v>
      </c>
      <c r="M191" s="385">
        <v>32.359449275362316</v>
      </c>
      <c r="N191" s="385">
        <v>211.68558824496552</v>
      </c>
      <c r="O191" s="385">
        <v>0</v>
      </c>
      <c r="P191" s="385">
        <v>0</v>
      </c>
      <c r="Q191" s="385">
        <v>29.520539731021781</v>
      </c>
      <c r="R191" s="408">
        <v>335.00398855431678</v>
      </c>
      <c r="S191" s="408">
        <v>1609.8974885543166</v>
      </c>
      <c r="T191" s="408">
        <v>1388.69</v>
      </c>
      <c r="U191" s="408">
        <v>221.2074885543166</v>
      </c>
      <c r="V191" s="410">
        <v>122.86729950000002</v>
      </c>
      <c r="W191" s="410">
        <v>0</v>
      </c>
      <c r="X191" s="410">
        <v>10.953305168460199</v>
      </c>
      <c r="Y191" s="410">
        <v>18.635890661210752</v>
      </c>
      <c r="Z191" s="410">
        <v>0</v>
      </c>
      <c r="AA191" s="408">
        <v>152.45649532967096</v>
      </c>
      <c r="AB191" s="411">
        <v>-0.9900000000000001</v>
      </c>
      <c r="AC191" s="411">
        <v>-1.81</v>
      </c>
      <c r="AD191" s="411">
        <v>-0.9900000000000001</v>
      </c>
      <c r="AE191" s="411">
        <v>-0.01</v>
      </c>
      <c r="AF191" s="411">
        <v>-22.5</v>
      </c>
      <c r="AG191" s="411">
        <v>-34.279006038647339</v>
      </c>
      <c r="AH191" s="411">
        <v>235.47005618585709</v>
      </c>
      <c r="AI191" s="411">
        <v>70.148211711008528</v>
      </c>
      <c r="AJ191" s="411">
        <v>-90.469955240458646</v>
      </c>
      <c r="AK191" s="411">
        <v>34.69705405746808</v>
      </c>
      <c r="AL191" s="408">
        <v>189.2663606752277</v>
      </c>
      <c r="AM191" s="408">
        <v>562.9303445592152</v>
      </c>
      <c r="AN191" s="408">
        <v>550.89057646780952</v>
      </c>
      <c r="AO191" s="408">
        <v>1113.8209210270247</v>
      </c>
      <c r="AP191" s="408">
        <v>233.21311446242763</v>
      </c>
      <c r="AQ191" s="408">
        <v>1347.0340354894522</v>
      </c>
      <c r="AR191" s="411">
        <v>31.42254106280193</v>
      </c>
      <c r="AS191" s="411">
        <v>1378.4565765522541</v>
      </c>
    </row>
    <row r="192" spans="1:45" x14ac:dyDescent="0.25">
      <c r="A192" s="409">
        <v>598</v>
      </c>
      <c r="B192" s="407" t="s">
        <v>194</v>
      </c>
      <c r="C192" s="386">
        <v>19207</v>
      </c>
      <c r="D192" s="384">
        <v>438.14893944915917</v>
      </c>
      <c r="E192" s="384">
        <v>85.024314052168478</v>
      </c>
      <c r="F192" s="384">
        <v>452.16990316030615</v>
      </c>
      <c r="G192" s="384">
        <v>431.8146956838653</v>
      </c>
      <c r="H192" s="384">
        <v>53.774112563128028</v>
      </c>
      <c r="I192" s="408">
        <v>1460.9319649086269</v>
      </c>
      <c r="J192" s="385">
        <v>50.201859840877901</v>
      </c>
      <c r="K192" s="385">
        <v>20.5807</v>
      </c>
      <c r="L192" s="385">
        <v>151.27087737803924</v>
      </c>
      <c r="M192" s="385">
        <v>210.76908314676939</v>
      </c>
      <c r="N192" s="385">
        <v>3.5023340813524437</v>
      </c>
      <c r="O192" s="385">
        <v>0</v>
      </c>
      <c r="P192" s="385">
        <v>0</v>
      </c>
      <c r="Q192" s="385">
        <v>36.561737653702323</v>
      </c>
      <c r="R192" s="408">
        <v>472.88659210074121</v>
      </c>
      <c r="S192" s="408">
        <v>1933.8185570093681</v>
      </c>
      <c r="T192" s="408">
        <v>1388.69</v>
      </c>
      <c r="U192" s="408">
        <v>545.12855700936814</v>
      </c>
      <c r="V192" s="410">
        <v>0</v>
      </c>
      <c r="W192" s="410">
        <v>0</v>
      </c>
      <c r="X192" s="410">
        <v>17.80977072312858</v>
      </c>
      <c r="Y192" s="410">
        <v>14.273816805193787</v>
      </c>
      <c r="Z192" s="410">
        <v>0</v>
      </c>
      <c r="AA192" s="408">
        <v>32.083587528322369</v>
      </c>
      <c r="AB192" s="411">
        <v>-0.99</v>
      </c>
      <c r="AC192" s="411">
        <v>-1.8099999999999998</v>
      </c>
      <c r="AD192" s="411">
        <v>-0.99</v>
      </c>
      <c r="AE192" s="411">
        <v>-0.01</v>
      </c>
      <c r="AF192" s="411">
        <v>-22.5</v>
      </c>
      <c r="AG192" s="411">
        <v>-49.57082298120477</v>
      </c>
      <c r="AH192" s="411">
        <v>-369.30960381842652</v>
      </c>
      <c r="AI192" s="411">
        <v>-190.15663961382961</v>
      </c>
      <c r="AJ192" s="411">
        <v>-90.469955240458646</v>
      </c>
      <c r="AK192" s="411">
        <v>34.69705405746808</v>
      </c>
      <c r="AL192" s="408">
        <v>-691.1099675964515</v>
      </c>
      <c r="AM192" s="408">
        <v>-113.89782305876108</v>
      </c>
      <c r="AN192" s="408">
        <v>78.607631862006428</v>
      </c>
      <c r="AO192" s="408">
        <v>-35.290191196754648</v>
      </c>
      <c r="AP192" s="408">
        <v>160.17259607045622</v>
      </c>
      <c r="AQ192" s="408">
        <v>124.88240487370159</v>
      </c>
      <c r="AR192" s="411">
        <v>40.393429088353209</v>
      </c>
      <c r="AS192" s="411">
        <v>165.2758339620548</v>
      </c>
    </row>
    <row r="193" spans="1:45" x14ac:dyDescent="0.25">
      <c r="A193" s="409">
        <v>599</v>
      </c>
      <c r="B193" s="407" t="s">
        <v>195</v>
      </c>
      <c r="C193" s="386">
        <v>11206</v>
      </c>
      <c r="D193" s="384">
        <v>723.95441816883817</v>
      </c>
      <c r="E193" s="384">
        <v>125.57674460110655</v>
      </c>
      <c r="F193" s="384">
        <v>677.57420132072104</v>
      </c>
      <c r="G193" s="384">
        <v>646.91773514188822</v>
      </c>
      <c r="H193" s="384">
        <v>48.133606996252013</v>
      </c>
      <c r="I193" s="408">
        <v>2222.1567062288059</v>
      </c>
      <c r="J193" s="385">
        <v>16.007332741517306</v>
      </c>
      <c r="K193" s="385">
        <v>20.5807</v>
      </c>
      <c r="L193" s="385">
        <v>242.19696874888453</v>
      </c>
      <c r="M193" s="385">
        <v>54.41073532036409</v>
      </c>
      <c r="N193" s="385">
        <v>53.862657215991824</v>
      </c>
      <c r="O193" s="385">
        <v>0</v>
      </c>
      <c r="P193" s="385">
        <v>0</v>
      </c>
      <c r="Q193" s="385">
        <v>19.226260156240564</v>
      </c>
      <c r="R193" s="408">
        <v>406.28465418299834</v>
      </c>
      <c r="S193" s="408">
        <v>2628.4413604118045</v>
      </c>
      <c r="T193" s="408">
        <v>1388.69</v>
      </c>
      <c r="U193" s="408">
        <v>1239.7513604118044</v>
      </c>
      <c r="V193" s="410">
        <v>0</v>
      </c>
      <c r="W193" s="410">
        <v>0</v>
      </c>
      <c r="X193" s="410">
        <v>11.533153357250683</v>
      </c>
      <c r="Y193" s="410">
        <v>18.910896667561136</v>
      </c>
      <c r="Z193" s="410">
        <v>3.8424166384280625</v>
      </c>
      <c r="AA193" s="408">
        <v>34.286466663239885</v>
      </c>
      <c r="AB193" s="411">
        <v>-0.99</v>
      </c>
      <c r="AC193" s="411">
        <v>-1.81</v>
      </c>
      <c r="AD193" s="411">
        <v>-0.99</v>
      </c>
      <c r="AE193" s="411">
        <v>-0.01</v>
      </c>
      <c r="AF193" s="411">
        <v>-22.5</v>
      </c>
      <c r="AG193" s="411">
        <v>-8.312723670355167</v>
      </c>
      <c r="AH193" s="411">
        <v>-176.58101250739</v>
      </c>
      <c r="AI193" s="411">
        <v>-158.26800288187906</v>
      </c>
      <c r="AJ193" s="411">
        <v>-90.469955240458646</v>
      </c>
      <c r="AK193" s="411">
        <v>34.69705405746808</v>
      </c>
      <c r="AL193" s="408">
        <v>-425.23464024261483</v>
      </c>
      <c r="AM193" s="408">
        <v>848.80318683242956</v>
      </c>
      <c r="AN193" s="408">
        <v>427.76812938274577</v>
      </c>
      <c r="AO193" s="408">
        <v>1276.5713162151753</v>
      </c>
      <c r="AP193" s="408">
        <v>182.09850418152985</v>
      </c>
      <c r="AQ193" s="408">
        <v>1458.6698203967051</v>
      </c>
      <c r="AR193" s="411">
        <v>-41.809342539710876</v>
      </c>
      <c r="AS193" s="411">
        <v>1416.8604778569941</v>
      </c>
    </row>
    <row r="194" spans="1:45" x14ac:dyDescent="0.25">
      <c r="A194" s="409">
        <v>601</v>
      </c>
      <c r="B194" s="407" t="s">
        <v>196</v>
      </c>
      <c r="C194" s="386">
        <v>3786</v>
      </c>
      <c r="D194" s="384">
        <v>311.36519809825677</v>
      </c>
      <c r="E194" s="384">
        <v>64.24247226624405</v>
      </c>
      <c r="F194" s="384">
        <v>448.85434495509776</v>
      </c>
      <c r="G194" s="384">
        <v>495.93808240887483</v>
      </c>
      <c r="H194" s="384">
        <v>54.618510301109346</v>
      </c>
      <c r="I194" s="408">
        <v>1375.0186080295828</v>
      </c>
      <c r="J194" s="385">
        <v>70.343030041523789</v>
      </c>
      <c r="K194" s="385">
        <v>0</v>
      </c>
      <c r="L194" s="385">
        <v>0</v>
      </c>
      <c r="M194" s="385">
        <v>15.877945060750132</v>
      </c>
      <c r="N194" s="385">
        <v>215.76215715761498</v>
      </c>
      <c r="O194" s="385">
        <v>0</v>
      </c>
      <c r="P194" s="385">
        <v>0</v>
      </c>
      <c r="Q194" s="385">
        <v>27.257777060430897</v>
      </c>
      <c r="R194" s="408">
        <v>329.24090932031976</v>
      </c>
      <c r="S194" s="408">
        <v>1704.2595173499026</v>
      </c>
      <c r="T194" s="408">
        <v>1388.69</v>
      </c>
      <c r="U194" s="408">
        <v>315.56951734990253</v>
      </c>
      <c r="V194" s="410">
        <v>139.16417075000001</v>
      </c>
      <c r="W194" s="410">
        <v>0</v>
      </c>
      <c r="X194" s="410">
        <v>12.186953873440356</v>
      </c>
      <c r="Y194" s="410">
        <v>14.484243676009628</v>
      </c>
      <c r="Z194" s="410">
        <v>0</v>
      </c>
      <c r="AA194" s="408">
        <v>165.83536829945001</v>
      </c>
      <c r="AB194" s="411">
        <v>-0.99</v>
      </c>
      <c r="AC194" s="411">
        <v>-1.81</v>
      </c>
      <c r="AD194" s="411">
        <v>-0.99</v>
      </c>
      <c r="AE194" s="411">
        <v>-0.01</v>
      </c>
      <c r="AF194" s="411">
        <v>-22.5</v>
      </c>
      <c r="AG194" s="411">
        <v>-26.962946381405175</v>
      </c>
      <c r="AH194" s="411">
        <v>204.67491900151299</v>
      </c>
      <c r="AI194" s="411">
        <v>101.85604291310818</v>
      </c>
      <c r="AJ194" s="411">
        <v>-90.469955240458646</v>
      </c>
      <c r="AK194" s="411">
        <v>34.69705405746808</v>
      </c>
      <c r="AL194" s="408">
        <v>197.49511435022544</v>
      </c>
      <c r="AM194" s="408">
        <v>678.89999999957797</v>
      </c>
      <c r="AN194" s="408">
        <v>406.7285656719389</v>
      </c>
      <c r="AO194" s="408">
        <v>1085.628565671517</v>
      </c>
      <c r="AP194" s="408">
        <v>226.58596079655103</v>
      </c>
      <c r="AQ194" s="408">
        <v>1312.214526468068</v>
      </c>
      <c r="AR194" s="411">
        <v>-13.622095747490759</v>
      </c>
      <c r="AS194" s="411">
        <v>1298.5924307205773</v>
      </c>
    </row>
    <row r="195" spans="1:45" x14ac:dyDescent="0.25">
      <c r="A195" s="409">
        <v>604</v>
      </c>
      <c r="B195" s="407" t="s">
        <v>197</v>
      </c>
      <c r="C195" s="386">
        <v>20405</v>
      </c>
      <c r="D195" s="384">
        <v>515.53091644204846</v>
      </c>
      <c r="E195" s="384">
        <v>115.79161970105366</v>
      </c>
      <c r="F195" s="384">
        <v>628.68803822592497</v>
      </c>
      <c r="G195" s="384">
        <v>532.60587699093355</v>
      </c>
      <c r="H195" s="384">
        <v>50.858711100220532</v>
      </c>
      <c r="I195" s="408">
        <v>1843.4751624601813</v>
      </c>
      <c r="J195" s="385">
        <v>43.043835691851093</v>
      </c>
      <c r="K195" s="385">
        <v>0</v>
      </c>
      <c r="L195" s="385">
        <v>0</v>
      </c>
      <c r="M195" s="385">
        <v>72.05166576819407</v>
      </c>
      <c r="N195" s="385">
        <v>3.0322862761333749</v>
      </c>
      <c r="O195" s="385">
        <v>0</v>
      </c>
      <c r="P195" s="385">
        <v>0</v>
      </c>
      <c r="Q195" s="385">
        <v>13.403007744951536</v>
      </c>
      <c r="R195" s="408">
        <v>131.53079548113004</v>
      </c>
      <c r="S195" s="408">
        <v>1975.0059579413112</v>
      </c>
      <c r="T195" s="408">
        <v>1388.69</v>
      </c>
      <c r="U195" s="408">
        <v>586.31595794131113</v>
      </c>
      <c r="V195" s="410">
        <v>0</v>
      </c>
      <c r="W195" s="410">
        <v>0</v>
      </c>
      <c r="X195" s="410">
        <v>13.124725959850942</v>
      </c>
      <c r="Y195" s="410">
        <v>22.217454828934404</v>
      </c>
      <c r="Z195" s="410">
        <v>13.438949077851021</v>
      </c>
      <c r="AA195" s="408">
        <v>48.78112986663637</v>
      </c>
      <c r="AB195" s="411">
        <v>-0.99</v>
      </c>
      <c r="AC195" s="411">
        <v>-1.81</v>
      </c>
      <c r="AD195" s="411">
        <v>-0.99</v>
      </c>
      <c r="AE195" s="411">
        <v>-0.01</v>
      </c>
      <c r="AF195" s="411">
        <v>-22.5</v>
      </c>
      <c r="AG195" s="411">
        <v>-32.051286204361674</v>
      </c>
      <c r="AH195" s="411">
        <v>193.93854258700947</v>
      </c>
      <c r="AI195" s="411">
        <v>89.49873388624394</v>
      </c>
      <c r="AJ195" s="411">
        <v>-90.469955240458646</v>
      </c>
      <c r="AK195" s="411">
        <v>34.69705405746808</v>
      </c>
      <c r="AL195" s="408">
        <v>169.31308908590117</v>
      </c>
      <c r="AM195" s="408">
        <v>804.41017689384876</v>
      </c>
      <c r="AN195" s="408">
        <v>-19.783903063058819</v>
      </c>
      <c r="AO195" s="408">
        <v>784.62627383078996</v>
      </c>
      <c r="AP195" s="408">
        <v>103.87946800255338</v>
      </c>
      <c r="AQ195" s="408">
        <v>888.50574183334334</v>
      </c>
      <c r="AR195" s="411">
        <v>-34.145050448419504</v>
      </c>
      <c r="AS195" s="411">
        <v>854.36069138492383</v>
      </c>
    </row>
    <row r="196" spans="1:45" x14ac:dyDescent="0.25">
      <c r="A196" s="409">
        <v>607</v>
      </c>
      <c r="B196" s="407" t="s">
        <v>198</v>
      </c>
      <c r="C196" s="386">
        <v>4084</v>
      </c>
      <c r="D196" s="384">
        <v>366.8204529872674</v>
      </c>
      <c r="E196" s="384">
        <v>106.34794319294809</v>
      </c>
      <c r="F196" s="384">
        <v>407.24924094025465</v>
      </c>
      <c r="G196" s="384">
        <v>350.14120959843291</v>
      </c>
      <c r="H196" s="384">
        <v>54.993721841332032</v>
      </c>
      <c r="I196" s="408">
        <v>1285.5525685602352</v>
      </c>
      <c r="J196" s="385">
        <v>87.414420890793309</v>
      </c>
      <c r="K196" s="385">
        <v>0</v>
      </c>
      <c r="L196" s="385">
        <v>0</v>
      </c>
      <c r="M196" s="385">
        <v>23.971542605288931</v>
      </c>
      <c r="N196" s="385">
        <v>149.72219617575814</v>
      </c>
      <c r="O196" s="385">
        <v>0</v>
      </c>
      <c r="P196" s="385">
        <v>0</v>
      </c>
      <c r="Q196" s="385">
        <v>23.227391932581003</v>
      </c>
      <c r="R196" s="408">
        <v>284.33555160442143</v>
      </c>
      <c r="S196" s="408">
        <v>1569.8881201646566</v>
      </c>
      <c r="T196" s="408">
        <v>1388.69</v>
      </c>
      <c r="U196" s="408">
        <v>181.19812016465667</v>
      </c>
      <c r="V196" s="410">
        <v>38.672274666666667</v>
      </c>
      <c r="W196" s="410">
        <v>0</v>
      </c>
      <c r="X196" s="410">
        <v>9.8702647657627853</v>
      </c>
      <c r="Y196" s="410">
        <v>19.07160132451336</v>
      </c>
      <c r="Z196" s="410">
        <v>0</v>
      </c>
      <c r="AA196" s="408">
        <v>67.614140756942817</v>
      </c>
      <c r="AB196" s="411">
        <v>-0.99</v>
      </c>
      <c r="AC196" s="411">
        <v>-1.81</v>
      </c>
      <c r="AD196" s="411">
        <v>-0.99</v>
      </c>
      <c r="AE196" s="411">
        <v>-0.01</v>
      </c>
      <c r="AF196" s="411">
        <v>-22.5</v>
      </c>
      <c r="AG196" s="411">
        <v>-37.682600391772766</v>
      </c>
      <c r="AH196" s="411">
        <v>-135.63842966631705</v>
      </c>
      <c r="AI196" s="411">
        <v>-31.511394759239852</v>
      </c>
      <c r="AJ196" s="411">
        <v>-90.469955240458646</v>
      </c>
      <c r="AK196" s="411">
        <v>34.69705405746808</v>
      </c>
      <c r="AL196" s="408">
        <v>-286.90532600032026</v>
      </c>
      <c r="AM196" s="408">
        <v>-38.093065078720777</v>
      </c>
      <c r="AN196" s="408">
        <v>620.5377980850285</v>
      </c>
      <c r="AO196" s="408">
        <v>582.44473300630773</v>
      </c>
      <c r="AP196" s="408">
        <v>228.42394124632006</v>
      </c>
      <c r="AQ196" s="408">
        <v>810.86867425262778</v>
      </c>
      <c r="AR196" s="411">
        <v>-11.324032810969639</v>
      </c>
      <c r="AS196" s="411">
        <v>799.5446414416582</v>
      </c>
    </row>
    <row r="197" spans="1:45" x14ac:dyDescent="0.25">
      <c r="A197" s="409">
        <v>608</v>
      </c>
      <c r="B197" s="407" t="s">
        <v>199</v>
      </c>
      <c r="C197" s="386">
        <v>1980</v>
      </c>
      <c r="D197" s="384">
        <v>305.95300000000003</v>
      </c>
      <c r="E197" s="384">
        <v>78.968181818181819</v>
      </c>
      <c r="F197" s="384">
        <v>452.87117171717176</v>
      </c>
      <c r="G197" s="384">
        <v>464.72672727272732</v>
      </c>
      <c r="H197" s="384">
        <v>54.677474747474754</v>
      </c>
      <c r="I197" s="408">
        <v>1357.1965555555557</v>
      </c>
      <c r="J197" s="385">
        <v>54.426562295174385</v>
      </c>
      <c r="K197" s="385">
        <v>0</v>
      </c>
      <c r="L197" s="385">
        <v>0</v>
      </c>
      <c r="M197" s="385">
        <v>23.420999999999999</v>
      </c>
      <c r="N197" s="385">
        <v>115.60203484803732</v>
      </c>
      <c r="O197" s="385">
        <v>0</v>
      </c>
      <c r="P197" s="385">
        <v>0</v>
      </c>
      <c r="Q197" s="385">
        <v>32.702219980987898</v>
      </c>
      <c r="R197" s="408">
        <v>226.15181712419962</v>
      </c>
      <c r="S197" s="408">
        <v>1583.3483726797554</v>
      </c>
      <c r="T197" s="408">
        <v>1388.69</v>
      </c>
      <c r="U197" s="408">
        <v>194.65837267975516</v>
      </c>
      <c r="V197" s="410">
        <v>6.7722380000000006</v>
      </c>
      <c r="W197" s="410">
        <v>0</v>
      </c>
      <c r="X197" s="410">
        <v>9.7646539298680306</v>
      </c>
      <c r="Y197" s="410">
        <v>15.314240061855834</v>
      </c>
      <c r="Z197" s="410">
        <v>0</v>
      </c>
      <c r="AA197" s="408">
        <v>31.851131991723868</v>
      </c>
      <c r="AB197" s="411">
        <v>-0.99</v>
      </c>
      <c r="AC197" s="411">
        <v>-1.81</v>
      </c>
      <c r="AD197" s="411">
        <v>-0.99</v>
      </c>
      <c r="AE197" s="411">
        <v>-0.01</v>
      </c>
      <c r="AF197" s="411">
        <v>-22.5</v>
      </c>
      <c r="AG197" s="411">
        <v>-19.296431818181816</v>
      </c>
      <c r="AH197" s="411">
        <v>-99.194892959009664</v>
      </c>
      <c r="AI197" s="411">
        <v>-69.666517960128161</v>
      </c>
      <c r="AJ197" s="411">
        <v>-90.469955240458646</v>
      </c>
      <c r="AK197" s="411">
        <v>34.69705405746808</v>
      </c>
      <c r="AL197" s="408">
        <v>-270.2307439203102</v>
      </c>
      <c r="AM197" s="408">
        <v>-43.721239248831168</v>
      </c>
      <c r="AN197" s="408">
        <v>456.24532858139247</v>
      </c>
      <c r="AO197" s="408">
        <v>412.52408933256135</v>
      </c>
      <c r="AP197" s="408">
        <v>208.72952411670019</v>
      </c>
      <c r="AQ197" s="408">
        <v>621.25361344926148</v>
      </c>
      <c r="AR197" s="411">
        <v>-1.5069191919191904</v>
      </c>
      <c r="AS197" s="411">
        <v>619.74669425734237</v>
      </c>
    </row>
    <row r="198" spans="1:45" x14ac:dyDescent="0.25">
      <c r="A198" s="409">
        <v>609</v>
      </c>
      <c r="B198" s="407" t="s">
        <v>200</v>
      </c>
      <c r="C198" s="386">
        <v>83205</v>
      </c>
      <c r="D198" s="384">
        <v>377.51182585181181</v>
      </c>
      <c r="E198" s="384">
        <v>75.3759149089598</v>
      </c>
      <c r="F198" s="384">
        <v>435.24428387717086</v>
      </c>
      <c r="G198" s="384">
        <v>384.52225635478635</v>
      </c>
      <c r="H198" s="384">
        <v>54.713345351841838</v>
      </c>
      <c r="I198" s="408">
        <v>1327.3676263445707</v>
      </c>
      <c r="J198" s="385">
        <v>80.555801507255424</v>
      </c>
      <c r="K198" s="385">
        <v>0</v>
      </c>
      <c r="L198" s="385">
        <v>0</v>
      </c>
      <c r="M198" s="385">
        <v>75.57134715461811</v>
      </c>
      <c r="N198" s="385">
        <v>10.559520955004393</v>
      </c>
      <c r="O198" s="385">
        <v>0</v>
      </c>
      <c r="P198" s="385">
        <v>3.2090624361516733</v>
      </c>
      <c r="Q198" s="385">
        <v>25.20979862777396</v>
      </c>
      <c r="R198" s="408">
        <v>195.10553068080353</v>
      </c>
      <c r="S198" s="408">
        <v>1522.4731570253743</v>
      </c>
      <c r="T198" s="408">
        <v>1388.69</v>
      </c>
      <c r="U198" s="408">
        <v>133.78315702537424</v>
      </c>
      <c r="V198" s="410">
        <v>0</v>
      </c>
      <c r="W198" s="410">
        <v>0</v>
      </c>
      <c r="X198" s="410">
        <v>13.446215446013728</v>
      </c>
      <c r="Y198" s="410">
        <v>19.833715140035764</v>
      </c>
      <c r="Z198" s="410">
        <v>0</v>
      </c>
      <c r="AA198" s="408">
        <v>33.279930586049488</v>
      </c>
      <c r="AB198" s="411">
        <v>-0.99</v>
      </c>
      <c r="AC198" s="411">
        <v>-1.8100000000000003</v>
      </c>
      <c r="AD198" s="411">
        <v>-0.99</v>
      </c>
      <c r="AE198" s="411">
        <v>-0.01</v>
      </c>
      <c r="AF198" s="411">
        <v>-22.5</v>
      </c>
      <c r="AG198" s="411">
        <v>-54.492334384351906</v>
      </c>
      <c r="AH198" s="411">
        <v>-189.93306916653003</v>
      </c>
      <c r="AI198" s="411">
        <v>-50.819839270517569</v>
      </c>
      <c r="AJ198" s="411">
        <v>-90.469955240458646</v>
      </c>
      <c r="AK198" s="411">
        <v>34.69705405746808</v>
      </c>
      <c r="AL198" s="408">
        <v>-377.31814400439004</v>
      </c>
      <c r="AM198" s="408">
        <v>-210.25505639296634</v>
      </c>
      <c r="AN198" s="408">
        <v>272.6588690999742</v>
      </c>
      <c r="AO198" s="408">
        <v>62.403812707007852</v>
      </c>
      <c r="AP198" s="408">
        <v>162.75899099494083</v>
      </c>
      <c r="AQ198" s="408">
        <v>225.16280370194869</v>
      </c>
      <c r="AR198" s="411">
        <v>-33.197172260681434</v>
      </c>
      <c r="AS198" s="411">
        <v>191.96563144126728</v>
      </c>
    </row>
    <row r="199" spans="1:45" x14ac:dyDescent="0.25">
      <c r="A199" s="409">
        <v>611</v>
      </c>
      <c r="B199" s="407" t="s">
        <v>201</v>
      </c>
      <c r="C199" s="386">
        <v>5011</v>
      </c>
      <c r="D199" s="384">
        <v>486.83304330472959</v>
      </c>
      <c r="E199" s="384">
        <v>91.87477549391339</v>
      </c>
      <c r="F199" s="384">
        <v>585.89502694073042</v>
      </c>
      <c r="G199" s="384">
        <v>598.031087607264</v>
      </c>
      <c r="H199" s="384">
        <v>51.301692276990622</v>
      </c>
      <c r="I199" s="408">
        <v>1813.9356256236276</v>
      </c>
      <c r="J199" s="385">
        <v>41.08895553575438</v>
      </c>
      <c r="K199" s="385">
        <v>0</v>
      </c>
      <c r="L199" s="385">
        <v>0</v>
      </c>
      <c r="M199" s="385">
        <v>66.151510676511663</v>
      </c>
      <c r="N199" s="385">
        <v>22.221729068055694</v>
      </c>
      <c r="O199" s="385">
        <v>0</v>
      </c>
      <c r="P199" s="385">
        <v>0</v>
      </c>
      <c r="Q199" s="385">
        <v>25.267796126862887</v>
      </c>
      <c r="R199" s="408">
        <v>154.72999140718463</v>
      </c>
      <c r="S199" s="408">
        <v>1968.6656170308124</v>
      </c>
      <c r="T199" s="408">
        <v>1388.69</v>
      </c>
      <c r="U199" s="408">
        <v>579.97561703081237</v>
      </c>
      <c r="V199" s="410">
        <v>0</v>
      </c>
      <c r="W199" s="410">
        <v>0</v>
      </c>
      <c r="X199" s="410">
        <v>5.5821198427905134</v>
      </c>
      <c r="Y199" s="410">
        <v>17.464200416007952</v>
      </c>
      <c r="Z199" s="410">
        <v>0</v>
      </c>
      <c r="AA199" s="408">
        <v>23.046320258798467</v>
      </c>
      <c r="AB199" s="411">
        <v>-0.9900000000000001</v>
      </c>
      <c r="AC199" s="411">
        <v>-1.81</v>
      </c>
      <c r="AD199" s="411">
        <v>-0.9900000000000001</v>
      </c>
      <c r="AE199" s="411">
        <v>-0.01</v>
      </c>
      <c r="AF199" s="411">
        <v>-22.5</v>
      </c>
      <c r="AG199" s="411">
        <v>-21.251176411893834</v>
      </c>
      <c r="AH199" s="411">
        <v>102.87323379096594</v>
      </c>
      <c r="AI199" s="411">
        <v>30.028812767583684</v>
      </c>
      <c r="AJ199" s="411">
        <v>-90.469955240458646</v>
      </c>
      <c r="AK199" s="411">
        <v>34.69705405746808</v>
      </c>
      <c r="AL199" s="408">
        <v>29.577968963665214</v>
      </c>
      <c r="AM199" s="408">
        <v>632.599906253276</v>
      </c>
      <c r="AN199" s="408">
        <v>225.02082495541086</v>
      </c>
      <c r="AO199" s="408">
        <v>857.62073120868683</v>
      </c>
      <c r="AP199" s="408">
        <v>143.61234083168904</v>
      </c>
      <c r="AQ199" s="408">
        <v>1001.2330720403759</v>
      </c>
      <c r="AR199" s="411">
        <v>22.679930752344834</v>
      </c>
      <c r="AS199" s="411">
        <v>1023.9130027927207</v>
      </c>
    </row>
    <row r="200" spans="1:45" x14ac:dyDescent="0.25">
      <c r="A200" s="409">
        <v>614</v>
      </c>
      <c r="B200" s="407" t="s">
        <v>202</v>
      </c>
      <c r="C200" s="386">
        <v>2999</v>
      </c>
      <c r="D200" s="384">
        <v>199.2666322107369</v>
      </c>
      <c r="E200" s="384">
        <v>40.550516838946315</v>
      </c>
      <c r="F200" s="384">
        <v>267.64842614204736</v>
      </c>
      <c r="G200" s="384">
        <v>257.06700900300098</v>
      </c>
      <c r="H200" s="384">
        <v>58.506282094031342</v>
      </c>
      <c r="I200" s="408">
        <v>823.03886628876273</v>
      </c>
      <c r="J200" s="385">
        <v>109.81845417988924</v>
      </c>
      <c r="K200" s="385">
        <v>0</v>
      </c>
      <c r="L200" s="385">
        <v>0</v>
      </c>
      <c r="M200" s="385">
        <v>32.071437145715237</v>
      </c>
      <c r="N200" s="385">
        <v>770.24183216896392</v>
      </c>
      <c r="O200" s="385">
        <v>0</v>
      </c>
      <c r="P200" s="385">
        <v>0</v>
      </c>
      <c r="Q200" s="385">
        <v>27.440593814005428</v>
      </c>
      <c r="R200" s="408">
        <v>939.57231730857393</v>
      </c>
      <c r="S200" s="408">
        <v>1762.6111835973368</v>
      </c>
      <c r="T200" s="408">
        <v>1388.69</v>
      </c>
      <c r="U200" s="408">
        <v>373.92118359733666</v>
      </c>
      <c r="V200" s="410">
        <v>338.58999350000005</v>
      </c>
      <c r="W200" s="410">
        <v>0</v>
      </c>
      <c r="X200" s="410">
        <v>11.64988179320787</v>
      </c>
      <c r="Y200" s="410">
        <v>19.662885093590557</v>
      </c>
      <c r="Z200" s="410">
        <v>0</v>
      </c>
      <c r="AA200" s="408">
        <v>369.90276038679849</v>
      </c>
      <c r="AB200" s="411">
        <v>-0.98999999999999988</v>
      </c>
      <c r="AC200" s="411">
        <v>-1.8100000000000003</v>
      </c>
      <c r="AD200" s="411">
        <v>-0.98999999999999988</v>
      </c>
      <c r="AE200" s="411">
        <v>-0.01</v>
      </c>
      <c r="AF200" s="411">
        <v>-22.5</v>
      </c>
      <c r="AG200" s="411">
        <v>-13.612475825275093</v>
      </c>
      <c r="AH200" s="411">
        <v>-227.69392217512069</v>
      </c>
      <c r="AI200" s="411">
        <v>-137.12197181529976</v>
      </c>
      <c r="AJ200" s="411">
        <v>-90.469955240458646</v>
      </c>
      <c r="AK200" s="411">
        <v>34.69705405746808</v>
      </c>
      <c r="AL200" s="408">
        <v>-460.5012709986861</v>
      </c>
      <c r="AM200" s="408">
        <v>283.32267298544912</v>
      </c>
      <c r="AN200" s="408">
        <v>505.71520482543002</v>
      </c>
      <c r="AO200" s="408">
        <v>789.03787781087919</v>
      </c>
      <c r="AP200" s="408">
        <v>256.41911766940007</v>
      </c>
      <c r="AQ200" s="408">
        <v>1045.4569954802794</v>
      </c>
      <c r="AR200" s="411">
        <v>-3.9795931977325778</v>
      </c>
      <c r="AS200" s="411">
        <v>1041.4774022825468</v>
      </c>
    </row>
    <row r="201" spans="1:45" x14ac:dyDescent="0.25">
      <c r="A201" s="409">
        <v>615</v>
      </c>
      <c r="B201" s="407" t="s">
        <v>203</v>
      </c>
      <c r="C201" s="386">
        <v>7603</v>
      </c>
      <c r="D201" s="384">
        <v>366.08515059844797</v>
      </c>
      <c r="E201" s="384">
        <v>76.548138892542411</v>
      </c>
      <c r="F201" s="384">
        <v>522.16232671313958</v>
      </c>
      <c r="G201" s="384">
        <v>446.48695777982374</v>
      </c>
      <c r="H201" s="384">
        <v>53.704911219255557</v>
      </c>
      <c r="I201" s="408">
        <v>1464.9874852032092</v>
      </c>
      <c r="J201" s="385">
        <v>91.479996696423001</v>
      </c>
      <c r="K201" s="385">
        <v>0</v>
      </c>
      <c r="L201" s="385">
        <v>0</v>
      </c>
      <c r="M201" s="385">
        <v>42.921557280021041</v>
      </c>
      <c r="N201" s="385">
        <v>563.59533463167531</v>
      </c>
      <c r="O201" s="385">
        <v>0</v>
      </c>
      <c r="P201" s="385">
        <v>0</v>
      </c>
      <c r="Q201" s="385">
        <v>29.60424649060635</v>
      </c>
      <c r="R201" s="408">
        <v>727.60113509872576</v>
      </c>
      <c r="S201" s="408">
        <v>2192.588620301935</v>
      </c>
      <c r="T201" s="408">
        <v>1388.69</v>
      </c>
      <c r="U201" s="408">
        <v>803.89862030193478</v>
      </c>
      <c r="V201" s="410">
        <v>287.04712850000004</v>
      </c>
      <c r="W201" s="410">
        <v>0</v>
      </c>
      <c r="X201" s="410">
        <v>13.076628403025341</v>
      </c>
      <c r="Y201" s="410">
        <v>14.434286693407032</v>
      </c>
      <c r="Z201" s="410">
        <v>0</v>
      </c>
      <c r="AA201" s="408">
        <v>314.55804359643236</v>
      </c>
      <c r="AB201" s="411">
        <v>-0.99</v>
      </c>
      <c r="AC201" s="411">
        <v>-1.81</v>
      </c>
      <c r="AD201" s="411">
        <v>-0.99</v>
      </c>
      <c r="AE201" s="411">
        <v>-0.01</v>
      </c>
      <c r="AF201" s="411">
        <v>-22.5</v>
      </c>
      <c r="AG201" s="411">
        <v>-34.263635604366698</v>
      </c>
      <c r="AH201" s="411">
        <v>268.97320331092874</v>
      </c>
      <c r="AI201" s="411">
        <v>45.858551035574528</v>
      </c>
      <c r="AJ201" s="411">
        <v>-90.469955240458646</v>
      </c>
      <c r="AK201" s="411">
        <v>34.69705405746808</v>
      </c>
      <c r="AL201" s="408">
        <v>198.495217559146</v>
      </c>
      <c r="AM201" s="408">
        <v>1316.9518814575131</v>
      </c>
      <c r="AN201" s="408">
        <v>482.06749169647372</v>
      </c>
      <c r="AO201" s="408">
        <v>1799.0193731539869</v>
      </c>
      <c r="AP201" s="408">
        <v>204.79639965011313</v>
      </c>
      <c r="AQ201" s="408">
        <v>2003.8157728041001</v>
      </c>
      <c r="AR201" s="411">
        <v>1.2773830724713959</v>
      </c>
      <c r="AS201" s="411">
        <v>2005.0931558765712</v>
      </c>
    </row>
    <row r="202" spans="1:45" x14ac:dyDescent="0.25">
      <c r="A202" s="409">
        <v>616</v>
      </c>
      <c r="B202" s="407" t="s">
        <v>204</v>
      </c>
      <c r="C202" s="386">
        <v>1807</v>
      </c>
      <c r="D202" s="384">
        <v>348.83556723851689</v>
      </c>
      <c r="E202" s="384">
        <v>96.142778085224123</v>
      </c>
      <c r="F202" s="384">
        <v>512.23588267847265</v>
      </c>
      <c r="G202" s="384">
        <v>405.9990149418926</v>
      </c>
      <c r="H202" s="384">
        <v>53.991909241837305</v>
      </c>
      <c r="I202" s="408">
        <v>1417.2051521859435</v>
      </c>
      <c r="J202" s="385">
        <v>64.685815607900381</v>
      </c>
      <c r="K202" s="385">
        <v>0</v>
      </c>
      <c r="L202" s="385">
        <v>0</v>
      </c>
      <c r="M202" s="385">
        <v>51.326596568898729</v>
      </c>
      <c r="N202" s="385">
        <v>61.017587071895839</v>
      </c>
      <c r="O202" s="385">
        <v>0</v>
      </c>
      <c r="P202" s="385">
        <v>0</v>
      </c>
      <c r="Q202" s="385">
        <v>25.401887910017482</v>
      </c>
      <c r="R202" s="408">
        <v>202.43188715871244</v>
      </c>
      <c r="S202" s="408">
        <v>1619.6370393446559</v>
      </c>
      <c r="T202" s="408">
        <v>1388.69</v>
      </c>
      <c r="U202" s="408">
        <v>230.94703934465596</v>
      </c>
      <c r="V202" s="410">
        <v>0</v>
      </c>
      <c r="W202" s="410">
        <v>0</v>
      </c>
      <c r="X202" s="410">
        <v>8.037060801032446</v>
      </c>
      <c r="Y202" s="410">
        <v>17.167456374046672</v>
      </c>
      <c r="Z202" s="410">
        <v>0</v>
      </c>
      <c r="AA202" s="408">
        <v>25.204517175079118</v>
      </c>
      <c r="AB202" s="411">
        <v>-0.99</v>
      </c>
      <c r="AC202" s="411">
        <v>-1.81</v>
      </c>
      <c r="AD202" s="411">
        <v>-0.99</v>
      </c>
      <c r="AE202" s="411">
        <v>-0.01</v>
      </c>
      <c r="AF202" s="411">
        <v>-22.5</v>
      </c>
      <c r="AG202" s="411">
        <v>-25.456881571665743</v>
      </c>
      <c r="AH202" s="411">
        <v>-117.30251835136123</v>
      </c>
      <c r="AI202" s="411">
        <v>-83.065032668533988</v>
      </c>
      <c r="AJ202" s="411">
        <v>-90.469955240458646</v>
      </c>
      <c r="AK202" s="411">
        <v>34.69705405746808</v>
      </c>
      <c r="AL202" s="408">
        <v>-307.8973337745515</v>
      </c>
      <c r="AM202" s="408">
        <v>-51.745777254816431</v>
      </c>
      <c r="AN202" s="408">
        <v>431.49578024087316</v>
      </c>
      <c r="AO202" s="408">
        <v>379.75000298605676</v>
      </c>
      <c r="AP202" s="408">
        <v>210.37560248604558</v>
      </c>
      <c r="AQ202" s="408">
        <v>590.12560547210239</v>
      </c>
      <c r="AR202" s="411">
        <v>-364.00479524073052</v>
      </c>
      <c r="AS202" s="411">
        <v>226.12081023137185</v>
      </c>
    </row>
    <row r="203" spans="1:45" x14ac:dyDescent="0.25">
      <c r="A203" s="409">
        <v>619</v>
      </c>
      <c r="B203" s="407" t="s">
        <v>205</v>
      </c>
      <c r="C203" s="386">
        <v>2675</v>
      </c>
      <c r="D203" s="384">
        <v>290.72876635514024</v>
      </c>
      <c r="E203" s="384">
        <v>90.924112149532704</v>
      </c>
      <c r="F203" s="384">
        <v>367.64892710280373</v>
      </c>
      <c r="G203" s="384">
        <v>390.46905420560745</v>
      </c>
      <c r="H203" s="384">
        <v>55.845951401869165</v>
      </c>
      <c r="I203" s="408">
        <v>1195.6168112149533</v>
      </c>
      <c r="J203" s="385">
        <v>40.788425340608633</v>
      </c>
      <c r="K203" s="385">
        <v>0</v>
      </c>
      <c r="L203" s="385">
        <v>0</v>
      </c>
      <c r="M203" s="385">
        <v>52.007753271028037</v>
      </c>
      <c r="N203" s="385">
        <v>102.5839466701171</v>
      </c>
      <c r="O203" s="385">
        <v>0</v>
      </c>
      <c r="P203" s="385">
        <v>0</v>
      </c>
      <c r="Q203" s="385">
        <v>34.544445843154662</v>
      </c>
      <c r="R203" s="408">
        <v>229.9245711249084</v>
      </c>
      <c r="S203" s="408">
        <v>1425.5413823398615</v>
      </c>
      <c r="T203" s="408">
        <v>1388.69</v>
      </c>
      <c r="U203" s="408">
        <v>36.851382339861523</v>
      </c>
      <c r="V203" s="410">
        <v>30.009818666666668</v>
      </c>
      <c r="W203" s="410">
        <v>0</v>
      </c>
      <c r="X203" s="410">
        <v>10.550876943438823</v>
      </c>
      <c r="Y203" s="410">
        <v>17.612340423308414</v>
      </c>
      <c r="Z203" s="410">
        <v>0</v>
      </c>
      <c r="AA203" s="408">
        <v>58.173036033413908</v>
      </c>
      <c r="AB203" s="411">
        <v>-0.99</v>
      </c>
      <c r="AC203" s="411">
        <v>-1.81</v>
      </c>
      <c r="AD203" s="411">
        <v>-0.99</v>
      </c>
      <c r="AE203" s="411">
        <v>-0.01</v>
      </c>
      <c r="AF203" s="411">
        <v>-22.5</v>
      </c>
      <c r="AG203" s="411">
        <v>-38.575955140186913</v>
      </c>
      <c r="AH203" s="411">
        <v>289.13377058909873</v>
      </c>
      <c r="AI203" s="411">
        <v>144.14530541401098</v>
      </c>
      <c r="AJ203" s="411">
        <v>-90.469955240458646</v>
      </c>
      <c r="AK203" s="411">
        <v>34.69705405746808</v>
      </c>
      <c r="AL203" s="408">
        <v>312.63021967993222</v>
      </c>
      <c r="AM203" s="408">
        <v>407.65463805320769</v>
      </c>
      <c r="AN203" s="408">
        <v>583.36869814268721</v>
      </c>
      <c r="AO203" s="408">
        <v>991.0233361958949</v>
      </c>
      <c r="AP203" s="408">
        <v>257.49963299059721</v>
      </c>
      <c r="AQ203" s="408">
        <v>1248.522969186492</v>
      </c>
      <c r="AR203" s="411">
        <v>77.576200000000014</v>
      </c>
      <c r="AS203" s="411">
        <v>1326.099169186492</v>
      </c>
    </row>
    <row r="204" spans="1:45" x14ac:dyDescent="0.25">
      <c r="A204" s="409">
        <v>620</v>
      </c>
      <c r="B204" s="407" t="s">
        <v>206</v>
      </c>
      <c r="C204" s="386">
        <v>2380</v>
      </c>
      <c r="D204" s="384">
        <v>196.0586848739496</v>
      </c>
      <c r="E204" s="384">
        <v>47.447268907563029</v>
      </c>
      <c r="F204" s="384">
        <v>285.60715126050422</v>
      </c>
      <c r="G204" s="384">
        <v>292.57835294117649</v>
      </c>
      <c r="H204" s="384">
        <v>58.138487394957984</v>
      </c>
      <c r="I204" s="408">
        <v>879.82994537815125</v>
      </c>
      <c r="J204" s="385">
        <v>104.61721488297304</v>
      </c>
      <c r="K204" s="385">
        <v>0</v>
      </c>
      <c r="L204" s="385">
        <v>0</v>
      </c>
      <c r="M204" s="385">
        <v>30.309529411764704</v>
      </c>
      <c r="N204" s="385">
        <v>785.85126582151668</v>
      </c>
      <c r="O204" s="385">
        <v>0</v>
      </c>
      <c r="P204" s="385">
        <v>0</v>
      </c>
      <c r="Q204" s="385">
        <v>30.664999192984759</v>
      </c>
      <c r="R204" s="408">
        <v>951.44300930923919</v>
      </c>
      <c r="S204" s="408">
        <v>1831.2729546873904</v>
      </c>
      <c r="T204" s="408">
        <v>1388.69</v>
      </c>
      <c r="U204" s="408">
        <v>442.58295468739038</v>
      </c>
      <c r="V204" s="410">
        <v>337.78884150000005</v>
      </c>
      <c r="W204" s="410">
        <v>0</v>
      </c>
      <c r="X204" s="410">
        <v>11.542982128813268</v>
      </c>
      <c r="Y204" s="410">
        <v>13.426406834407723</v>
      </c>
      <c r="Z204" s="410">
        <v>0</v>
      </c>
      <c r="AA204" s="408">
        <v>362.75823046322103</v>
      </c>
      <c r="AB204" s="411">
        <v>-0.98999999999999988</v>
      </c>
      <c r="AC204" s="411">
        <v>-1.81</v>
      </c>
      <c r="AD204" s="411">
        <v>-0.98999999999999988</v>
      </c>
      <c r="AE204" s="411">
        <v>-0.01</v>
      </c>
      <c r="AF204" s="411">
        <v>-22.5</v>
      </c>
      <c r="AG204" s="411">
        <v>-22.33396218487395</v>
      </c>
      <c r="AH204" s="411">
        <v>117.56057043034355</v>
      </c>
      <c r="AI204" s="411">
        <v>140.67205700169714</v>
      </c>
      <c r="AJ204" s="411">
        <v>-90.469955240458646</v>
      </c>
      <c r="AK204" s="411">
        <v>34.69705405746808</v>
      </c>
      <c r="AL204" s="408">
        <v>153.82576406417618</v>
      </c>
      <c r="AM204" s="408">
        <v>959.16694921478768</v>
      </c>
      <c r="AN204" s="408">
        <v>334.33673035764764</v>
      </c>
      <c r="AO204" s="408">
        <v>1293.5036795724354</v>
      </c>
      <c r="AP204" s="408">
        <v>248.32126719833951</v>
      </c>
      <c r="AQ204" s="408">
        <v>1541.8249467707749</v>
      </c>
      <c r="AR204" s="411">
        <v>-14.385696428571434</v>
      </c>
      <c r="AS204" s="411">
        <v>1527.4392503422034</v>
      </c>
    </row>
    <row r="205" spans="1:45" x14ac:dyDescent="0.25">
      <c r="A205" s="409">
        <v>623</v>
      </c>
      <c r="B205" s="407" t="s">
        <v>207</v>
      </c>
      <c r="C205" s="386">
        <v>2107</v>
      </c>
      <c r="D205" s="384">
        <v>194.26459420977693</v>
      </c>
      <c r="E205" s="384">
        <v>24.736117702895111</v>
      </c>
      <c r="F205" s="384">
        <v>185.33071665875653</v>
      </c>
      <c r="G205" s="384">
        <v>230.16071191267204</v>
      </c>
      <c r="H205" s="384">
        <v>59.529890840056957</v>
      </c>
      <c r="I205" s="408">
        <v>694.02203132415752</v>
      </c>
      <c r="J205" s="385">
        <v>61.04372715797966</v>
      </c>
      <c r="K205" s="385">
        <v>0</v>
      </c>
      <c r="L205" s="385">
        <v>0</v>
      </c>
      <c r="M205" s="385">
        <v>42.388267679164692</v>
      </c>
      <c r="N205" s="385">
        <v>286.41240944856293</v>
      </c>
      <c r="O205" s="385">
        <v>404.68</v>
      </c>
      <c r="P205" s="385">
        <v>0</v>
      </c>
      <c r="Q205" s="385">
        <v>31.769262927121279</v>
      </c>
      <c r="R205" s="408">
        <v>826.2936672128285</v>
      </c>
      <c r="S205" s="408">
        <v>1520.3156985369858</v>
      </c>
      <c r="T205" s="408">
        <v>1388.69</v>
      </c>
      <c r="U205" s="408">
        <v>131.62569853698585</v>
      </c>
      <c r="V205" s="410">
        <v>327.27685100000002</v>
      </c>
      <c r="W205" s="410">
        <v>0</v>
      </c>
      <c r="X205" s="410">
        <v>10.237136805192579</v>
      </c>
      <c r="Y205" s="410">
        <v>15.314762730951818</v>
      </c>
      <c r="Z205" s="410">
        <v>0</v>
      </c>
      <c r="AA205" s="408">
        <v>352.82875053614447</v>
      </c>
      <c r="AB205" s="411">
        <v>-0.98999999999999988</v>
      </c>
      <c r="AC205" s="411">
        <v>-1.81</v>
      </c>
      <c r="AD205" s="411">
        <v>-0.98999999999999988</v>
      </c>
      <c r="AE205" s="411">
        <v>-0.01</v>
      </c>
      <c r="AF205" s="411">
        <v>-22.5</v>
      </c>
      <c r="AG205" s="411">
        <v>-21.117527289985759</v>
      </c>
      <c r="AH205" s="411">
        <v>240.76113304655556</v>
      </c>
      <c r="AI205" s="411">
        <v>48.639730621557142</v>
      </c>
      <c r="AJ205" s="411">
        <v>-90.469955240458646</v>
      </c>
      <c r="AK205" s="411">
        <v>34.69705405746808</v>
      </c>
      <c r="AL205" s="408">
        <v>186.21043519513637</v>
      </c>
      <c r="AM205" s="408">
        <v>670.66488426826663</v>
      </c>
      <c r="AN205" s="408">
        <v>-33.928020447711745</v>
      </c>
      <c r="AO205" s="408">
        <v>636.73686382055496</v>
      </c>
      <c r="AP205" s="408">
        <v>225.21930188385213</v>
      </c>
      <c r="AQ205" s="408">
        <v>861.956165704407</v>
      </c>
      <c r="AR205" s="411">
        <v>-31.153962980541056</v>
      </c>
      <c r="AS205" s="411">
        <v>830.802202723866</v>
      </c>
    </row>
    <row r="206" spans="1:45" x14ac:dyDescent="0.25">
      <c r="A206" s="409">
        <v>624</v>
      </c>
      <c r="B206" s="407" t="s">
        <v>208</v>
      </c>
      <c r="C206" s="386">
        <v>5117</v>
      </c>
      <c r="D206" s="384">
        <v>374.35930037131135</v>
      </c>
      <c r="E206" s="384">
        <v>100.15702560093806</v>
      </c>
      <c r="F206" s="384">
        <v>545.49411373851865</v>
      </c>
      <c r="G206" s="384">
        <v>417.96907563025206</v>
      </c>
      <c r="H206" s="384">
        <v>53.406284932577684</v>
      </c>
      <c r="I206" s="408">
        <v>1491.3858002735979</v>
      </c>
      <c r="J206" s="385">
        <v>64.584676547623104</v>
      </c>
      <c r="K206" s="385">
        <v>20.5807</v>
      </c>
      <c r="L206" s="385">
        <v>18.595543560680085</v>
      </c>
      <c r="M206" s="385">
        <v>82.235157318741443</v>
      </c>
      <c r="N206" s="385">
        <v>48.211310431508501</v>
      </c>
      <c r="O206" s="385">
        <v>0</v>
      </c>
      <c r="P206" s="385">
        <v>10.933707250341998</v>
      </c>
      <c r="Q206" s="385">
        <v>26.898951959184718</v>
      </c>
      <c r="R206" s="408">
        <v>272.04004706807984</v>
      </c>
      <c r="S206" s="408">
        <v>1763.4258473416776</v>
      </c>
      <c r="T206" s="408">
        <v>1388.69</v>
      </c>
      <c r="U206" s="408">
        <v>374.73584734167753</v>
      </c>
      <c r="V206" s="410">
        <v>0</v>
      </c>
      <c r="W206" s="410">
        <v>0</v>
      </c>
      <c r="X206" s="410">
        <v>6.8487873717373482</v>
      </c>
      <c r="Y206" s="410">
        <v>19.242832807841012</v>
      </c>
      <c r="Z206" s="410">
        <v>0</v>
      </c>
      <c r="AA206" s="408">
        <v>26.091620179578356</v>
      </c>
      <c r="AB206" s="411">
        <v>-0.99</v>
      </c>
      <c r="AC206" s="411">
        <v>-1.81</v>
      </c>
      <c r="AD206" s="411">
        <v>-0.99</v>
      </c>
      <c r="AE206" s="411">
        <v>-0.01</v>
      </c>
      <c r="AF206" s="411">
        <v>-22.5</v>
      </c>
      <c r="AG206" s="411">
        <v>-27.002196599570059</v>
      </c>
      <c r="AH206" s="411">
        <v>141.72846085499489</v>
      </c>
      <c r="AI206" s="411">
        <v>157.77221556416549</v>
      </c>
      <c r="AJ206" s="411">
        <v>-90.469955240458646</v>
      </c>
      <c r="AK206" s="411">
        <v>34.69705405746808</v>
      </c>
      <c r="AL206" s="408">
        <v>190.42557863659974</v>
      </c>
      <c r="AM206" s="408">
        <v>591.25304615785558</v>
      </c>
      <c r="AN206" s="408">
        <v>211.06737421112763</v>
      </c>
      <c r="AO206" s="408">
        <v>802.32042036898315</v>
      </c>
      <c r="AP206" s="408">
        <v>139.66076336851967</v>
      </c>
      <c r="AQ206" s="408">
        <v>941.98118373750299</v>
      </c>
      <c r="AR206" s="411">
        <v>-19.052647547391061</v>
      </c>
      <c r="AS206" s="411">
        <v>922.92853619011191</v>
      </c>
    </row>
    <row r="207" spans="1:45" x14ac:dyDescent="0.25">
      <c r="A207" s="409">
        <v>625</v>
      </c>
      <c r="B207" s="407" t="s">
        <v>209</v>
      </c>
      <c r="C207" s="386">
        <v>2991</v>
      </c>
      <c r="D207" s="384">
        <v>399.59921765295888</v>
      </c>
      <c r="E207" s="384">
        <v>90.030591775325973</v>
      </c>
      <c r="F207" s="384">
        <v>568.15865931126712</v>
      </c>
      <c r="G207" s="384">
        <v>519.66649949849545</v>
      </c>
      <c r="H207" s="384">
        <v>52.558756268806427</v>
      </c>
      <c r="I207" s="408">
        <v>1630.013724506854</v>
      </c>
      <c r="J207" s="385">
        <v>63.995931797745016</v>
      </c>
      <c r="K207" s="385">
        <v>0</v>
      </c>
      <c r="L207" s="385">
        <v>0</v>
      </c>
      <c r="M207" s="385">
        <v>71.779505182213313</v>
      </c>
      <c r="N207" s="385">
        <v>138.0152399125316</v>
      </c>
      <c r="O207" s="385">
        <v>0</v>
      </c>
      <c r="P207" s="385">
        <v>0</v>
      </c>
      <c r="Q207" s="385">
        <v>30.172533479348889</v>
      </c>
      <c r="R207" s="408">
        <v>303.96321037183884</v>
      </c>
      <c r="S207" s="408">
        <v>1933.9769348786931</v>
      </c>
      <c r="T207" s="408">
        <v>1388.69</v>
      </c>
      <c r="U207" s="408">
        <v>545.28693487869305</v>
      </c>
      <c r="V207" s="410">
        <v>54.565962000000013</v>
      </c>
      <c r="W207" s="410">
        <v>0</v>
      </c>
      <c r="X207" s="410">
        <v>11.712292479279036</v>
      </c>
      <c r="Y207" s="410">
        <v>16.065960742425382</v>
      </c>
      <c r="Z207" s="410">
        <v>0</v>
      </c>
      <c r="AA207" s="408">
        <v>82.344215221704431</v>
      </c>
      <c r="AB207" s="411">
        <v>-0.9900000000000001</v>
      </c>
      <c r="AC207" s="411">
        <v>-1.81</v>
      </c>
      <c r="AD207" s="411">
        <v>-0.9900000000000001</v>
      </c>
      <c r="AE207" s="411">
        <v>-0.01</v>
      </c>
      <c r="AF207" s="411">
        <v>-22.5</v>
      </c>
      <c r="AG207" s="411">
        <v>-14.261357405549983</v>
      </c>
      <c r="AH207" s="411">
        <v>289.48885609358331</v>
      </c>
      <c r="AI207" s="411">
        <v>176.07032208415274</v>
      </c>
      <c r="AJ207" s="411">
        <v>-90.469955240458646</v>
      </c>
      <c r="AK207" s="411">
        <v>34.69705405746808</v>
      </c>
      <c r="AL207" s="408">
        <v>369.22491958919545</v>
      </c>
      <c r="AM207" s="408">
        <v>996.85606968959291</v>
      </c>
      <c r="AN207" s="408">
        <v>194.3863342445197</v>
      </c>
      <c r="AO207" s="408">
        <v>1191.2424039341124</v>
      </c>
      <c r="AP207" s="408">
        <v>186.31140360669337</v>
      </c>
      <c r="AQ207" s="408">
        <v>1377.5538075408058</v>
      </c>
      <c r="AR207" s="411">
        <v>-1.4464610498161168</v>
      </c>
      <c r="AS207" s="411">
        <v>1376.1073464909896</v>
      </c>
    </row>
    <row r="208" spans="1:45" x14ac:dyDescent="0.25">
      <c r="A208" s="409">
        <v>626</v>
      </c>
      <c r="B208" s="407" t="s">
        <v>210</v>
      </c>
      <c r="C208" s="386">
        <v>4835</v>
      </c>
      <c r="D208" s="384">
        <v>358.94471975180971</v>
      </c>
      <c r="E208" s="384">
        <v>88.032781799379521</v>
      </c>
      <c r="F208" s="384">
        <v>460.6514250258532</v>
      </c>
      <c r="G208" s="384">
        <v>396.05487487073424</v>
      </c>
      <c r="H208" s="384">
        <v>54.480810754912106</v>
      </c>
      <c r="I208" s="408">
        <v>1358.1646122026887</v>
      </c>
      <c r="J208" s="385">
        <v>81.912853646010106</v>
      </c>
      <c r="K208" s="385">
        <v>0</v>
      </c>
      <c r="L208" s="385">
        <v>0</v>
      </c>
      <c r="M208" s="385">
        <v>24.155681489141674</v>
      </c>
      <c r="N208" s="385">
        <v>205.93653033236856</v>
      </c>
      <c r="O208" s="385">
        <v>0</v>
      </c>
      <c r="P208" s="385">
        <v>0</v>
      </c>
      <c r="Q208" s="385">
        <v>28.080357792569647</v>
      </c>
      <c r="R208" s="408">
        <v>340.08542326008995</v>
      </c>
      <c r="S208" s="408">
        <v>1698.2500354627784</v>
      </c>
      <c r="T208" s="408">
        <v>1388.69</v>
      </c>
      <c r="U208" s="408">
        <v>309.56003546277839</v>
      </c>
      <c r="V208" s="410">
        <v>118.52355350000002</v>
      </c>
      <c r="W208" s="410">
        <v>0</v>
      </c>
      <c r="X208" s="410">
        <v>12.255923611480803</v>
      </c>
      <c r="Y208" s="410">
        <v>21.246203761839798</v>
      </c>
      <c r="Z208" s="410">
        <v>0</v>
      </c>
      <c r="AA208" s="408">
        <v>152.02568087332062</v>
      </c>
      <c r="AB208" s="411">
        <v>-0.98999999999999988</v>
      </c>
      <c r="AC208" s="411">
        <v>-1.81</v>
      </c>
      <c r="AD208" s="411">
        <v>-0.98999999999999988</v>
      </c>
      <c r="AE208" s="411">
        <v>-0.01</v>
      </c>
      <c r="AF208" s="411">
        <v>-22.5</v>
      </c>
      <c r="AG208" s="411">
        <v>-35.104418821096175</v>
      </c>
      <c r="AH208" s="411">
        <v>-167.75933496632555</v>
      </c>
      <c r="AI208" s="411">
        <v>-131.29457834928104</v>
      </c>
      <c r="AJ208" s="411">
        <v>-90.469955240458646</v>
      </c>
      <c r="AK208" s="411">
        <v>34.69705405746808</v>
      </c>
      <c r="AL208" s="408">
        <v>-416.23123331969333</v>
      </c>
      <c r="AM208" s="408">
        <v>45.35448301640573</v>
      </c>
      <c r="AN208" s="408">
        <v>331.55092184729654</v>
      </c>
      <c r="AO208" s="408">
        <v>376.90540486370224</v>
      </c>
      <c r="AP208" s="408">
        <v>198.12666026639582</v>
      </c>
      <c r="AQ208" s="408">
        <v>575.03206513009809</v>
      </c>
      <c r="AR208" s="411">
        <v>-1.2496365046535678</v>
      </c>
      <c r="AS208" s="411">
        <v>573.78242862544448</v>
      </c>
    </row>
    <row r="209" spans="1:45" x14ac:dyDescent="0.25">
      <c r="A209" s="409">
        <v>630</v>
      </c>
      <c r="B209" s="407" t="s">
        <v>211</v>
      </c>
      <c r="C209" s="386">
        <v>1635</v>
      </c>
      <c r="D209" s="384">
        <v>695.96152293577984</v>
      </c>
      <c r="E209" s="384">
        <v>90.318348623853211</v>
      </c>
      <c r="F209" s="384">
        <v>650.15627522935779</v>
      </c>
      <c r="G209" s="384">
        <v>577.99882568807334</v>
      </c>
      <c r="H209" s="384">
        <v>49.210617737003055</v>
      </c>
      <c r="I209" s="408">
        <v>2063.6455902140674</v>
      </c>
      <c r="J209" s="385">
        <v>36.910055530227446</v>
      </c>
      <c r="K209" s="385">
        <v>0</v>
      </c>
      <c r="L209" s="385">
        <v>0</v>
      </c>
      <c r="M209" s="385">
        <v>107.14928440366971</v>
      </c>
      <c r="N209" s="385">
        <v>376.55527982650864</v>
      </c>
      <c r="O209" s="385">
        <v>0</v>
      </c>
      <c r="P209" s="385">
        <v>0</v>
      </c>
      <c r="Q209" s="385">
        <v>38.937140150551805</v>
      </c>
      <c r="R209" s="408">
        <v>559.55175991095757</v>
      </c>
      <c r="S209" s="408">
        <v>2623.197350125025</v>
      </c>
      <c r="T209" s="408">
        <v>1388.69</v>
      </c>
      <c r="U209" s="408">
        <v>1234.5073501250251</v>
      </c>
      <c r="V209" s="410">
        <v>306.85686350000003</v>
      </c>
      <c r="W209" s="410">
        <v>0</v>
      </c>
      <c r="X209" s="410">
        <v>16.680001534174696</v>
      </c>
      <c r="Y209" s="410">
        <v>17.320793268192503</v>
      </c>
      <c r="Z209" s="410">
        <v>12.224016861404227</v>
      </c>
      <c r="AA209" s="408">
        <v>353.08167516377148</v>
      </c>
      <c r="AB209" s="411">
        <v>-0.9900000000000001</v>
      </c>
      <c r="AC209" s="411">
        <v>-1.81</v>
      </c>
      <c r="AD209" s="411">
        <v>-0.9900000000000001</v>
      </c>
      <c r="AE209" s="411">
        <v>-0.01</v>
      </c>
      <c r="AF209" s="411">
        <v>-22.5</v>
      </c>
      <c r="AG209" s="411">
        <v>-12.213733944954129</v>
      </c>
      <c r="AH209" s="411">
        <v>-130.33808318372158</v>
      </c>
      <c r="AI209" s="411">
        <v>-218.03347532218578</v>
      </c>
      <c r="AJ209" s="411">
        <v>-90.469955240458646</v>
      </c>
      <c r="AK209" s="411">
        <v>34.69705405746808</v>
      </c>
      <c r="AL209" s="408">
        <v>-442.65819363385208</v>
      </c>
      <c r="AM209" s="408">
        <v>1144.9308316549445</v>
      </c>
      <c r="AN209" s="408">
        <v>341.62075639946192</v>
      </c>
      <c r="AO209" s="408">
        <v>1486.5515880544062</v>
      </c>
      <c r="AP209" s="408">
        <v>180.45257154142186</v>
      </c>
      <c r="AQ209" s="408">
        <v>1667.0041595958282</v>
      </c>
      <c r="AR209" s="411">
        <v>110.40602446483183</v>
      </c>
      <c r="AS209" s="411">
        <v>1777.41018406066</v>
      </c>
    </row>
    <row r="210" spans="1:45" x14ac:dyDescent="0.25">
      <c r="A210" s="409">
        <v>631</v>
      </c>
      <c r="B210" s="407" t="s">
        <v>212</v>
      </c>
      <c r="C210" s="386">
        <v>1963</v>
      </c>
      <c r="D210" s="384">
        <v>400.34934284258787</v>
      </c>
      <c r="E210" s="384">
        <v>61.951604686704023</v>
      </c>
      <c r="F210" s="384">
        <v>497.31510443199187</v>
      </c>
      <c r="G210" s="384">
        <v>348.39628120224148</v>
      </c>
      <c r="H210" s="384">
        <v>54.269882832399389</v>
      </c>
      <c r="I210" s="408">
        <v>1362.2822159959244</v>
      </c>
      <c r="J210" s="385">
        <v>52.321943873446983</v>
      </c>
      <c r="K210" s="385">
        <v>0</v>
      </c>
      <c r="L210" s="385">
        <v>0</v>
      </c>
      <c r="M210" s="385">
        <v>49.872531839021903</v>
      </c>
      <c r="N210" s="385">
        <v>55.556843912620586</v>
      </c>
      <c r="O210" s="385">
        <v>0</v>
      </c>
      <c r="P210" s="385">
        <v>0</v>
      </c>
      <c r="Q210" s="385">
        <v>29.019920875820421</v>
      </c>
      <c r="R210" s="408">
        <v>186.7712405009099</v>
      </c>
      <c r="S210" s="408">
        <v>1549.0534564968345</v>
      </c>
      <c r="T210" s="408">
        <v>1388.69</v>
      </c>
      <c r="U210" s="408">
        <v>160.36345649683437</v>
      </c>
      <c r="V210" s="410">
        <v>0</v>
      </c>
      <c r="W210" s="410">
        <v>0</v>
      </c>
      <c r="X210" s="410">
        <v>6.0598641593769855</v>
      </c>
      <c r="Y210" s="410">
        <v>13.106037338288711</v>
      </c>
      <c r="Z210" s="410">
        <v>0</v>
      </c>
      <c r="AA210" s="408">
        <v>19.165901497665697</v>
      </c>
      <c r="AB210" s="411">
        <v>-0.99</v>
      </c>
      <c r="AC210" s="411">
        <v>-1.81</v>
      </c>
      <c r="AD210" s="411">
        <v>-0.99</v>
      </c>
      <c r="AE210" s="411">
        <v>-0.01</v>
      </c>
      <c r="AF210" s="411">
        <v>-22.5</v>
      </c>
      <c r="AG210" s="411">
        <v>-12.01892766174223</v>
      </c>
      <c r="AH210" s="411">
        <v>72.310602257358795</v>
      </c>
      <c r="AI210" s="411">
        <v>119.79614399332662</v>
      </c>
      <c r="AJ210" s="411">
        <v>-90.469955240458631</v>
      </c>
      <c r="AK210" s="411">
        <v>34.69705405746808</v>
      </c>
      <c r="AL210" s="408">
        <v>98.01491740595263</v>
      </c>
      <c r="AM210" s="408">
        <v>277.54427540045276</v>
      </c>
      <c r="AN210" s="408">
        <v>302.1363190328322</v>
      </c>
      <c r="AO210" s="408">
        <v>579.68059443328502</v>
      </c>
      <c r="AP210" s="408">
        <v>169.76572738189327</v>
      </c>
      <c r="AQ210" s="408">
        <v>749.44632181517829</v>
      </c>
      <c r="AR210" s="411">
        <v>-355.04206036678551</v>
      </c>
      <c r="AS210" s="411">
        <v>394.40426144839279</v>
      </c>
    </row>
    <row r="211" spans="1:45" x14ac:dyDescent="0.25">
      <c r="A211" s="409">
        <v>635</v>
      </c>
      <c r="B211" s="407" t="s">
        <v>213</v>
      </c>
      <c r="C211" s="386">
        <v>6347</v>
      </c>
      <c r="D211" s="384">
        <v>355.98259965337957</v>
      </c>
      <c r="E211" s="384">
        <v>87.590357649283121</v>
      </c>
      <c r="F211" s="384">
        <v>429.52755790137076</v>
      </c>
      <c r="G211" s="384">
        <v>462.35400661729949</v>
      </c>
      <c r="H211" s="384">
        <v>54.441411690562475</v>
      </c>
      <c r="I211" s="408">
        <v>1389.8959335118957</v>
      </c>
      <c r="J211" s="385">
        <v>42.437761876755864</v>
      </c>
      <c r="K211" s="385">
        <v>0</v>
      </c>
      <c r="L211" s="385">
        <v>0</v>
      </c>
      <c r="M211" s="385">
        <v>51.14464471403813</v>
      </c>
      <c r="N211" s="385">
        <v>67.134460728637976</v>
      </c>
      <c r="O211" s="385">
        <v>0</v>
      </c>
      <c r="P211" s="385">
        <v>0</v>
      </c>
      <c r="Q211" s="385">
        <v>26.708808905221264</v>
      </c>
      <c r="R211" s="408">
        <v>187.42567622465322</v>
      </c>
      <c r="S211" s="408">
        <v>1577.3216097365489</v>
      </c>
      <c r="T211" s="408">
        <v>1388.69</v>
      </c>
      <c r="U211" s="408">
        <v>188.63160973654894</v>
      </c>
      <c r="V211" s="410">
        <v>24.522761999999997</v>
      </c>
      <c r="W211" s="410">
        <v>0</v>
      </c>
      <c r="X211" s="410">
        <v>9.4005291918939964</v>
      </c>
      <c r="Y211" s="410">
        <v>17.113874663386319</v>
      </c>
      <c r="Z211" s="410">
        <v>0</v>
      </c>
      <c r="AA211" s="408">
        <v>51.037165855280314</v>
      </c>
      <c r="AB211" s="411">
        <v>-0.99</v>
      </c>
      <c r="AC211" s="411">
        <v>-1.81</v>
      </c>
      <c r="AD211" s="411">
        <v>-0.99</v>
      </c>
      <c r="AE211" s="411">
        <v>-0.01</v>
      </c>
      <c r="AF211" s="411">
        <v>-22.5</v>
      </c>
      <c r="AG211" s="411">
        <v>-29.306681896959194</v>
      </c>
      <c r="AH211" s="411">
        <v>-18.172298571724305</v>
      </c>
      <c r="AI211" s="411">
        <v>-11.046825293708299</v>
      </c>
      <c r="AJ211" s="411">
        <v>-90.469955240458646</v>
      </c>
      <c r="AK211" s="411">
        <v>34.69705405746808</v>
      </c>
      <c r="AL211" s="408">
        <v>-140.59870694538236</v>
      </c>
      <c r="AM211" s="408">
        <v>99.070068646446913</v>
      </c>
      <c r="AN211" s="408">
        <v>365.45173304874476</v>
      </c>
      <c r="AO211" s="408">
        <v>464.5218016951917</v>
      </c>
      <c r="AP211" s="408">
        <v>195.1698383908157</v>
      </c>
      <c r="AQ211" s="408">
        <v>659.69164008600728</v>
      </c>
      <c r="AR211" s="411">
        <v>-74.519635103198354</v>
      </c>
      <c r="AS211" s="411">
        <v>585.17200498280897</v>
      </c>
    </row>
    <row r="212" spans="1:45" x14ac:dyDescent="0.25">
      <c r="A212" s="409">
        <v>636</v>
      </c>
      <c r="B212" s="407" t="s">
        <v>214</v>
      </c>
      <c r="C212" s="386">
        <v>8154</v>
      </c>
      <c r="D212" s="384">
        <v>452.78707505518764</v>
      </c>
      <c r="E212" s="384">
        <v>85.224429727740983</v>
      </c>
      <c r="F212" s="384">
        <v>579.99629874908021</v>
      </c>
      <c r="G212" s="384">
        <v>504.76403973509935</v>
      </c>
      <c r="H212" s="384">
        <v>52.149899435859702</v>
      </c>
      <c r="I212" s="408">
        <v>1674.921742702968</v>
      </c>
      <c r="J212" s="385">
        <v>54.488173863032202</v>
      </c>
      <c r="K212" s="385">
        <v>0</v>
      </c>
      <c r="L212" s="385">
        <v>0</v>
      </c>
      <c r="M212" s="385">
        <v>81.938074564630853</v>
      </c>
      <c r="N212" s="385">
        <v>69.895446823801805</v>
      </c>
      <c r="O212" s="385">
        <v>0</v>
      </c>
      <c r="P212" s="385">
        <v>0</v>
      </c>
      <c r="Q212" s="385">
        <v>39.284206431429617</v>
      </c>
      <c r="R212" s="408">
        <v>245.60590168289446</v>
      </c>
      <c r="S212" s="408">
        <v>1920.5276443858625</v>
      </c>
      <c r="T212" s="408">
        <v>1388.69</v>
      </c>
      <c r="U212" s="408">
        <v>531.8376443858624</v>
      </c>
      <c r="V212" s="410">
        <v>0</v>
      </c>
      <c r="W212" s="410">
        <v>0</v>
      </c>
      <c r="X212" s="410">
        <v>9.7088277028917123</v>
      </c>
      <c r="Y212" s="410">
        <v>19.116065805431159</v>
      </c>
      <c r="Z212" s="410">
        <v>0</v>
      </c>
      <c r="AA212" s="408">
        <v>28.824893508322873</v>
      </c>
      <c r="AB212" s="411">
        <v>-0.99</v>
      </c>
      <c r="AC212" s="411">
        <v>-1.81</v>
      </c>
      <c r="AD212" s="411">
        <v>-0.99</v>
      </c>
      <c r="AE212" s="411">
        <v>-0.01</v>
      </c>
      <c r="AF212" s="411">
        <v>-22.5</v>
      </c>
      <c r="AG212" s="411">
        <v>-30.380024527839097</v>
      </c>
      <c r="AH212" s="411">
        <v>90.169853234992033</v>
      </c>
      <c r="AI212" s="411">
        <v>24.114410359711915</v>
      </c>
      <c r="AJ212" s="411">
        <v>-90.469955240458646</v>
      </c>
      <c r="AK212" s="411">
        <v>34.69705405746808</v>
      </c>
      <c r="AL212" s="408">
        <v>1.8313378838742922</v>
      </c>
      <c r="AM212" s="408">
        <v>562.49387577805965</v>
      </c>
      <c r="AN212" s="408">
        <v>458.86894199355379</v>
      </c>
      <c r="AO212" s="408">
        <v>1021.3628177716134</v>
      </c>
      <c r="AP212" s="408">
        <v>213.2061052241842</v>
      </c>
      <c r="AQ212" s="408">
        <v>1234.5689229957977</v>
      </c>
      <c r="AR212" s="411">
        <v>80.739931935246489</v>
      </c>
      <c r="AS212" s="411">
        <v>1315.3088549310442</v>
      </c>
    </row>
    <row r="213" spans="1:45" x14ac:dyDescent="0.25">
      <c r="A213" s="409">
        <v>638</v>
      </c>
      <c r="B213" s="407" t="s">
        <v>215</v>
      </c>
      <c r="C213" s="386">
        <v>51232</v>
      </c>
      <c r="D213" s="384">
        <v>446.92983037945032</v>
      </c>
      <c r="E213" s="384">
        <v>91.727758041848844</v>
      </c>
      <c r="F213" s="384">
        <v>532.41288179262961</v>
      </c>
      <c r="G213" s="384">
        <v>473.77225484072454</v>
      </c>
      <c r="H213" s="384">
        <v>52.728962367270462</v>
      </c>
      <c r="I213" s="408">
        <v>1597.5716874219238</v>
      </c>
      <c r="J213" s="385">
        <v>69.074262226419819</v>
      </c>
      <c r="K213" s="385">
        <v>20.5807</v>
      </c>
      <c r="L213" s="385">
        <v>77.094125517254838</v>
      </c>
      <c r="M213" s="385">
        <v>135.90933713304184</v>
      </c>
      <c r="N213" s="385">
        <v>9.7092090791049301</v>
      </c>
      <c r="O213" s="385">
        <v>0</v>
      </c>
      <c r="P213" s="385">
        <v>9.9613226108682067</v>
      </c>
      <c r="Q213" s="385">
        <v>27.025305133678525</v>
      </c>
      <c r="R213" s="408">
        <v>349.35426170036823</v>
      </c>
      <c r="S213" s="408">
        <v>1946.925949122292</v>
      </c>
      <c r="T213" s="408">
        <v>1388.69</v>
      </c>
      <c r="U213" s="408">
        <v>558.23594912229191</v>
      </c>
      <c r="V213" s="410">
        <v>0</v>
      </c>
      <c r="W213" s="410">
        <v>0</v>
      </c>
      <c r="X213" s="410">
        <v>12.075736842966235</v>
      </c>
      <c r="Y213" s="410">
        <v>20.564799864489803</v>
      </c>
      <c r="Z213" s="410">
        <v>5.7470405521884613</v>
      </c>
      <c r="AA213" s="408">
        <v>38.387577259644495</v>
      </c>
      <c r="AB213" s="411">
        <v>-0.99</v>
      </c>
      <c r="AC213" s="411">
        <v>-1.81</v>
      </c>
      <c r="AD213" s="411">
        <v>-0.99</v>
      </c>
      <c r="AE213" s="411">
        <v>-0.01</v>
      </c>
      <c r="AF213" s="411">
        <v>-22.5</v>
      </c>
      <c r="AG213" s="411">
        <v>-47.330204273696125</v>
      </c>
      <c r="AH213" s="411">
        <v>283.34460328302612</v>
      </c>
      <c r="AI213" s="411">
        <v>105.39937891630036</v>
      </c>
      <c r="AJ213" s="411">
        <v>-90.469955240458646</v>
      </c>
      <c r="AK213" s="411">
        <v>34.69705405746808</v>
      </c>
      <c r="AL213" s="408">
        <v>259.34087674263975</v>
      </c>
      <c r="AM213" s="408">
        <v>855.96440312457617</v>
      </c>
      <c r="AN213" s="408">
        <v>-67.28122852147203</v>
      </c>
      <c r="AO213" s="408">
        <v>788.68317460310413</v>
      </c>
      <c r="AP213" s="408">
        <v>142.97549468459584</v>
      </c>
      <c r="AQ213" s="408">
        <v>931.65866928769992</v>
      </c>
      <c r="AR213" s="411">
        <v>-12.434519664467528</v>
      </c>
      <c r="AS213" s="411">
        <v>919.22414962323251</v>
      </c>
    </row>
    <row r="214" spans="1:45" x14ac:dyDescent="0.25">
      <c r="A214" s="409">
        <v>678</v>
      </c>
      <c r="B214" s="407" t="s">
        <v>216</v>
      </c>
      <c r="C214" s="386">
        <v>24073</v>
      </c>
      <c r="D214" s="384">
        <v>418.2761309350725</v>
      </c>
      <c r="E214" s="384">
        <v>95.622585469197858</v>
      </c>
      <c r="F214" s="384">
        <v>579.15524612636568</v>
      </c>
      <c r="G214" s="384">
        <v>533.58206870768083</v>
      </c>
      <c r="H214" s="384">
        <v>52.20226062393553</v>
      </c>
      <c r="I214" s="408">
        <v>1678.8382918622524</v>
      </c>
      <c r="J214" s="385">
        <v>76.185463394004998</v>
      </c>
      <c r="K214" s="385">
        <v>0</v>
      </c>
      <c r="L214" s="385">
        <v>0</v>
      </c>
      <c r="M214" s="385">
        <v>61.786633988285629</v>
      </c>
      <c r="N214" s="385">
        <v>32.002890438925789</v>
      </c>
      <c r="O214" s="385">
        <v>0</v>
      </c>
      <c r="P214" s="385">
        <v>0</v>
      </c>
      <c r="Q214" s="385">
        <v>23.558962516141509</v>
      </c>
      <c r="R214" s="408">
        <v>193.53395033735791</v>
      </c>
      <c r="S214" s="408">
        <v>1872.3722421996104</v>
      </c>
      <c r="T214" s="408">
        <v>1388.69</v>
      </c>
      <c r="U214" s="408">
        <v>483.68224219961036</v>
      </c>
      <c r="V214" s="410">
        <v>26.160533666666669</v>
      </c>
      <c r="W214" s="410">
        <v>0</v>
      </c>
      <c r="X214" s="410">
        <v>14.932265397865013</v>
      </c>
      <c r="Y214" s="410">
        <v>18.245117157751039</v>
      </c>
      <c r="Z214" s="410">
        <v>0</v>
      </c>
      <c r="AA214" s="408">
        <v>59.337916222282722</v>
      </c>
      <c r="AB214" s="411">
        <v>-0.99</v>
      </c>
      <c r="AC214" s="411">
        <v>-1.8100000000000003</v>
      </c>
      <c r="AD214" s="411">
        <v>-0.99</v>
      </c>
      <c r="AE214" s="411">
        <v>-0.01</v>
      </c>
      <c r="AF214" s="411">
        <v>-22.5</v>
      </c>
      <c r="AG214" s="411">
        <v>-40.353718772068291</v>
      </c>
      <c r="AH214" s="411">
        <v>62.732690092441196</v>
      </c>
      <c r="AI214" s="411">
        <v>22.426149090797207</v>
      </c>
      <c r="AJ214" s="411">
        <v>-90.469955240458646</v>
      </c>
      <c r="AK214" s="411">
        <v>34.69705405746808</v>
      </c>
      <c r="AL214" s="408">
        <v>-37.267780771820455</v>
      </c>
      <c r="AM214" s="408">
        <v>505.75237765007256</v>
      </c>
      <c r="AN214" s="408">
        <v>326.58199358097932</v>
      </c>
      <c r="AO214" s="408">
        <v>832.33437123105193</v>
      </c>
      <c r="AP214" s="408">
        <v>143.52533776924452</v>
      </c>
      <c r="AQ214" s="408">
        <v>975.85970900029645</v>
      </c>
      <c r="AR214" s="411">
        <v>-0.25470458605076435</v>
      </c>
      <c r="AS214" s="411">
        <v>975.60500441424563</v>
      </c>
    </row>
    <row r="215" spans="1:45" x14ac:dyDescent="0.25">
      <c r="A215" s="409">
        <v>680</v>
      </c>
      <c r="B215" s="407" t="s">
        <v>217</v>
      </c>
      <c r="C215" s="386">
        <v>24942</v>
      </c>
      <c r="D215" s="384">
        <v>460.15582631705558</v>
      </c>
      <c r="E215" s="384">
        <v>86.718727447678617</v>
      </c>
      <c r="F215" s="384">
        <v>477.79776441343915</v>
      </c>
      <c r="G215" s="384">
        <v>413.78804426268948</v>
      </c>
      <c r="H215" s="384">
        <v>53.455247373907468</v>
      </c>
      <c r="I215" s="408">
        <v>1491.9156098147703</v>
      </c>
      <c r="J215" s="385">
        <v>50.93228408568563</v>
      </c>
      <c r="K215" s="385">
        <v>0</v>
      </c>
      <c r="L215" s="385">
        <v>0</v>
      </c>
      <c r="M215" s="385">
        <v>182.62032234784701</v>
      </c>
      <c r="N215" s="385">
        <v>1.4856213206134636</v>
      </c>
      <c r="O215" s="385">
        <v>0</v>
      </c>
      <c r="P215" s="385">
        <v>0</v>
      </c>
      <c r="Q215" s="385">
        <v>30.298860286354213</v>
      </c>
      <c r="R215" s="408">
        <v>265.33708804050036</v>
      </c>
      <c r="S215" s="408">
        <v>1757.2526978552705</v>
      </c>
      <c r="T215" s="408">
        <v>1388.69</v>
      </c>
      <c r="U215" s="408">
        <v>368.56269785527041</v>
      </c>
      <c r="V215" s="410">
        <v>0</v>
      </c>
      <c r="W215" s="410">
        <v>0</v>
      </c>
      <c r="X215" s="410">
        <v>12.827256675888307</v>
      </c>
      <c r="Y215" s="410">
        <v>18.317201581424488</v>
      </c>
      <c r="Z215" s="410">
        <v>12.432399783244518</v>
      </c>
      <c r="AA215" s="408">
        <v>43.576858040557312</v>
      </c>
      <c r="AB215" s="411">
        <v>-0.98999999999999988</v>
      </c>
      <c r="AC215" s="411">
        <v>-1.81</v>
      </c>
      <c r="AD215" s="411">
        <v>-0.98999999999999988</v>
      </c>
      <c r="AE215" s="411">
        <v>-0.01</v>
      </c>
      <c r="AF215" s="411">
        <v>-22.5</v>
      </c>
      <c r="AG215" s="411">
        <v>-52.754911232058369</v>
      </c>
      <c r="AH215" s="411">
        <v>31.430785471808456</v>
      </c>
      <c r="AI215" s="411">
        <v>28.651620852365973</v>
      </c>
      <c r="AJ215" s="411">
        <v>-90.469955240458646</v>
      </c>
      <c r="AK215" s="411">
        <v>34.69705405746808</v>
      </c>
      <c r="AL215" s="408">
        <v>-74.745406090874539</v>
      </c>
      <c r="AM215" s="408">
        <v>337.39414980495314</v>
      </c>
      <c r="AN215" s="408">
        <v>61.28180032071306</v>
      </c>
      <c r="AO215" s="408">
        <v>398.67595012566619</v>
      </c>
      <c r="AP215" s="408">
        <v>137.45566719937267</v>
      </c>
      <c r="AQ215" s="408">
        <v>536.13161732503886</v>
      </c>
      <c r="AR215" s="411">
        <v>-29.897410893272383</v>
      </c>
      <c r="AS215" s="411">
        <v>506.23420643176644</v>
      </c>
    </row>
    <row r="216" spans="1:45" x14ac:dyDescent="0.25">
      <c r="A216" s="409">
        <v>681</v>
      </c>
      <c r="B216" s="407" t="s">
        <v>218</v>
      </c>
      <c r="C216" s="386">
        <v>3308</v>
      </c>
      <c r="D216" s="384">
        <v>289.53998488512696</v>
      </c>
      <c r="E216" s="384">
        <v>73.525392986698918</v>
      </c>
      <c r="F216" s="384">
        <v>391.29627267230956</v>
      </c>
      <c r="G216" s="384">
        <v>304.47429866989114</v>
      </c>
      <c r="H216" s="384">
        <v>56.217103990326478</v>
      </c>
      <c r="I216" s="408">
        <v>1115.0530532043531</v>
      </c>
      <c r="J216" s="385">
        <v>60.642448446429782</v>
      </c>
      <c r="K216" s="385">
        <v>0</v>
      </c>
      <c r="L216" s="385">
        <v>0</v>
      </c>
      <c r="M216" s="385">
        <v>72.169909310761795</v>
      </c>
      <c r="N216" s="385">
        <v>128.53860353213727</v>
      </c>
      <c r="O216" s="385">
        <v>0</v>
      </c>
      <c r="P216" s="385">
        <v>0</v>
      </c>
      <c r="Q216" s="385">
        <v>38.491551877541148</v>
      </c>
      <c r="R216" s="408">
        <v>299.84251316687005</v>
      </c>
      <c r="S216" s="408">
        <v>1414.8955663712231</v>
      </c>
      <c r="T216" s="408">
        <v>1388.69</v>
      </c>
      <c r="U216" s="408">
        <v>26.205566371222925</v>
      </c>
      <c r="V216" s="410">
        <v>58.376649833333332</v>
      </c>
      <c r="W216" s="410">
        <v>0</v>
      </c>
      <c r="X216" s="410">
        <v>11.087860167139359</v>
      </c>
      <c r="Y216" s="410">
        <v>16.952541302437439</v>
      </c>
      <c r="Z216" s="410">
        <v>0</v>
      </c>
      <c r="AA216" s="408">
        <v>86.417051302910124</v>
      </c>
      <c r="AB216" s="411">
        <v>-0.99</v>
      </c>
      <c r="AC216" s="411">
        <v>-1.81</v>
      </c>
      <c r="AD216" s="411">
        <v>-0.99</v>
      </c>
      <c r="AE216" s="411">
        <v>-0.01</v>
      </c>
      <c r="AF216" s="411">
        <v>-22.5</v>
      </c>
      <c r="AG216" s="411">
        <v>-41.297554413542926</v>
      </c>
      <c r="AH216" s="411">
        <v>101.39232389074557</v>
      </c>
      <c r="AI216" s="411">
        <v>86.603870643775124</v>
      </c>
      <c r="AJ216" s="411">
        <v>-90.469955240458646</v>
      </c>
      <c r="AK216" s="411">
        <v>34.69705405746808</v>
      </c>
      <c r="AL216" s="408">
        <v>64.625738937987222</v>
      </c>
      <c r="AM216" s="408">
        <v>177.24835661212029</v>
      </c>
      <c r="AN216" s="408">
        <v>346.93861267398773</v>
      </c>
      <c r="AO216" s="408">
        <v>524.18696928610802</v>
      </c>
      <c r="AP216" s="408">
        <v>242.44926070990019</v>
      </c>
      <c r="AQ216" s="408">
        <v>766.63622999600818</v>
      </c>
      <c r="AR216" s="411">
        <v>-17.565767079806534</v>
      </c>
      <c r="AS216" s="411">
        <v>749.07046291620168</v>
      </c>
    </row>
    <row r="217" spans="1:45" x14ac:dyDescent="0.25">
      <c r="A217" s="409">
        <v>683</v>
      </c>
      <c r="B217" s="407" t="s">
        <v>219</v>
      </c>
      <c r="C217" s="386">
        <v>3618</v>
      </c>
      <c r="D217" s="384">
        <v>371.07651741293535</v>
      </c>
      <c r="E217" s="384">
        <v>81.631011608623552</v>
      </c>
      <c r="F217" s="384">
        <v>595.61535102266441</v>
      </c>
      <c r="G217" s="384">
        <v>563.64597014925369</v>
      </c>
      <c r="H217" s="384">
        <v>52.374096185737983</v>
      </c>
      <c r="I217" s="408">
        <v>1664.3429463792152</v>
      </c>
      <c r="J217" s="385">
        <v>82.898898370272576</v>
      </c>
      <c r="K217" s="385">
        <v>0</v>
      </c>
      <c r="L217" s="385">
        <v>0</v>
      </c>
      <c r="M217" s="385">
        <v>21.362437810945273</v>
      </c>
      <c r="N217" s="385">
        <v>725.5224356011272</v>
      </c>
      <c r="O217" s="385">
        <v>0</v>
      </c>
      <c r="P217" s="385">
        <v>0</v>
      </c>
      <c r="Q217" s="385">
        <v>33.779826939163378</v>
      </c>
      <c r="R217" s="408">
        <v>863.56359872150836</v>
      </c>
      <c r="S217" s="408">
        <v>2527.9065451007232</v>
      </c>
      <c r="T217" s="408">
        <v>1388.69</v>
      </c>
      <c r="U217" s="408">
        <v>1139.2165451007234</v>
      </c>
      <c r="V217" s="410">
        <v>331.79271950000009</v>
      </c>
      <c r="W217" s="410">
        <v>0</v>
      </c>
      <c r="X217" s="410">
        <v>12.961015286794041</v>
      </c>
      <c r="Y217" s="410">
        <v>13.524189579274541</v>
      </c>
      <c r="Z217" s="410">
        <v>0</v>
      </c>
      <c r="AA217" s="408">
        <v>358.2779243660687</v>
      </c>
      <c r="AB217" s="411">
        <v>-0.99</v>
      </c>
      <c r="AC217" s="411">
        <v>-1.81</v>
      </c>
      <c r="AD217" s="411">
        <v>-0.99</v>
      </c>
      <c r="AE217" s="411">
        <v>-0.01</v>
      </c>
      <c r="AF217" s="411">
        <v>-22.5</v>
      </c>
      <c r="AG217" s="411">
        <v>-29.551042012161414</v>
      </c>
      <c r="AH217" s="411">
        <v>-35.845522175278589</v>
      </c>
      <c r="AI217" s="411">
        <v>39.44332760882309</v>
      </c>
      <c r="AJ217" s="411">
        <v>-90.469955240458646</v>
      </c>
      <c r="AK217" s="411">
        <v>34.69705405746808</v>
      </c>
      <c r="AL217" s="408">
        <v>-108.02613776160749</v>
      </c>
      <c r="AM217" s="408">
        <v>1389.4683317051847</v>
      </c>
      <c r="AN217" s="408">
        <v>688.90199085101347</v>
      </c>
      <c r="AO217" s="408">
        <v>2078.3703225561985</v>
      </c>
      <c r="AP217" s="408">
        <v>210.65776806817968</v>
      </c>
      <c r="AQ217" s="408">
        <v>2289.0280906243779</v>
      </c>
      <c r="AR217" s="411">
        <v>1.2576402708678793</v>
      </c>
      <c r="AS217" s="411">
        <v>2290.2857308952462</v>
      </c>
    </row>
    <row r="218" spans="1:45" x14ac:dyDescent="0.25">
      <c r="A218" s="409">
        <v>684</v>
      </c>
      <c r="B218" s="407" t="s">
        <v>220</v>
      </c>
      <c r="C218" s="386">
        <v>38667</v>
      </c>
      <c r="D218" s="384">
        <v>383.83582977732954</v>
      </c>
      <c r="E218" s="384">
        <v>75.931336798820695</v>
      </c>
      <c r="F218" s="384">
        <v>440.04757260713268</v>
      </c>
      <c r="G218" s="384">
        <v>397.15277368298553</v>
      </c>
      <c r="H218" s="384">
        <v>54.552142136705726</v>
      </c>
      <c r="I218" s="408">
        <v>1351.5196550029739</v>
      </c>
      <c r="J218" s="385">
        <v>63.377094143781868</v>
      </c>
      <c r="K218" s="385">
        <v>0</v>
      </c>
      <c r="L218" s="385">
        <v>0</v>
      </c>
      <c r="M218" s="385">
        <v>130.32462720148965</v>
      </c>
      <c r="N218" s="385">
        <v>9.7564818660917343</v>
      </c>
      <c r="O218" s="385">
        <v>0</v>
      </c>
      <c r="P218" s="385">
        <v>0</v>
      </c>
      <c r="Q218" s="385">
        <v>34.993381834483685</v>
      </c>
      <c r="R218" s="408">
        <v>238.45158504584691</v>
      </c>
      <c r="S218" s="408">
        <v>1589.9712400488208</v>
      </c>
      <c r="T218" s="408">
        <v>1388.69</v>
      </c>
      <c r="U218" s="408">
        <v>201.28124004882076</v>
      </c>
      <c r="V218" s="410">
        <v>0</v>
      </c>
      <c r="W218" s="410">
        <v>0</v>
      </c>
      <c r="X218" s="410">
        <v>13.422036894819836</v>
      </c>
      <c r="Y218" s="410">
        <v>18.878241330989734</v>
      </c>
      <c r="Z218" s="410">
        <v>0</v>
      </c>
      <c r="AA218" s="408">
        <v>32.300278225809571</v>
      </c>
      <c r="AB218" s="411">
        <v>-0.99</v>
      </c>
      <c r="AC218" s="411">
        <v>-1.81</v>
      </c>
      <c r="AD218" s="411">
        <v>-0.99</v>
      </c>
      <c r="AE218" s="411">
        <v>-0.01</v>
      </c>
      <c r="AF218" s="411">
        <v>-22.5</v>
      </c>
      <c r="AG218" s="411">
        <v>-35.302609201644813</v>
      </c>
      <c r="AH218" s="411">
        <v>-8.5248729080826244</v>
      </c>
      <c r="AI218" s="411">
        <v>20.889416801499397</v>
      </c>
      <c r="AJ218" s="411">
        <v>-90.469955240458646</v>
      </c>
      <c r="AK218" s="411">
        <v>34.69705405746808</v>
      </c>
      <c r="AL218" s="408">
        <v>-105.0109664912186</v>
      </c>
      <c r="AM218" s="408">
        <v>128.57055178341173</v>
      </c>
      <c r="AN218" s="408">
        <v>0.49915944485768587</v>
      </c>
      <c r="AO218" s="408">
        <v>129.0697112282694</v>
      </c>
      <c r="AP218" s="408">
        <v>180.890322474003</v>
      </c>
      <c r="AQ218" s="408">
        <v>309.96003370227243</v>
      </c>
      <c r="AR218" s="411">
        <v>-75.826159289575045</v>
      </c>
      <c r="AS218" s="411">
        <v>234.13387441269737</v>
      </c>
    </row>
    <row r="219" spans="1:45" x14ac:dyDescent="0.25">
      <c r="A219" s="409">
        <v>686</v>
      </c>
      <c r="B219" s="407" t="s">
        <v>221</v>
      </c>
      <c r="C219" s="386">
        <v>2964</v>
      </c>
      <c r="D219" s="384">
        <v>248.57216599190284</v>
      </c>
      <c r="E219" s="384">
        <v>61.54402834008097</v>
      </c>
      <c r="F219" s="384">
        <v>373.27715587044531</v>
      </c>
      <c r="G219" s="384">
        <v>402.73943319838054</v>
      </c>
      <c r="H219" s="384">
        <v>56.279433198380573</v>
      </c>
      <c r="I219" s="408">
        <v>1142.4122165991905</v>
      </c>
      <c r="J219" s="385">
        <v>61.288393682707934</v>
      </c>
      <c r="K219" s="385">
        <v>0</v>
      </c>
      <c r="L219" s="385">
        <v>0</v>
      </c>
      <c r="M219" s="385">
        <v>46.357354925775979</v>
      </c>
      <c r="N219" s="385">
        <v>138.18025136193023</v>
      </c>
      <c r="O219" s="385">
        <v>0</v>
      </c>
      <c r="P219" s="385">
        <v>0</v>
      </c>
      <c r="Q219" s="385">
        <v>24.934941441083335</v>
      </c>
      <c r="R219" s="408">
        <v>270.76094141149747</v>
      </c>
      <c r="S219" s="408">
        <v>1413.173158010688</v>
      </c>
      <c r="T219" s="408">
        <v>1388.69</v>
      </c>
      <c r="U219" s="408">
        <v>24.483158010687941</v>
      </c>
      <c r="V219" s="410">
        <v>114.96687675000001</v>
      </c>
      <c r="W219" s="410">
        <v>0</v>
      </c>
      <c r="X219" s="410">
        <v>11.020609587471624</v>
      </c>
      <c r="Y219" s="410">
        <v>18.768664665818065</v>
      </c>
      <c r="Z219" s="410">
        <v>0</v>
      </c>
      <c r="AA219" s="408">
        <v>144.75615100328969</v>
      </c>
      <c r="AB219" s="411">
        <v>-0.99</v>
      </c>
      <c r="AC219" s="411">
        <v>-1.81</v>
      </c>
      <c r="AD219" s="411">
        <v>-0.99</v>
      </c>
      <c r="AE219" s="411">
        <v>-0.01</v>
      </c>
      <c r="AF219" s="411">
        <v>-22.5</v>
      </c>
      <c r="AG219" s="411">
        <v>-42.981725708502026</v>
      </c>
      <c r="AH219" s="411">
        <v>-61.176976773846334</v>
      </c>
      <c r="AI219" s="411">
        <v>-75.621428668059039</v>
      </c>
      <c r="AJ219" s="411">
        <v>-90.469955240458631</v>
      </c>
      <c r="AK219" s="411">
        <v>34.69705405746808</v>
      </c>
      <c r="AL219" s="408">
        <v>-261.85303233339795</v>
      </c>
      <c r="AM219" s="408">
        <v>-92.61372331942033</v>
      </c>
      <c r="AN219" s="408">
        <v>471.4499026649691</v>
      </c>
      <c r="AO219" s="408">
        <v>378.83617934554877</v>
      </c>
      <c r="AP219" s="408">
        <v>225.01485958616564</v>
      </c>
      <c r="AQ219" s="408">
        <v>603.85103893171436</v>
      </c>
      <c r="AR219" s="411">
        <v>3.5282957152496617</v>
      </c>
      <c r="AS219" s="411">
        <v>607.37933464696403</v>
      </c>
    </row>
    <row r="220" spans="1:45" x14ac:dyDescent="0.25">
      <c r="A220" s="409">
        <v>687</v>
      </c>
      <c r="B220" s="407" t="s">
        <v>222</v>
      </c>
      <c r="C220" s="386">
        <v>1477</v>
      </c>
      <c r="D220" s="384">
        <v>188.4458632362898</v>
      </c>
      <c r="E220" s="384">
        <v>29.405890318212592</v>
      </c>
      <c r="F220" s="384">
        <v>323.13322951929587</v>
      </c>
      <c r="G220" s="384">
        <v>412.5216113744076</v>
      </c>
      <c r="H220" s="384">
        <v>57.380758293838866</v>
      </c>
      <c r="I220" s="408">
        <v>1010.8873527420448</v>
      </c>
      <c r="J220" s="385">
        <v>76.1396466934047</v>
      </c>
      <c r="K220" s="385">
        <v>0</v>
      </c>
      <c r="L220" s="385">
        <v>0</v>
      </c>
      <c r="M220" s="385">
        <v>20.931428571428572</v>
      </c>
      <c r="N220" s="385">
        <v>592.01253062057901</v>
      </c>
      <c r="O220" s="385">
        <v>0</v>
      </c>
      <c r="P220" s="385">
        <v>0</v>
      </c>
      <c r="Q220" s="385">
        <v>31.883475982109985</v>
      </c>
      <c r="R220" s="408">
        <v>720.96708186752221</v>
      </c>
      <c r="S220" s="408">
        <v>1731.8544346095671</v>
      </c>
      <c r="T220" s="408">
        <v>1388.69</v>
      </c>
      <c r="U220" s="408">
        <v>343.16443460956691</v>
      </c>
      <c r="V220" s="410">
        <v>331.97110099999998</v>
      </c>
      <c r="W220" s="410">
        <v>0</v>
      </c>
      <c r="X220" s="410">
        <v>11.877188738333471</v>
      </c>
      <c r="Y220" s="410">
        <v>12.459024536539507</v>
      </c>
      <c r="Z220" s="410">
        <v>0</v>
      </c>
      <c r="AA220" s="408">
        <v>356.30731427487297</v>
      </c>
      <c r="AB220" s="411">
        <v>-0.99</v>
      </c>
      <c r="AC220" s="411">
        <v>-1.8099999999999998</v>
      </c>
      <c r="AD220" s="411">
        <v>-0.99</v>
      </c>
      <c r="AE220" s="411">
        <v>-0.01</v>
      </c>
      <c r="AF220" s="411">
        <v>-22.5</v>
      </c>
      <c r="AG220" s="411">
        <v>-42.237146242383211</v>
      </c>
      <c r="AH220" s="411">
        <v>54.807301417073745</v>
      </c>
      <c r="AI220" s="411">
        <v>-59.370260524148016</v>
      </c>
      <c r="AJ220" s="411">
        <v>-90.469955240458646</v>
      </c>
      <c r="AK220" s="411">
        <v>34.69705405746808</v>
      </c>
      <c r="AL220" s="408">
        <v>-128.87300653244804</v>
      </c>
      <c r="AM220" s="408">
        <v>570.59874235199175</v>
      </c>
      <c r="AN220" s="408">
        <v>105.38419116139872</v>
      </c>
      <c r="AO220" s="408">
        <v>675.98293351339055</v>
      </c>
      <c r="AP220" s="408">
        <v>255.26790205617169</v>
      </c>
      <c r="AQ220" s="408">
        <v>931.25083556956224</v>
      </c>
      <c r="AR220" s="411">
        <v>135.39776066350711</v>
      </c>
      <c r="AS220" s="411">
        <v>1066.6485962330692</v>
      </c>
    </row>
    <row r="221" spans="1:45" x14ac:dyDescent="0.25">
      <c r="A221" s="409">
        <v>689</v>
      </c>
      <c r="B221" s="407" t="s">
        <v>223</v>
      </c>
      <c r="C221" s="386">
        <v>3093</v>
      </c>
      <c r="D221" s="384">
        <v>201.15084384093115</v>
      </c>
      <c r="E221" s="384">
        <v>42.12657613967022</v>
      </c>
      <c r="F221" s="384">
        <v>294.58376333656645</v>
      </c>
      <c r="G221" s="384">
        <v>313.57815712900094</v>
      </c>
      <c r="H221" s="384">
        <v>57.950171354671838</v>
      </c>
      <c r="I221" s="408">
        <v>909.38951180084052</v>
      </c>
      <c r="J221" s="385">
        <v>93.104797347097247</v>
      </c>
      <c r="K221" s="385">
        <v>0</v>
      </c>
      <c r="L221" s="385">
        <v>0</v>
      </c>
      <c r="M221" s="385">
        <v>61.638195926285164</v>
      </c>
      <c r="N221" s="385">
        <v>86.354314858594051</v>
      </c>
      <c r="O221" s="385">
        <v>0</v>
      </c>
      <c r="P221" s="385">
        <v>0</v>
      </c>
      <c r="Q221" s="385">
        <v>32.373519801239432</v>
      </c>
      <c r="R221" s="408">
        <v>273.4708279332159</v>
      </c>
      <c r="S221" s="408">
        <v>1182.8603397340564</v>
      </c>
      <c r="T221" s="408">
        <v>1388.69</v>
      </c>
      <c r="U221" s="408">
        <v>-205.8296602659436</v>
      </c>
      <c r="V221" s="410">
        <v>101.97788700000002</v>
      </c>
      <c r="W221" s="410">
        <v>0</v>
      </c>
      <c r="X221" s="410">
        <v>12.164011478001754</v>
      </c>
      <c r="Y221" s="410">
        <v>16.932232830420517</v>
      </c>
      <c r="Z221" s="410">
        <v>0</v>
      </c>
      <c r="AA221" s="408">
        <v>131.07413130842227</v>
      </c>
      <c r="AB221" s="411">
        <v>-0.9900000000000001</v>
      </c>
      <c r="AC221" s="411">
        <v>-1.81</v>
      </c>
      <c r="AD221" s="411">
        <v>-0.9900000000000001</v>
      </c>
      <c r="AE221" s="411">
        <v>-0.01</v>
      </c>
      <c r="AF221" s="411">
        <v>-22.5</v>
      </c>
      <c r="AG221" s="411">
        <v>-34.41079049466537</v>
      </c>
      <c r="AH221" s="411">
        <v>459.05477641699378</v>
      </c>
      <c r="AI221" s="411">
        <v>298.78681236801498</v>
      </c>
      <c r="AJ221" s="411">
        <v>-90.469955240458646</v>
      </c>
      <c r="AK221" s="411">
        <v>34.69705405746808</v>
      </c>
      <c r="AL221" s="408">
        <v>641.35789710735287</v>
      </c>
      <c r="AM221" s="408">
        <v>566.60236814983159</v>
      </c>
      <c r="AN221" s="408">
        <v>-6.7161349949585638</v>
      </c>
      <c r="AO221" s="408">
        <v>559.88623315487303</v>
      </c>
      <c r="AP221" s="408">
        <v>190.2461173011713</v>
      </c>
      <c r="AQ221" s="408">
        <v>750.13235045604426</v>
      </c>
      <c r="AR221" s="411">
        <v>1.0177185580342716</v>
      </c>
      <c r="AS221" s="411">
        <v>751.15006901407844</v>
      </c>
    </row>
    <row r="222" spans="1:45" x14ac:dyDescent="0.25">
      <c r="A222" s="409">
        <v>691</v>
      </c>
      <c r="B222" s="407" t="s">
        <v>224</v>
      </c>
      <c r="C222" s="386">
        <v>2636</v>
      </c>
      <c r="D222" s="384">
        <v>506.2096092564492</v>
      </c>
      <c r="E222" s="384">
        <v>128.51801972685888</v>
      </c>
      <c r="F222" s="384">
        <v>545.91603566009098</v>
      </c>
      <c r="G222" s="384">
        <v>561.34864188163886</v>
      </c>
      <c r="H222" s="384">
        <v>51.422974203338391</v>
      </c>
      <c r="I222" s="408">
        <v>1793.4152807283765</v>
      </c>
      <c r="J222" s="385">
        <v>41.213824069204122</v>
      </c>
      <c r="K222" s="385">
        <v>0</v>
      </c>
      <c r="L222" s="385">
        <v>0</v>
      </c>
      <c r="M222" s="385">
        <v>5.8641350531107745</v>
      </c>
      <c r="N222" s="385">
        <v>136.7621189960563</v>
      </c>
      <c r="O222" s="385">
        <v>0</v>
      </c>
      <c r="P222" s="385">
        <v>0</v>
      </c>
      <c r="Q222" s="385">
        <v>32.958011244276932</v>
      </c>
      <c r="R222" s="408">
        <v>216.79808936264814</v>
      </c>
      <c r="S222" s="408">
        <v>2010.2133700910247</v>
      </c>
      <c r="T222" s="408">
        <v>1388.69</v>
      </c>
      <c r="U222" s="408">
        <v>621.5233700910245</v>
      </c>
      <c r="V222" s="410">
        <v>116.98071000000002</v>
      </c>
      <c r="W222" s="410">
        <v>0</v>
      </c>
      <c r="X222" s="410">
        <v>12.086705611328794</v>
      </c>
      <c r="Y222" s="410">
        <v>16.402147084026918</v>
      </c>
      <c r="Z222" s="410">
        <v>0</v>
      </c>
      <c r="AA222" s="408">
        <v>145.46956269535573</v>
      </c>
      <c r="AB222" s="411">
        <v>-0.99</v>
      </c>
      <c r="AC222" s="411">
        <v>-1.81</v>
      </c>
      <c r="AD222" s="411">
        <v>-0.99</v>
      </c>
      <c r="AE222" s="411">
        <v>-0.01</v>
      </c>
      <c r="AF222" s="411">
        <v>-22.5</v>
      </c>
      <c r="AG222" s="411">
        <v>-19.809203338391502</v>
      </c>
      <c r="AH222" s="411">
        <v>204.83874551345451</v>
      </c>
      <c r="AI222" s="411">
        <v>2.1977633919543216</v>
      </c>
      <c r="AJ222" s="411">
        <v>-90.469955240458646</v>
      </c>
      <c r="AK222" s="411">
        <v>34.69705405746808</v>
      </c>
      <c r="AL222" s="408">
        <v>105.15440438402676</v>
      </c>
      <c r="AM222" s="408">
        <v>872.14733717040701</v>
      </c>
      <c r="AN222" s="408">
        <v>648.28591335269869</v>
      </c>
      <c r="AO222" s="408">
        <v>1520.4332505231057</v>
      </c>
      <c r="AP222" s="408">
        <v>243.49363546520183</v>
      </c>
      <c r="AQ222" s="408">
        <v>1763.9268859883075</v>
      </c>
      <c r="AR222" s="411">
        <v>-7.8950331942336858</v>
      </c>
      <c r="AS222" s="411">
        <v>1756.0318527940738</v>
      </c>
    </row>
    <row r="223" spans="1:45" x14ac:dyDescent="0.25">
      <c r="A223" s="409">
        <v>694</v>
      </c>
      <c r="B223" s="407" t="s">
        <v>225</v>
      </c>
      <c r="C223" s="386">
        <v>28349</v>
      </c>
      <c r="D223" s="384">
        <v>384.92896504285869</v>
      </c>
      <c r="E223" s="384">
        <v>78.135295777628841</v>
      </c>
      <c r="F223" s="384">
        <v>479.55484849553778</v>
      </c>
      <c r="G223" s="384">
        <v>466.69699530847646</v>
      </c>
      <c r="H223" s="384">
        <v>53.819077216127553</v>
      </c>
      <c r="I223" s="408">
        <v>1463.1351818406295</v>
      </c>
      <c r="J223" s="385">
        <v>65.703519715656839</v>
      </c>
      <c r="K223" s="385">
        <v>0</v>
      </c>
      <c r="L223" s="385">
        <v>0</v>
      </c>
      <c r="M223" s="385">
        <v>94.998155843239616</v>
      </c>
      <c r="N223" s="385">
        <v>3.2438384584327538</v>
      </c>
      <c r="O223" s="385">
        <v>0</v>
      </c>
      <c r="P223" s="385">
        <v>0</v>
      </c>
      <c r="Q223" s="385">
        <v>28.774900746207297</v>
      </c>
      <c r="R223" s="408">
        <v>192.72041476353652</v>
      </c>
      <c r="S223" s="408">
        <v>1655.8555966041661</v>
      </c>
      <c r="T223" s="408">
        <v>1388.69</v>
      </c>
      <c r="U223" s="408">
        <v>267.1655966041659</v>
      </c>
      <c r="V223" s="410">
        <v>0</v>
      </c>
      <c r="W223" s="410">
        <v>0</v>
      </c>
      <c r="X223" s="410">
        <v>12.543727038388301</v>
      </c>
      <c r="Y223" s="410">
        <v>21.533392158467816</v>
      </c>
      <c r="Z223" s="410">
        <v>0</v>
      </c>
      <c r="AA223" s="408">
        <v>34.077119196856117</v>
      </c>
      <c r="AB223" s="411">
        <v>-0.99</v>
      </c>
      <c r="AC223" s="411">
        <v>-1.81</v>
      </c>
      <c r="AD223" s="411">
        <v>-0.99</v>
      </c>
      <c r="AE223" s="411">
        <v>-0.01</v>
      </c>
      <c r="AF223" s="411">
        <v>-22.5</v>
      </c>
      <c r="AG223" s="411">
        <v>-74.301552647359699</v>
      </c>
      <c r="AH223" s="411">
        <v>-52.111719439466626</v>
      </c>
      <c r="AI223" s="411">
        <v>1.9306311072281339</v>
      </c>
      <c r="AJ223" s="411">
        <v>-90.46995524045866</v>
      </c>
      <c r="AK223" s="411">
        <v>34.69705405746808</v>
      </c>
      <c r="AL223" s="408">
        <v>-206.55554216258878</v>
      </c>
      <c r="AM223" s="408">
        <v>94.687173638433194</v>
      </c>
      <c r="AN223" s="408">
        <v>27.088584664766415</v>
      </c>
      <c r="AO223" s="408">
        <v>121.77575830319961</v>
      </c>
      <c r="AP223" s="408">
        <v>150.39834321916402</v>
      </c>
      <c r="AQ223" s="408">
        <v>272.17410152236363</v>
      </c>
      <c r="AR223" s="411">
        <v>9.2592686690888595</v>
      </c>
      <c r="AS223" s="411">
        <v>281.43337019145247</v>
      </c>
    </row>
    <row r="224" spans="1:45" x14ac:dyDescent="0.25">
      <c r="A224" s="409">
        <v>697</v>
      </c>
      <c r="B224" s="407" t="s">
        <v>226</v>
      </c>
      <c r="C224" s="386">
        <v>1174</v>
      </c>
      <c r="D224" s="384">
        <v>271.94726575809199</v>
      </c>
      <c r="E224" s="384">
        <v>73.990630323679724</v>
      </c>
      <c r="F224" s="384">
        <v>301.81871379897785</v>
      </c>
      <c r="G224" s="384">
        <v>338.93233390119252</v>
      </c>
      <c r="H224" s="384">
        <v>56.966473594548553</v>
      </c>
      <c r="I224" s="408">
        <v>1043.6554173764905</v>
      </c>
      <c r="J224" s="385">
        <v>68.577456450911271</v>
      </c>
      <c r="K224" s="385">
        <v>0</v>
      </c>
      <c r="L224" s="385">
        <v>0</v>
      </c>
      <c r="M224" s="385">
        <v>29.259625212947192</v>
      </c>
      <c r="N224" s="385">
        <v>541.03524742124455</v>
      </c>
      <c r="O224" s="385">
        <v>0</v>
      </c>
      <c r="P224" s="385">
        <v>0</v>
      </c>
      <c r="Q224" s="385">
        <v>23.600023888718663</v>
      </c>
      <c r="R224" s="408">
        <v>662.47235297382167</v>
      </c>
      <c r="S224" s="408">
        <v>1706.1277703503124</v>
      </c>
      <c r="T224" s="408">
        <v>1388.69</v>
      </c>
      <c r="U224" s="408">
        <v>317.43777035031223</v>
      </c>
      <c r="V224" s="410">
        <v>100.84970225000001</v>
      </c>
      <c r="W224" s="410">
        <v>0</v>
      </c>
      <c r="X224" s="410">
        <v>8.4729710901219661</v>
      </c>
      <c r="Y224" s="410">
        <v>22.637034624919394</v>
      </c>
      <c r="Z224" s="410">
        <v>0</v>
      </c>
      <c r="AA224" s="408">
        <v>131.95970796504136</v>
      </c>
      <c r="AB224" s="411">
        <v>-0.99</v>
      </c>
      <c r="AC224" s="411">
        <v>-1.81</v>
      </c>
      <c r="AD224" s="411">
        <v>-0.99</v>
      </c>
      <c r="AE224" s="411">
        <v>-0.01</v>
      </c>
      <c r="AF224" s="411">
        <v>-22.5</v>
      </c>
      <c r="AG224" s="411">
        <v>-12.008287904599658</v>
      </c>
      <c r="AH224" s="411">
        <v>-110.53707089285217</v>
      </c>
      <c r="AI224" s="411">
        <v>-53.019055130094394</v>
      </c>
      <c r="AJ224" s="411">
        <v>-90.469955240458646</v>
      </c>
      <c r="AK224" s="411">
        <v>34.69705405746808</v>
      </c>
      <c r="AL224" s="408">
        <v>-257.6373151105368</v>
      </c>
      <c r="AM224" s="408">
        <v>191.76016320481685</v>
      </c>
      <c r="AN224" s="408">
        <v>357.51874052974301</v>
      </c>
      <c r="AO224" s="408">
        <v>549.27890373455989</v>
      </c>
      <c r="AP224" s="408">
        <v>246.76374913846328</v>
      </c>
      <c r="AQ224" s="408">
        <v>796.04265287302314</v>
      </c>
      <c r="AR224" s="411">
        <v>22.212553662691654</v>
      </c>
      <c r="AS224" s="411">
        <v>818.25520653571471</v>
      </c>
    </row>
    <row r="225" spans="1:45" x14ac:dyDescent="0.25">
      <c r="A225" s="409">
        <v>698</v>
      </c>
      <c r="B225" s="407" t="s">
        <v>227</v>
      </c>
      <c r="C225" s="386">
        <v>64535</v>
      </c>
      <c r="D225" s="384">
        <v>459.58009033857599</v>
      </c>
      <c r="E225" s="384">
        <v>86.548686759122958</v>
      </c>
      <c r="F225" s="384">
        <v>497.29050189819475</v>
      </c>
      <c r="G225" s="384">
        <v>440.27295730998685</v>
      </c>
      <c r="H225" s="384">
        <v>53.151882854265132</v>
      </c>
      <c r="I225" s="408">
        <v>1536.8441191601457</v>
      </c>
      <c r="J225" s="385">
        <v>72.008996597801712</v>
      </c>
      <c r="K225" s="385">
        <v>0</v>
      </c>
      <c r="L225" s="385">
        <v>0</v>
      </c>
      <c r="M225" s="385">
        <v>66.588441620825904</v>
      </c>
      <c r="N225" s="385">
        <v>89.277695849722775</v>
      </c>
      <c r="O225" s="385">
        <v>0</v>
      </c>
      <c r="P225" s="385">
        <v>0</v>
      </c>
      <c r="Q225" s="385">
        <v>19.089831520446022</v>
      </c>
      <c r="R225" s="408">
        <v>246.96496558879642</v>
      </c>
      <c r="S225" s="408">
        <v>1783.8090847489423</v>
      </c>
      <c r="T225" s="408">
        <v>1388.69</v>
      </c>
      <c r="U225" s="408">
        <v>395.1190847489421</v>
      </c>
      <c r="V225" s="410">
        <v>0</v>
      </c>
      <c r="W225" s="410">
        <v>0</v>
      </c>
      <c r="X225" s="410">
        <v>12.827099414306112</v>
      </c>
      <c r="Y225" s="410">
        <v>18.626192015310068</v>
      </c>
      <c r="Z225" s="410">
        <v>8.022581072199122</v>
      </c>
      <c r="AA225" s="408">
        <v>39.475872501815296</v>
      </c>
      <c r="AB225" s="411">
        <v>-0.99</v>
      </c>
      <c r="AC225" s="411">
        <v>-1.81</v>
      </c>
      <c r="AD225" s="411">
        <v>-0.99</v>
      </c>
      <c r="AE225" s="411">
        <v>-0.01</v>
      </c>
      <c r="AF225" s="411">
        <v>-22.5</v>
      </c>
      <c r="AG225" s="411">
        <v>-44.759713450065853</v>
      </c>
      <c r="AH225" s="411">
        <v>-281.70081530422846</v>
      </c>
      <c r="AI225" s="411">
        <v>-171.6046515137113</v>
      </c>
      <c r="AJ225" s="411">
        <v>-90.469955240458646</v>
      </c>
      <c r="AK225" s="411">
        <v>34.69705405746808</v>
      </c>
      <c r="AL225" s="408">
        <v>-580.1380814509962</v>
      </c>
      <c r="AM225" s="408">
        <v>-145.54312420023882</v>
      </c>
      <c r="AN225" s="408">
        <v>258.82391200886121</v>
      </c>
      <c r="AO225" s="408">
        <v>113.28078780862238</v>
      </c>
      <c r="AP225" s="408">
        <v>149.75277891200213</v>
      </c>
      <c r="AQ225" s="408">
        <v>263.03356672062449</v>
      </c>
      <c r="AR225" s="411">
        <v>-81.889515502440517</v>
      </c>
      <c r="AS225" s="411">
        <v>181.14405121818399</v>
      </c>
    </row>
    <row r="226" spans="1:45" x14ac:dyDescent="0.25">
      <c r="A226" s="409">
        <v>700</v>
      </c>
      <c r="B226" s="407" t="s">
        <v>228</v>
      </c>
      <c r="C226" s="386">
        <v>4842</v>
      </c>
      <c r="D226" s="384">
        <v>253.60315985130111</v>
      </c>
      <c r="E226" s="384">
        <v>66.377633209417596</v>
      </c>
      <c r="F226" s="384">
        <v>397.26017761255679</v>
      </c>
      <c r="G226" s="384">
        <v>385.21003717472121</v>
      </c>
      <c r="H226" s="384">
        <v>56.082267657992567</v>
      </c>
      <c r="I226" s="408">
        <v>1158.5332755059892</v>
      </c>
      <c r="J226" s="385">
        <v>70.82098441275582</v>
      </c>
      <c r="K226" s="385">
        <v>0</v>
      </c>
      <c r="L226" s="385">
        <v>0</v>
      </c>
      <c r="M226" s="385">
        <v>54.271710037174721</v>
      </c>
      <c r="N226" s="385">
        <v>147.85748346266266</v>
      </c>
      <c r="O226" s="385">
        <v>0</v>
      </c>
      <c r="P226" s="385">
        <v>17.973952912019826</v>
      </c>
      <c r="Q226" s="385">
        <v>25.979370559466531</v>
      </c>
      <c r="R226" s="408">
        <v>316.90350138407956</v>
      </c>
      <c r="S226" s="408">
        <v>1475.4367768900688</v>
      </c>
      <c r="T226" s="408">
        <v>1388.69</v>
      </c>
      <c r="U226" s="408">
        <v>86.746776890068688</v>
      </c>
      <c r="V226" s="410">
        <v>4.9539985</v>
      </c>
      <c r="W226" s="410">
        <v>0</v>
      </c>
      <c r="X226" s="410">
        <v>7.6369997949738213</v>
      </c>
      <c r="Y226" s="410">
        <v>19.831801726729385</v>
      </c>
      <c r="Z226" s="410">
        <v>0</v>
      </c>
      <c r="AA226" s="408">
        <v>32.42280002170321</v>
      </c>
      <c r="AB226" s="411">
        <v>-0.99</v>
      </c>
      <c r="AC226" s="411">
        <v>-1.81</v>
      </c>
      <c r="AD226" s="411">
        <v>-0.99</v>
      </c>
      <c r="AE226" s="411">
        <v>-0.01</v>
      </c>
      <c r="AF226" s="411">
        <v>-22.5</v>
      </c>
      <c r="AG226" s="411">
        <v>-24.430416150351093</v>
      </c>
      <c r="AH226" s="411">
        <v>65.587637640780343</v>
      </c>
      <c r="AI226" s="411">
        <v>96.179255470828949</v>
      </c>
      <c r="AJ226" s="411">
        <v>-90.469955240458646</v>
      </c>
      <c r="AK226" s="411">
        <v>34.69705405746808</v>
      </c>
      <c r="AL226" s="408">
        <v>55.263575778267651</v>
      </c>
      <c r="AM226" s="408">
        <v>174.43315269003955</v>
      </c>
      <c r="AN226" s="408">
        <v>103.57559077537704</v>
      </c>
      <c r="AO226" s="408">
        <v>278.00874346541661</v>
      </c>
      <c r="AP226" s="408">
        <v>163.26708266053012</v>
      </c>
      <c r="AQ226" s="408">
        <v>441.27582612594671</v>
      </c>
      <c r="AR226" s="411">
        <v>-2.7698743287897551</v>
      </c>
      <c r="AS226" s="411">
        <v>438.50595179715691</v>
      </c>
    </row>
    <row r="227" spans="1:45" x14ac:dyDescent="0.25">
      <c r="A227" s="409">
        <v>702</v>
      </c>
      <c r="B227" s="407" t="s">
        <v>229</v>
      </c>
      <c r="C227" s="386">
        <v>4114</v>
      </c>
      <c r="D227" s="384">
        <v>278.58128342245993</v>
      </c>
      <c r="E227" s="384">
        <v>69.677807486631011</v>
      </c>
      <c r="F227" s="384">
        <v>328.69681818181817</v>
      </c>
      <c r="G227" s="384">
        <v>323.40789013125914</v>
      </c>
      <c r="H227" s="384">
        <v>56.788240155566363</v>
      </c>
      <c r="I227" s="408">
        <v>1057.1520393777346</v>
      </c>
      <c r="J227" s="385">
        <v>60.07145197266464</v>
      </c>
      <c r="K227" s="385">
        <v>0</v>
      </c>
      <c r="L227" s="385">
        <v>0</v>
      </c>
      <c r="M227" s="385">
        <v>28.80657754010695</v>
      </c>
      <c r="N227" s="385">
        <v>143.52476466845431</v>
      </c>
      <c r="O227" s="385">
        <v>0</v>
      </c>
      <c r="P227" s="385">
        <v>0</v>
      </c>
      <c r="Q227" s="385">
        <v>25.259207100202556</v>
      </c>
      <c r="R227" s="408">
        <v>257.66200128142845</v>
      </c>
      <c r="S227" s="408">
        <v>1314.8140406591631</v>
      </c>
      <c r="T227" s="408">
        <v>1388.69</v>
      </c>
      <c r="U227" s="408">
        <v>-73.875959340837014</v>
      </c>
      <c r="V227" s="410">
        <v>102.17817500000001</v>
      </c>
      <c r="W227" s="410">
        <v>0</v>
      </c>
      <c r="X227" s="410">
        <v>12.538607252299423</v>
      </c>
      <c r="Y227" s="410">
        <v>18.091785598343954</v>
      </c>
      <c r="Z227" s="410">
        <v>0</v>
      </c>
      <c r="AA227" s="408">
        <v>132.80856785064339</v>
      </c>
      <c r="AB227" s="411">
        <v>-0.99</v>
      </c>
      <c r="AC227" s="411">
        <v>-1.81</v>
      </c>
      <c r="AD227" s="411">
        <v>-0.99</v>
      </c>
      <c r="AE227" s="411">
        <v>-0.01</v>
      </c>
      <c r="AF227" s="411">
        <v>-22.5</v>
      </c>
      <c r="AG227" s="411">
        <v>-19.114590422946037</v>
      </c>
      <c r="AH227" s="411">
        <v>153.3730221993211</v>
      </c>
      <c r="AI227" s="411">
        <v>39.844644495060557</v>
      </c>
      <c r="AJ227" s="411">
        <v>-90.469955240458646</v>
      </c>
      <c r="AK227" s="411">
        <v>34.69705405746808</v>
      </c>
      <c r="AL227" s="408">
        <v>92.030175088445063</v>
      </c>
      <c r="AM227" s="408">
        <v>150.96278359825146</v>
      </c>
      <c r="AN227" s="408">
        <v>283.38012904665544</v>
      </c>
      <c r="AO227" s="408">
        <v>434.3429126449069</v>
      </c>
      <c r="AP227" s="408">
        <v>218.19861117070195</v>
      </c>
      <c r="AQ227" s="408">
        <v>652.54152381560891</v>
      </c>
      <c r="AR227" s="411">
        <v>-0.4714158969372888</v>
      </c>
      <c r="AS227" s="411">
        <v>652.07010791867162</v>
      </c>
    </row>
    <row r="228" spans="1:45" x14ac:dyDescent="0.25">
      <c r="A228" s="409">
        <v>704</v>
      </c>
      <c r="B228" s="407" t="s">
        <v>230</v>
      </c>
      <c r="C228" s="386">
        <v>6428</v>
      </c>
      <c r="D228" s="384">
        <v>585.82803360298692</v>
      </c>
      <c r="E228" s="384">
        <v>124.32451773490978</v>
      </c>
      <c r="F228" s="384">
        <v>637.86000466708151</v>
      </c>
      <c r="G228" s="384">
        <v>499.08550715619168</v>
      </c>
      <c r="H228" s="384">
        <v>50.337128189172368</v>
      </c>
      <c r="I228" s="408">
        <v>1897.4351913503422</v>
      </c>
      <c r="J228" s="385">
        <v>28.277587069101198</v>
      </c>
      <c r="K228" s="385">
        <v>0</v>
      </c>
      <c r="L228" s="385">
        <v>0</v>
      </c>
      <c r="M228" s="385">
        <v>52.637738021157439</v>
      </c>
      <c r="N228" s="385">
        <v>15.033162520798017</v>
      </c>
      <c r="O228" s="385">
        <v>0</v>
      </c>
      <c r="P228" s="385">
        <v>0</v>
      </c>
      <c r="Q228" s="385">
        <v>16.465859562252518</v>
      </c>
      <c r="R228" s="408">
        <v>112.41434717330918</v>
      </c>
      <c r="S228" s="408">
        <v>2009.8495385236513</v>
      </c>
      <c r="T228" s="408">
        <v>1388.69</v>
      </c>
      <c r="U228" s="408">
        <v>621.15953852365135</v>
      </c>
      <c r="V228" s="410">
        <v>0</v>
      </c>
      <c r="W228" s="410">
        <v>0</v>
      </c>
      <c r="X228" s="410">
        <v>8.8112899912709377</v>
      </c>
      <c r="Y228" s="410">
        <v>22.975874423638079</v>
      </c>
      <c r="Z228" s="410">
        <v>5.4215371174613347</v>
      </c>
      <c r="AA228" s="408">
        <v>37.208701532370348</v>
      </c>
      <c r="AB228" s="411">
        <v>-0.99</v>
      </c>
      <c r="AC228" s="411">
        <v>-1.81</v>
      </c>
      <c r="AD228" s="411">
        <v>-0.99</v>
      </c>
      <c r="AE228" s="411">
        <v>-0.01</v>
      </c>
      <c r="AF228" s="411">
        <v>-22.5</v>
      </c>
      <c r="AG228" s="411">
        <v>-8.5391972619788419</v>
      </c>
      <c r="AH228" s="411">
        <v>142.86509616691595</v>
      </c>
      <c r="AI228" s="411">
        <v>28.127259572123275</v>
      </c>
      <c r="AJ228" s="411">
        <v>-90.469955240458646</v>
      </c>
      <c r="AK228" s="411">
        <v>34.69705405746808</v>
      </c>
      <c r="AL228" s="408">
        <v>80.380257294069821</v>
      </c>
      <c r="AM228" s="408">
        <v>738.74849735009138</v>
      </c>
      <c r="AN228" s="408">
        <v>172.62884912274785</v>
      </c>
      <c r="AO228" s="408">
        <v>911.37734647283935</v>
      </c>
      <c r="AP228" s="408">
        <v>131.78538197605201</v>
      </c>
      <c r="AQ228" s="408">
        <v>1043.1627284488914</v>
      </c>
      <c r="AR228" s="411">
        <v>9.0397569228375758</v>
      </c>
      <c r="AS228" s="411">
        <v>1052.2024853717289</v>
      </c>
    </row>
    <row r="229" spans="1:45" x14ac:dyDescent="0.25">
      <c r="A229" s="409">
        <v>707</v>
      </c>
      <c r="B229" s="407" t="s">
        <v>231</v>
      </c>
      <c r="C229" s="386">
        <v>1960</v>
      </c>
      <c r="D229" s="384">
        <v>154.53748469387756</v>
      </c>
      <c r="E229" s="384">
        <v>39.886989795918367</v>
      </c>
      <c r="F229" s="384">
        <v>280.39851020408162</v>
      </c>
      <c r="G229" s="384">
        <v>260.11111224489792</v>
      </c>
      <c r="H229" s="384">
        <v>58.7325612244898</v>
      </c>
      <c r="I229" s="408">
        <v>793.66665816326542</v>
      </c>
      <c r="J229" s="385">
        <v>105.00295057418495</v>
      </c>
      <c r="K229" s="385">
        <v>0</v>
      </c>
      <c r="L229" s="385">
        <v>0</v>
      </c>
      <c r="M229" s="385">
        <v>60.464418367346937</v>
      </c>
      <c r="N229" s="385">
        <v>165.91756438462278</v>
      </c>
      <c r="O229" s="385">
        <v>0</v>
      </c>
      <c r="P229" s="385">
        <v>51.3504081632653</v>
      </c>
      <c r="Q229" s="385">
        <v>29.264029622011144</v>
      </c>
      <c r="R229" s="408">
        <v>411.99937111143106</v>
      </c>
      <c r="S229" s="408">
        <v>1205.6660292746965</v>
      </c>
      <c r="T229" s="408">
        <v>1388.69</v>
      </c>
      <c r="U229" s="408">
        <v>-183.02397072530346</v>
      </c>
      <c r="V229" s="410">
        <v>135.1224215</v>
      </c>
      <c r="W229" s="410">
        <v>0</v>
      </c>
      <c r="X229" s="410">
        <v>10.478007635372267</v>
      </c>
      <c r="Y229" s="410">
        <v>19.660173663152676</v>
      </c>
      <c r="Z229" s="410">
        <v>0</v>
      </c>
      <c r="AA229" s="408">
        <v>165.26060279852499</v>
      </c>
      <c r="AB229" s="411">
        <v>-0.99</v>
      </c>
      <c r="AC229" s="411">
        <v>-1.81</v>
      </c>
      <c r="AD229" s="411">
        <v>-0.99</v>
      </c>
      <c r="AE229" s="411">
        <v>-0.01</v>
      </c>
      <c r="AF229" s="411">
        <v>-22.5</v>
      </c>
      <c r="AG229" s="411">
        <v>-27.948177551020407</v>
      </c>
      <c r="AH229" s="411">
        <v>-108.65604488980632</v>
      </c>
      <c r="AI229" s="411">
        <v>0.49168642481863489</v>
      </c>
      <c r="AJ229" s="411">
        <v>-90.469955240458646</v>
      </c>
      <c r="AK229" s="411">
        <v>34.69705405746808</v>
      </c>
      <c r="AL229" s="408">
        <v>-218.18543719899867</v>
      </c>
      <c r="AM229" s="408">
        <v>-235.94880512577714</v>
      </c>
      <c r="AN229" s="408">
        <v>649.39769787807995</v>
      </c>
      <c r="AO229" s="408">
        <v>413.44889275230275</v>
      </c>
      <c r="AP229" s="408">
        <v>267.54225795578162</v>
      </c>
      <c r="AQ229" s="408">
        <v>680.99115070808432</v>
      </c>
      <c r="AR229" s="411">
        <v>-8.3726275510204111</v>
      </c>
      <c r="AS229" s="411">
        <v>672.61852315706392</v>
      </c>
    </row>
    <row r="230" spans="1:45" x14ac:dyDescent="0.25">
      <c r="A230" s="409">
        <v>710</v>
      </c>
      <c r="B230" s="407" t="s">
        <v>232</v>
      </c>
      <c r="C230" s="386">
        <v>27306</v>
      </c>
      <c r="D230" s="384">
        <v>396.03440672379696</v>
      </c>
      <c r="E230" s="384">
        <v>69.349483629971431</v>
      </c>
      <c r="F230" s="384">
        <v>440.93475609756092</v>
      </c>
      <c r="G230" s="384">
        <v>424.86864205669087</v>
      </c>
      <c r="H230" s="384">
        <v>54.354579213359706</v>
      </c>
      <c r="I230" s="408">
        <v>1385.54186772138</v>
      </c>
      <c r="J230" s="385">
        <v>65.189829234289888</v>
      </c>
      <c r="K230" s="385">
        <v>20.5807</v>
      </c>
      <c r="L230" s="385">
        <v>174.94628654141948</v>
      </c>
      <c r="M230" s="385">
        <v>92.085203252032528</v>
      </c>
      <c r="N230" s="385">
        <v>31.987013547706383</v>
      </c>
      <c r="O230" s="385">
        <v>0</v>
      </c>
      <c r="P230" s="385">
        <v>19.253333333333334</v>
      </c>
      <c r="Q230" s="385">
        <v>32.643213741695185</v>
      </c>
      <c r="R230" s="408">
        <v>436.68557965047677</v>
      </c>
      <c r="S230" s="408">
        <v>1822.2274473718567</v>
      </c>
      <c r="T230" s="408">
        <v>1388.69</v>
      </c>
      <c r="U230" s="408">
        <v>433.53744737185673</v>
      </c>
      <c r="V230" s="410">
        <v>0</v>
      </c>
      <c r="W230" s="410">
        <v>0</v>
      </c>
      <c r="X230" s="410">
        <v>11.310824256767072</v>
      </c>
      <c r="Y230" s="410">
        <v>13.784289828047038</v>
      </c>
      <c r="Z230" s="410">
        <v>0</v>
      </c>
      <c r="AA230" s="408">
        <v>25.09511408481411</v>
      </c>
      <c r="AB230" s="411">
        <v>-0.99</v>
      </c>
      <c r="AC230" s="411">
        <v>-1.81</v>
      </c>
      <c r="AD230" s="411">
        <v>-0.99</v>
      </c>
      <c r="AE230" s="411">
        <v>-0.01</v>
      </c>
      <c r="AF230" s="411">
        <v>-22.5</v>
      </c>
      <c r="AG230" s="411">
        <v>-41.739599172343077</v>
      </c>
      <c r="AH230" s="411">
        <v>-86.28657086751538</v>
      </c>
      <c r="AI230" s="411">
        <v>0.49168642481863489</v>
      </c>
      <c r="AJ230" s="411">
        <v>-90.469955240458646</v>
      </c>
      <c r="AK230" s="411">
        <v>34.69705405746808</v>
      </c>
      <c r="AL230" s="408">
        <v>-209.60738479803041</v>
      </c>
      <c r="AM230" s="408">
        <v>249.02517665864045</v>
      </c>
      <c r="AN230" s="408">
        <v>272.48758564113484</v>
      </c>
      <c r="AO230" s="408">
        <v>521.51276229977532</v>
      </c>
      <c r="AP230" s="408">
        <v>176.10844034783159</v>
      </c>
      <c r="AQ230" s="408">
        <v>697.62120264760688</v>
      </c>
      <c r="AR230" s="411">
        <v>-39.470594330916299</v>
      </c>
      <c r="AS230" s="411">
        <v>658.15060831669064</v>
      </c>
    </row>
    <row r="231" spans="1:45" x14ac:dyDescent="0.25">
      <c r="A231" s="409">
        <v>729</v>
      </c>
      <c r="B231" s="407" t="s">
        <v>233</v>
      </c>
      <c r="C231" s="386">
        <v>8975</v>
      </c>
      <c r="D231" s="384">
        <v>321.97965793871867</v>
      </c>
      <c r="E231" s="384">
        <v>77.428412256267407</v>
      </c>
      <c r="F231" s="384">
        <v>418.97399442896938</v>
      </c>
      <c r="G231" s="384">
        <v>412.8696200557103</v>
      </c>
      <c r="H231" s="384">
        <v>55.130856824512534</v>
      </c>
      <c r="I231" s="408">
        <v>1286.3825415041783</v>
      </c>
      <c r="J231" s="385">
        <v>93.303367731372575</v>
      </c>
      <c r="K231" s="385">
        <v>0</v>
      </c>
      <c r="L231" s="385">
        <v>0</v>
      </c>
      <c r="M231" s="385">
        <v>23.155692479108634</v>
      </c>
      <c r="N231" s="385">
        <v>105.98937073245766</v>
      </c>
      <c r="O231" s="385">
        <v>0</v>
      </c>
      <c r="P231" s="385">
        <v>0</v>
      </c>
      <c r="Q231" s="385">
        <v>28.128441756664675</v>
      </c>
      <c r="R231" s="408">
        <v>250.57687269960351</v>
      </c>
      <c r="S231" s="408">
        <v>1536.959414203782</v>
      </c>
      <c r="T231" s="408">
        <v>1388.69</v>
      </c>
      <c r="U231" s="408">
        <v>148.26941420378191</v>
      </c>
      <c r="V231" s="410">
        <v>48.877574166666669</v>
      </c>
      <c r="W231" s="410">
        <v>0</v>
      </c>
      <c r="X231" s="410">
        <v>12.262043151293087</v>
      </c>
      <c r="Y231" s="410">
        <v>18.062696149587097</v>
      </c>
      <c r="Z231" s="410">
        <v>0</v>
      </c>
      <c r="AA231" s="408">
        <v>79.202313467546858</v>
      </c>
      <c r="AB231" s="411">
        <v>-0.99</v>
      </c>
      <c r="AC231" s="411">
        <v>-1.81</v>
      </c>
      <c r="AD231" s="411">
        <v>-0.99</v>
      </c>
      <c r="AE231" s="411">
        <v>-0.01</v>
      </c>
      <c r="AF231" s="411">
        <v>-22.5</v>
      </c>
      <c r="AG231" s="411">
        <v>-41.615392200557103</v>
      </c>
      <c r="AH231" s="411">
        <v>-56.589783193809687</v>
      </c>
      <c r="AI231" s="411">
        <v>-4.5640714835712153</v>
      </c>
      <c r="AJ231" s="411">
        <v>-90.469955240458646</v>
      </c>
      <c r="AK231" s="411">
        <v>34.69705405746808</v>
      </c>
      <c r="AL231" s="408">
        <v>-184.84214806092859</v>
      </c>
      <c r="AM231" s="408">
        <v>42.629579610400143</v>
      </c>
      <c r="AN231" s="408">
        <v>529.37697855806073</v>
      </c>
      <c r="AO231" s="408">
        <v>572.00655816846097</v>
      </c>
      <c r="AP231" s="408">
        <v>209.82040212101734</v>
      </c>
      <c r="AQ231" s="408">
        <v>781.82696028947828</v>
      </c>
      <c r="AR231" s="411">
        <v>-4.2636158774373287</v>
      </c>
      <c r="AS231" s="411">
        <v>777.56334441204103</v>
      </c>
    </row>
    <row r="232" spans="1:45" x14ac:dyDescent="0.25">
      <c r="A232" s="409">
        <v>732</v>
      </c>
      <c r="B232" s="407" t="s">
        <v>234</v>
      </c>
      <c r="C232" s="386">
        <v>3336</v>
      </c>
      <c r="D232" s="384">
        <v>181.59080935251799</v>
      </c>
      <c r="E232" s="384">
        <v>44.265737410071942</v>
      </c>
      <c r="F232" s="384">
        <v>275.29343824940048</v>
      </c>
      <c r="G232" s="384">
        <v>290.73658273381295</v>
      </c>
      <c r="H232" s="384">
        <v>58.376019184652279</v>
      </c>
      <c r="I232" s="408">
        <v>850.26258693045554</v>
      </c>
      <c r="J232" s="385">
        <v>104.27712481129385</v>
      </c>
      <c r="K232" s="385">
        <v>0</v>
      </c>
      <c r="L232" s="385">
        <v>0</v>
      </c>
      <c r="M232" s="385">
        <v>52.514712230215821</v>
      </c>
      <c r="N232" s="385">
        <v>830.6</v>
      </c>
      <c r="O232" s="385">
        <v>0</v>
      </c>
      <c r="P232" s="385">
        <v>0</v>
      </c>
      <c r="Q232" s="385">
        <v>29.882513006681005</v>
      </c>
      <c r="R232" s="408">
        <v>1017.2743500481907</v>
      </c>
      <c r="S232" s="408">
        <v>1867.5369369786465</v>
      </c>
      <c r="T232" s="408">
        <v>1388.69</v>
      </c>
      <c r="U232" s="408">
        <v>478.84693697864657</v>
      </c>
      <c r="V232" s="410">
        <v>336.91884050000004</v>
      </c>
      <c r="W232" s="410">
        <v>0</v>
      </c>
      <c r="X232" s="410">
        <v>12.203518147972117</v>
      </c>
      <c r="Y232" s="410">
        <v>19.39194972916637</v>
      </c>
      <c r="Z232" s="410">
        <v>0</v>
      </c>
      <c r="AA232" s="408">
        <v>368.51430837713855</v>
      </c>
      <c r="AB232" s="411">
        <v>-0.99</v>
      </c>
      <c r="AC232" s="411">
        <v>-1.81</v>
      </c>
      <c r="AD232" s="411">
        <v>-0.99</v>
      </c>
      <c r="AE232" s="411">
        <v>-0.01</v>
      </c>
      <c r="AF232" s="411">
        <v>-22.5</v>
      </c>
      <c r="AG232" s="411">
        <v>-20.200816097122303</v>
      </c>
      <c r="AH232" s="411">
        <v>-213.10836690080319</v>
      </c>
      <c r="AI232" s="411">
        <v>133.27314041676681</v>
      </c>
      <c r="AJ232" s="411">
        <v>-90.469955240458646</v>
      </c>
      <c r="AK232" s="411">
        <v>34.69705405746808</v>
      </c>
      <c r="AL232" s="408">
        <v>-182.10894376414927</v>
      </c>
      <c r="AM232" s="408">
        <v>665.25230159163596</v>
      </c>
      <c r="AN232" s="408">
        <v>404.06100791856778</v>
      </c>
      <c r="AO232" s="408">
        <v>1069.3133095102037</v>
      </c>
      <c r="AP232" s="408">
        <v>226.96086853889909</v>
      </c>
      <c r="AQ232" s="408">
        <v>1296.2741780491028</v>
      </c>
      <c r="AR232" s="411">
        <v>-29.067820743405274</v>
      </c>
      <c r="AS232" s="411">
        <v>1267.2063573056976</v>
      </c>
    </row>
    <row r="233" spans="1:45" x14ac:dyDescent="0.25">
      <c r="A233" s="409">
        <v>734</v>
      </c>
      <c r="B233" s="407" t="s">
        <v>235</v>
      </c>
      <c r="C233" s="386">
        <v>50933</v>
      </c>
      <c r="D233" s="384">
        <v>327.56169438281665</v>
      </c>
      <c r="E233" s="384">
        <v>67.877937682838237</v>
      </c>
      <c r="F233" s="384">
        <v>437.85800404452908</v>
      </c>
      <c r="G233" s="384">
        <v>437.49175112402565</v>
      </c>
      <c r="H233" s="384">
        <v>54.863472797596849</v>
      </c>
      <c r="I233" s="408">
        <v>1325.6528600318065</v>
      </c>
      <c r="J233" s="385">
        <v>67.913235692033439</v>
      </c>
      <c r="K233" s="385">
        <v>0</v>
      </c>
      <c r="L233" s="385">
        <v>0</v>
      </c>
      <c r="M233" s="385">
        <v>122.71274144464296</v>
      </c>
      <c r="N233" s="385">
        <v>29.653125149126268</v>
      </c>
      <c r="O233" s="385">
        <v>0</v>
      </c>
      <c r="P233" s="385">
        <v>3.3767423870575066</v>
      </c>
      <c r="Q233" s="385">
        <v>30.053653896401908</v>
      </c>
      <c r="R233" s="408">
        <v>253.70949856926205</v>
      </c>
      <c r="S233" s="408">
        <v>1579.3623586010685</v>
      </c>
      <c r="T233" s="408">
        <v>1388.6899999999998</v>
      </c>
      <c r="U233" s="408">
        <v>190.67235860106862</v>
      </c>
      <c r="V233" s="410">
        <v>0</v>
      </c>
      <c r="W233" s="410">
        <v>0</v>
      </c>
      <c r="X233" s="410">
        <v>11.480263690535896</v>
      </c>
      <c r="Y233" s="410">
        <v>17.836994037959766</v>
      </c>
      <c r="Z233" s="410">
        <v>0</v>
      </c>
      <c r="AA233" s="408">
        <v>29.317257728495662</v>
      </c>
      <c r="AB233" s="411">
        <v>-0.99</v>
      </c>
      <c r="AC233" s="411">
        <v>-1.8099999999999998</v>
      </c>
      <c r="AD233" s="411">
        <v>-0.99</v>
      </c>
      <c r="AE233" s="411">
        <v>-0.01</v>
      </c>
      <c r="AF233" s="411">
        <v>-22.5</v>
      </c>
      <c r="AG233" s="411">
        <v>-41.793222364675159</v>
      </c>
      <c r="AH233" s="411">
        <v>-29.359959970354442</v>
      </c>
      <c r="AI233" s="411">
        <v>0.49168642481863495</v>
      </c>
      <c r="AJ233" s="411">
        <v>-90.469955240458646</v>
      </c>
      <c r="AK233" s="411">
        <v>34.69705405746808</v>
      </c>
      <c r="AL233" s="408">
        <v>-152.73439709320155</v>
      </c>
      <c r="AM233" s="408">
        <v>67.255219236362748</v>
      </c>
      <c r="AN233" s="408">
        <v>291.73790481898874</v>
      </c>
      <c r="AO233" s="408">
        <v>358.99312405535153</v>
      </c>
      <c r="AP233" s="408">
        <v>179.31799892917331</v>
      </c>
      <c r="AQ233" s="408">
        <v>538.31112298452479</v>
      </c>
      <c r="AR233" s="411">
        <v>-12.608655871438955</v>
      </c>
      <c r="AS233" s="411">
        <v>525.70246711308585</v>
      </c>
    </row>
    <row r="234" spans="1:45" x14ac:dyDescent="0.25">
      <c r="A234" s="409">
        <v>738</v>
      </c>
      <c r="B234" s="407" t="s">
        <v>236</v>
      </c>
      <c r="C234" s="386">
        <v>2917</v>
      </c>
      <c r="D234" s="384">
        <v>376.0594926294138</v>
      </c>
      <c r="E234" s="384">
        <v>59.557764826876927</v>
      </c>
      <c r="F234" s="384">
        <v>515.63820363387038</v>
      </c>
      <c r="G234" s="384">
        <v>422.01694206376413</v>
      </c>
      <c r="H234" s="384">
        <v>53.936016455262262</v>
      </c>
      <c r="I234" s="408">
        <v>1427.2084196091873</v>
      </c>
      <c r="J234" s="385">
        <v>25.304064173227136</v>
      </c>
      <c r="K234" s="385">
        <v>0</v>
      </c>
      <c r="L234" s="385">
        <v>0</v>
      </c>
      <c r="M234" s="385">
        <v>67.12360644497771</v>
      </c>
      <c r="N234" s="385">
        <v>65.851367891598983</v>
      </c>
      <c r="O234" s="385">
        <v>0</v>
      </c>
      <c r="P234" s="385">
        <v>0</v>
      </c>
      <c r="Q234" s="385">
        <v>28.525716948061326</v>
      </c>
      <c r="R234" s="408">
        <v>186.80475545786516</v>
      </c>
      <c r="S234" s="408">
        <v>1614.0131750670525</v>
      </c>
      <c r="T234" s="408">
        <v>1388.69</v>
      </c>
      <c r="U234" s="408">
        <v>225.32317506705252</v>
      </c>
      <c r="V234" s="410">
        <v>0</v>
      </c>
      <c r="W234" s="410">
        <v>0</v>
      </c>
      <c r="X234" s="410">
        <v>7.5197142629061435</v>
      </c>
      <c r="Y234" s="410">
        <v>10.847541106409516</v>
      </c>
      <c r="Z234" s="410">
        <v>0</v>
      </c>
      <c r="AA234" s="408">
        <v>18.367255369315661</v>
      </c>
      <c r="AB234" s="411">
        <v>-0.99</v>
      </c>
      <c r="AC234" s="411">
        <v>-1.81</v>
      </c>
      <c r="AD234" s="411">
        <v>-0.99</v>
      </c>
      <c r="AE234" s="411">
        <v>-0.01</v>
      </c>
      <c r="AF234" s="411">
        <v>-22.5</v>
      </c>
      <c r="AG234" s="411">
        <v>-18.488976688378472</v>
      </c>
      <c r="AH234" s="411">
        <v>33.217818351257613</v>
      </c>
      <c r="AI234" s="411">
        <v>0.49168642481863489</v>
      </c>
      <c r="AJ234" s="411">
        <v>-90.469955240458646</v>
      </c>
      <c r="AK234" s="411">
        <v>34.69705405746808</v>
      </c>
      <c r="AL234" s="408">
        <v>-66.852373095292791</v>
      </c>
      <c r="AM234" s="408">
        <v>176.83805734107537</v>
      </c>
      <c r="AN234" s="408">
        <v>307.39945198336113</v>
      </c>
      <c r="AO234" s="408">
        <v>484.23750932443653</v>
      </c>
      <c r="AP234" s="408">
        <v>195.32761480653352</v>
      </c>
      <c r="AQ234" s="408">
        <v>679.56512413097005</v>
      </c>
      <c r="AR234" s="411">
        <v>16.181739458347625</v>
      </c>
      <c r="AS234" s="411">
        <v>695.74686358931763</v>
      </c>
    </row>
    <row r="235" spans="1:45" x14ac:dyDescent="0.25">
      <c r="A235" s="409">
        <v>739</v>
      </c>
      <c r="B235" s="407" t="s">
        <v>237</v>
      </c>
      <c r="C235" s="386">
        <v>3256</v>
      </c>
      <c r="D235" s="384">
        <v>266.5076351351351</v>
      </c>
      <c r="E235" s="384">
        <v>53.356879606879609</v>
      </c>
      <c r="F235" s="384">
        <v>368.67345823095826</v>
      </c>
      <c r="G235" s="384">
        <v>358.98357493857492</v>
      </c>
      <c r="H235" s="384">
        <v>56.465663390663394</v>
      </c>
      <c r="I235" s="408">
        <v>1103.9872113022113</v>
      </c>
      <c r="J235" s="385">
        <v>66.889242219510223</v>
      </c>
      <c r="K235" s="385">
        <v>0</v>
      </c>
      <c r="L235" s="385">
        <v>0</v>
      </c>
      <c r="M235" s="385">
        <v>28.484999999999999</v>
      </c>
      <c r="N235" s="385">
        <v>125.82550811670627</v>
      </c>
      <c r="O235" s="385">
        <v>0</v>
      </c>
      <c r="P235" s="385">
        <v>0</v>
      </c>
      <c r="Q235" s="385">
        <v>29.688830052008083</v>
      </c>
      <c r="R235" s="408">
        <v>250.8885803882246</v>
      </c>
      <c r="S235" s="408">
        <v>1354.8757916904358</v>
      </c>
      <c r="T235" s="408">
        <v>1388.6900000000003</v>
      </c>
      <c r="U235" s="408">
        <v>-33.814208309564293</v>
      </c>
      <c r="V235" s="410">
        <v>37.570690666666671</v>
      </c>
      <c r="W235" s="410">
        <v>0</v>
      </c>
      <c r="X235" s="410">
        <v>10.728810020848194</v>
      </c>
      <c r="Y235" s="410">
        <v>20.622511477348436</v>
      </c>
      <c r="Z235" s="410">
        <v>0</v>
      </c>
      <c r="AA235" s="408">
        <v>68.92201216486329</v>
      </c>
      <c r="AB235" s="411">
        <v>-0.99</v>
      </c>
      <c r="AC235" s="411">
        <v>-1.8100000000000003</v>
      </c>
      <c r="AD235" s="411">
        <v>-0.99</v>
      </c>
      <c r="AE235" s="411">
        <v>-0.01</v>
      </c>
      <c r="AF235" s="411">
        <v>-22.5</v>
      </c>
      <c r="AG235" s="411">
        <v>-38.667231265356264</v>
      </c>
      <c r="AH235" s="411">
        <v>372.46192497812996</v>
      </c>
      <c r="AI235" s="411">
        <v>304.52859266955585</v>
      </c>
      <c r="AJ235" s="411">
        <v>-90.46995524045866</v>
      </c>
      <c r="AK235" s="411">
        <v>34.69705405746808</v>
      </c>
      <c r="AL235" s="408">
        <v>556.25038519933901</v>
      </c>
      <c r="AM235" s="408">
        <v>591.35818905463793</v>
      </c>
      <c r="AN235" s="408">
        <v>335.08848634029329</v>
      </c>
      <c r="AO235" s="408">
        <v>926.44667539493116</v>
      </c>
      <c r="AP235" s="408">
        <v>216.30365473330019</v>
      </c>
      <c r="AQ235" s="408">
        <v>1142.7503301282313</v>
      </c>
      <c r="AR235" s="411">
        <v>30.139402027027032</v>
      </c>
      <c r="AS235" s="411">
        <v>1172.8897321552583</v>
      </c>
    </row>
    <row r="236" spans="1:45" x14ac:dyDescent="0.25">
      <c r="A236" s="409">
        <v>740</v>
      </c>
      <c r="B236" s="407" t="s">
        <v>238</v>
      </c>
      <c r="C236" s="386">
        <v>32085</v>
      </c>
      <c r="D236" s="384">
        <v>255.39960448807855</v>
      </c>
      <c r="E236" s="384">
        <v>70.661570827489484</v>
      </c>
      <c r="F236" s="384">
        <v>367.14466479663395</v>
      </c>
      <c r="G236" s="384">
        <v>360.42260869565217</v>
      </c>
      <c r="H236" s="384">
        <v>56.431099890914759</v>
      </c>
      <c r="I236" s="408">
        <v>1110.059548698769</v>
      </c>
      <c r="J236" s="385">
        <v>83.423435480506939</v>
      </c>
      <c r="K236" s="385">
        <v>0</v>
      </c>
      <c r="L236" s="385">
        <v>0</v>
      </c>
      <c r="M236" s="385">
        <v>74.889775907745047</v>
      </c>
      <c r="N236" s="385">
        <v>53.003983746717665</v>
      </c>
      <c r="O236" s="385">
        <v>0</v>
      </c>
      <c r="P236" s="385">
        <v>43.21513729156927</v>
      </c>
      <c r="Q236" s="385">
        <v>24.20994470254006</v>
      </c>
      <c r="R236" s="408">
        <v>278.74227712907896</v>
      </c>
      <c r="S236" s="408">
        <v>1388.801825827848</v>
      </c>
      <c r="T236" s="408">
        <v>1388.69</v>
      </c>
      <c r="U236" s="408">
        <v>0.11182582784808089</v>
      </c>
      <c r="V236" s="410">
        <v>23.026861000000004</v>
      </c>
      <c r="W236" s="410">
        <v>0</v>
      </c>
      <c r="X236" s="410">
        <v>13.294361316749125</v>
      </c>
      <c r="Y236" s="410">
        <v>17.038580918705726</v>
      </c>
      <c r="Z236" s="410">
        <v>0</v>
      </c>
      <c r="AA236" s="408">
        <v>53.359803235454855</v>
      </c>
      <c r="AB236" s="411">
        <v>-0.99</v>
      </c>
      <c r="AC236" s="411">
        <v>-1.81</v>
      </c>
      <c r="AD236" s="411">
        <v>-0.99</v>
      </c>
      <c r="AE236" s="411">
        <v>-0.01</v>
      </c>
      <c r="AF236" s="411">
        <v>-22.5</v>
      </c>
      <c r="AG236" s="411">
        <v>-53.325887564282375</v>
      </c>
      <c r="AH236" s="411">
        <v>-171.07617180257935</v>
      </c>
      <c r="AI236" s="411">
        <v>-54.127124527892882</v>
      </c>
      <c r="AJ236" s="411">
        <v>-90.469955240458646</v>
      </c>
      <c r="AK236" s="411">
        <v>34.69705405746808</v>
      </c>
      <c r="AL236" s="408">
        <v>-360.60208507774519</v>
      </c>
      <c r="AM236" s="408">
        <v>-307.13045601444225</v>
      </c>
      <c r="AN236" s="408">
        <v>291.66999869570174</v>
      </c>
      <c r="AO236" s="408">
        <v>-15.460457318740536</v>
      </c>
      <c r="AP236" s="408">
        <v>191.74183214710249</v>
      </c>
      <c r="AQ236" s="408">
        <v>176.28137482836195</v>
      </c>
      <c r="AR236" s="411">
        <v>-10.826781128253085</v>
      </c>
      <c r="AS236" s="411">
        <v>165.45459370010886</v>
      </c>
    </row>
    <row r="237" spans="1:45" x14ac:dyDescent="0.25">
      <c r="A237" s="409">
        <v>742</v>
      </c>
      <c r="B237" s="407" t="s">
        <v>239</v>
      </c>
      <c r="C237" s="386">
        <v>988</v>
      </c>
      <c r="D237" s="384">
        <v>348.00103238866399</v>
      </c>
      <c r="E237" s="384">
        <v>61.54402834008097</v>
      </c>
      <c r="F237" s="384">
        <v>314.72387651821862</v>
      </c>
      <c r="G237" s="384">
        <v>188.78410931174091</v>
      </c>
      <c r="H237" s="384">
        <v>57.122327935222671</v>
      </c>
      <c r="I237" s="408">
        <v>970.17537449392705</v>
      </c>
      <c r="J237" s="385">
        <v>108.74836137089711</v>
      </c>
      <c r="K237" s="385">
        <v>0</v>
      </c>
      <c r="L237" s="385">
        <v>0</v>
      </c>
      <c r="M237" s="385">
        <v>24.337611336032385</v>
      </c>
      <c r="N237" s="385">
        <v>830.6</v>
      </c>
      <c r="O237" s="385">
        <v>0</v>
      </c>
      <c r="P237" s="385">
        <v>0</v>
      </c>
      <c r="Q237" s="385">
        <v>25.514938107759434</v>
      </c>
      <c r="R237" s="408">
        <v>989.200910814689</v>
      </c>
      <c r="S237" s="408">
        <v>1959.3762853086162</v>
      </c>
      <c r="T237" s="408">
        <v>1388.69</v>
      </c>
      <c r="U237" s="408">
        <v>570.68628530861622</v>
      </c>
      <c r="V237" s="410">
        <v>364.90908849999994</v>
      </c>
      <c r="W237" s="410">
        <v>0</v>
      </c>
      <c r="X237" s="410">
        <v>11.387812565740214</v>
      </c>
      <c r="Y237" s="410">
        <v>13.580497287356373</v>
      </c>
      <c r="Z237" s="410">
        <v>0</v>
      </c>
      <c r="AA237" s="408">
        <v>389.87739835309651</v>
      </c>
      <c r="AB237" s="411">
        <v>-0.99</v>
      </c>
      <c r="AC237" s="411">
        <v>-1.81</v>
      </c>
      <c r="AD237" s="411">
        <v>-0.99</v>
      </c>
      <c r="AE237" s="411">
        <v>-0.01</v>
      </c>
      <c r="AF237" s="411">
        <v>-22.5</v>
      </c>
      <c r="AG237" s="411">
        <v>-25.183372975708501</v>
      </c>
      <c r="AH237" s="411">
        <v>-3.2625513711930432</v>
      </c>
      <c r="AI237" s="411">
        <v>212.55684212394766</v>
      </c>
      <c r="AJ237" s="411">
        <v>-90.469955240458646</v>
      </c>
      <c r="AK237" s="411">
        <v>34.69705405746808</v>
      </c>
      <c r="AL237" s="408">
        <v>102.03801659405556</v>
      </c>
      <c r="AM237" s="408">
        <v>1062.6017002557683</v>
      </c>
      <c r="AN237" s="408">
        <v>-23.254922944492698</v>
      </c>
      <c r="AO237" s="408">
        <v>1039.3467773112754</v>
      </c>
      <c r="AP237" s="408">
        <v>230.58062316299947</v>
      </c>
      <c r="AQ237" s="408">
        <v>1269.9274004742749</v>
      </c>
      <c r="AR237" s="411">
        <v>0</v>
      </c>
      <c r="AS237" s="411">
        <v>1269.9274004742749</v>
      </c>
    </row>
    <row r="238" spans="1:45" x14ac:dyDescent="0.25">
      <c r="A238" s="409">
        <v>743</v>
      </c>
      <c r="B238" s="407" t="s">
        <v>240</v>
      </c>
      <c r="C238" s="386">
        <v>65323</v>
      </c>
      <c r="D238" s="384">
        <v>482.9851467323914</v>
      </c>
      <c r="E238" s="384">
        <v>98.536449642545506</v>
      </c>
      <c r="F238" s="384">
        <v>527.49089065107239</v>
      </c>
      <c r="G238" s="384">
        <v>430.20300353627363</v>
      </c>
      <c r="H238" s="384">
        <v>52.664669105827969</v>
      </c>
      <c r="I238" s="408">
        <v>1591.8801596681108</v>
      </c>
      <c r="J238" s="385">
        <v>49.749383027424415</v>
      </c>
      <c r="K238" s="385">
        <v>0</v>
      </c>
      <c r="L238" s="385">
        <v>0</v>
      </c>
      <c r="M238" s="385">
        <v>60.526569202271787</v>
      </c>
      <c r="N238" s="385">
        <v>16.656465055182284</v>
      </c>
      <c r="O238" s="385">
        <v>0</v>
      </c>
      <c r="P238" s="385">
        <v>0</v>
      </c>
      <c r="Q238" s="385">
        <v>17.522938448059364</v>
      </c>
      <c r="R238" s="408">
        <v>144.45535573293787</v>
      </c>
      <c r="S238" s="408">
        <v>1736.3355154010487</v>
      </c>
      <c r="T238" s="408">
        <v>1388.69</v>
      </c>
      <c r="U238" s="408">
        <v>347.64551540104873</v>
      </c>
      <c r="V238" s="410">
        <v>0</v>
      </c>
      <c r="W238" s="410">
        <v>0</v>
      </c>
      <c r="X238" s="410">
        <v>14.637190052435745</v>
      </c>
      <c r="Y238" s="410">
        <v>19.792113070577816</v>
      </c>
      <c r="Z238" s="410">
        <v>8.188246084516928</v>
      </c>
      <c r="AA238" s="408">
        <v>42.617549207530494</v>
      </c>
      <c r="AB238" s="411">
        <v>-0.99</v>
      </c>
      <c r="AC238" s="411">
        <v>-1.81</v>
      </c>
      <c r="AD238" s="411">
        <v>-0.99</v>
      </c>
      <c r="AE238" s="411">
        <v>-0.01</v>
      </c>
      <c r="AF238" s="411">
        <v>-22.5</v>
      </c>
      <c r="AG238" s="411">
        <v>-48.716647161030572</v>
      </c>
      <c r="AH238" s="411">
        <v>-130.7366632244298</v>
      </c>
      <c r="AI238" s="411">
        <v>-61.283821705612347</v>
      </c>
      <c r="AJ238" s="411">
        <v>-90.469955240458646</v>
      </c>
      <c r="AK238" s="411">
        <v>34.69705405746808</v>
      </c>
      <c r="AL238" s="408">
        <v>-322.8100332740633</v>
      </c>
      <c r="AM238" s="408">
        <v>67.453031334515899</v>
      </c>
      <c r="AN238" s="408">
        <v>188.28006881735564</v>
      </c>
      <c r="AO238" s="408">
        <v>255.73310015187155</v>
      </c>
      <c r="AP238" s="408">
        <v>151.42920489222448</v>
      </c>
      <c r="AQ238" s="408">
        <v>407.162305044096</v>
      </c>
      <c r="AR238" s="411">
        <v>-3.0703475651761249</v>
      </c>
      <c r="AS238" s="411">
        <v>404.09195747891994</v>
      </c>
    </row>
    <row r="239" spans="1:45" x14ac:dyDescent="0.25">
      <c r="A239" s="409">
        <v>746</v>
      </c>
      <c r="B239" s="407" t="s">
        <v>241</v>
      </c>
      <c r="C239" s="386">
        <v>4735</v>
      </c>
      <c r="D239" s="384">
        <v>608.57045828933474</v>
      </c>
      <c r="E239" s="384">
        <v>111.90633579725448</v>
      </c>
      <c r="F239" s="384">
        <v>771.24005279831044</v>
      </c>
      <c r="G239" s="384">
        <v>795.708076029567</v>
      </c>
      <c r="H239" s="384">
        <v>47.541043294614575</v>
      </c>
      <c r="I239" s="408">
        <v>2334.9659662090812</v>
      </c>
      <c r="J239" s="385">
        <v>48.178384923564984</v>
      </c>
      <c r="K239" s="385">
        <v>0</v>
      </c>
      <c r="L239" s="385">
        <v>0</v>
      </c>
      <c r="M239" s="385">
        <v>43.52794086589229</v>
      </c>
      <c r="N239" s="385">
        <v>126.21158562154281</v>
      </c>
      <c r="O239" s="385">
        <v>0</v>
      </c>
      <c r="P239" s="385">
        <v>0</v>
      </c>
      <c r="Q239" s="385">
        <v>28.973825697633689</v>
      </c>
      <c r="R239" s="408">
        <v>246.89173710863378</v>
      </c>
      <c r="S239" s="408">
        <v>2581.8577033177153</v>
      </c>
      <c r="T239" s="408">
        <v>1388.69</v>
      </c>
      <c r="U239" s="408">
        <v>1193.1677033177152</v>
      </c>
      <c r="V239" s="410">
        <v>10.6622065</v>
      </c>
      <c r="W239" s="410">
        <v>0</v>
      </c>
      <c r="X239" s="410">
        <v>16.00002910215504</v>
      </c>
      <c r="Y239" s="410">
        <v>18.918889788066991</v>
      </c>
      <c r="Z239" s="410">
        <v>0</v>
      </c>
      <c r="AA239" s="408">
        <v>45.581125390222027</v>
      </c>
      <c r="AB239" s="411">
        <v>-0.98999999999999988</v>
      </c>
      <c r="AC239" s="411">
        <v>-1.81</v>
      </c>
      <c r="AD239" s="411">
        <v>-0.98999999999999988</v>
      </c>
      <c r="AE239" s="411">
        <v>-0.01</v>
      </c>
      <c r="AF239" s="411">
        <v>-22.5</v>
      </c>
      <c r="AG239" s="411">
        <v>-23.433871172122494</v>
      </c>
      <c r="AH239" s="411">
        <v>-31.548705889596302</v>
      </c>
      <c r="AI239" s="411">
        <v>-123.6760509379299</v>
      </c>
      <c r="AJ239" s="411">
        <v>-90.469955240458646</v>
      </c>
      <c r="AK239" s="411">
        <v>34.69705405746808</v>
      </c>
      <c r="AL239" s="408">
        <v>-260.73152918263924</v>
      </c>
      <c r="AM239" s="408">
        <v>978.01729952529797</v>
      </c>
      <c r="AN239" s="408">
        <v>297.96160404008469</v>
      </c>
      <c r="AO239" s="408">
        <v>1275.9789035653828</v>
      </c>
      <c r="AP239" s="408">
        <v>195.78413130715447</v>
      </c>
      <c r="AQ239" s="408">
        <v>1471.7630348725372</v>
      </c>
      <c r="AR239" s="411">
        <v>5.450687434002111</v>
      </c>
      <c r="AS239" s="411">
        <v>1477.2137223065392</v>
      </c>
    </row>
    <row r="240" spans="1:45" x14ac:dyDescent="0.25">
      <c r="A240" s="409">
        <v>747</v>
      </c>
      <c r="B240" s="407" t="s">
        <v>242</v>
      </c>
      <c r="C240" s="386">
        <v>1308</v>
      </c>
      <c r="D240" s="384">
        <v>250.34587155963305</v>
      </c>
      <c r="E240" s="384">
        <v>53.128440366972477</v>
      </c>
      <c r="F240" s="384">
        <v>414.64048165137615</v>
      </c>
      <c r="G240" s="384">
        <v>275.69022935779816</v>
      </c>
      <c r="H240" s="384">
        <v>56.615718654434254</v>
      </c>
      <c r="I240" s="408">
        <v>1050.4207415902142</v>
      </c>
      <c r="J240" s="385">
        <v>72.08407683861995</v>
      </c>
      <c r="K240" s="385">
        <v>0</v>
      </c>
      <c r="L240" s="385">
        <v>0</v>
      </c>
      <c r="M240" s="385">
        <v>22.322767584097861</v>
      </c>
      <c r="N240" s="385">
        <v>269.18385295685113</v>
      </c>
      <c r="O240" s="385">
        <v>0</v>
      </c>
      <c r="P240" s="385">
        <v>0</v>
      </c>
      <c r="Q240" s="385">
        <v>27.861139313070641</v>
      </c>
      <c r="R240" s="408">
        <v>391.45183669263957</v>
      </c>
      <c r="S240" s="408">
        <v>1441.8725782828537</v>
      </c>
      <c r="T240" s="408">
        <v>1388.69</v>
      </c>
      <c r="U240" s="408">
        <v>53.182578282853711</v>
      </c>
      <c r="V240" s="410">
        <v>114.83230825000003</v>
      </c>
      <c r="W240" s="410">
        <v>0</v>
      </c>
      <c r="X240" s="410">
        <v>10.842746932990062</v>
      </c>
      <c r="Y240" s="410">
        <v>10.118333331074741</v>
      </c>
      <c r="Z240" s="410">
        <v>0</v>
      </c>
      <c r="AA240" s="408">
        <v>135.79338851406484</v>
      </c>
      <c r="AB240" s="411">
        <v>-0.9900000000000001</v>
      </c>
      <c r="AC240" s="411">
        <v>-1.81</v>
      </c>
      <c r="AD240" s="411">
        <v>-0.9900000000000001</v>
      </c>
      <c r="AE240" s="411">
        <v>-0.01</v>
      </c>
      <c r="AF240" s="411">
        <v>-22.5</v>
      </c>
      <c r="AG240" s="411">
        <v>-23.894487767584099</v>
      </c>
      <c r="AH240" s="411">
        <v>277.80981425429889</v>
      </c>
      <c r="AI240" s="411">
        <v>217.0171621080982</v>
      </c>
      <c r="AJ240" s="411">
        <v>-90.469955240458646</v>
      </c>
      <c r="AK240" s="411">
        <v>34.69705405746808</v>
      </c>
      <c r="AL240" s="408">
        <v>388.85958741182242</v>
      </c>
      <c r="AM240" s="408">
        <v>577.83555420874097</v>
      </c>
      <c r="AN240" s="408">
        <v>418.03650984106969</v>
      </c>
      <c r="AO240" s="408">
        <v>995.87206404981066</v>
      </c>
      <c r="AP240" s="408">
        <v>256.18622870885832</v>
      </c>
      <c r="AQ240" s="408">
        <v>1252.058292758669</v>
      </c>
      <c r="AR240" s="411">
        <v>38.893031345565767</v>
      </c>
      <c r="AS240" s="411">
        <v>1290.9513241042348</v>
      </c>
    </row>
    <row r="241" spans="1:45" x14ac:dyDescent="0.25">
      <c r="A241" s="409">
        <v>748</v>
      </c>
      <c r="B241" s="407" t="s">
        <v>243</v>
      </c>
      <c r="C241" s="386">
        <v>4897</v>
      </c>
      <c r="D241" s="384">
        <v>529.92858280579946</v>
      </c>
      <c r="E241" s="384">
        <v>90.465897488258122</v>
      </c>
      <c r="F241" s="384">
        <v>699.94903410251175</v>
      </c>
      <c r="G241" s="384">
        <v>584.02152338166218</v>
      </c>
      <c r="H241" s="384">
        <v>50.036655094956096</v>
      </c>
      <c r="I241" s="408">
        <v>1954.4016928731876</v>
      </c>
      <c r="J241" s="385">
        <v>58.789532569981795</v>
      </c>
      <c r="K241" s="385">
        <v>0</v>
      </c>
      <c r="L241" s="385">
        <v>0</v>
      </c>
      <c r="M241" s="385">
        <v>28.409381253828872</v>
      </c>
      <c r="N241" s="385">
        <v>163.78999753989609</v>
      </c>
      <c r="O241" s="385">
        <v>0</v>
      </c>
      <c r="P241" s="385">
        <v>0</v>
      </c>
      <c r="Q241" s="385">
        <v>27.132854212485821</v>
      </c>
      <c r="R241" s="408">
        <v>278.12176557619262</v>
      </c>
      <c r="S241" s="408">
        <v>2232.5234584493805</v>
      </c>
      <c r="T241" s="408">
        <v>1388.69</v>
      </c>
      <c r="U241" s="408">
        <v>843.83345844938026</v>
      </c>
      <c r="V241" s="410">
        <v>33.815290666666669</v>
      </c>
      <c r="W241" s="410">
        <v>0</v>
      </c>
      <c r="X241" s="410">
        <v>11.656662620165973</v>
      </c>
      <c r="Y241" s="410">
        <v>17.53145293665192</v>
      </c>
      <c r="Z241" s="410">
        <v>0</v>
      </c>
      <c r="AA241" s="408">
        <v>63.003406223484561</v>
      </c>
      <c r="AB241" s="411">
        <v>-0.99</v>
      </c>
      <c r="AC241" s="411">
        <v>-1.8099999999999998</v>
      </c>
      <c r="AD241" s="411">
        <v>-0.99</v>
      </c>
      <c r="AE241" s="411">
        <v>-0.01</v>
      </c>
      <c r="AF241" s="411">
        <v>-22.5</v>
      </c>
      <c r="AG241" s="411">
        <v>-15.674953032468858</v>
      </c>
      <c r="AH241" s="411">
        <v>-184.11260266862874</v>
      </c>
      <c r="AI241" s="411">
        <v>-191.95479878724768</v>
      </c>
      <c r="AJ241" s="411">
        <v>-90.469955240458646</v>
      </c>
      <c r="AK241" s="411">
        <v>34.69705405746808</v>
      </c>
      <c r="AL241" s="408">
        <v>-473.81525567133582</v>
      </c>
      <c r="AM241" s="408">
        <v>433.02160900152899</v>
      </c>
      <c r="AN241" s="408">
        <v>523.09369208811802</v>
      </c>
      <c r="AO241" s="408">
        <v>956.11530108964701</v>
      </c>
      <c r="AP241" s="408">
        <v>207.40867766118134</v>
      </c>
      <c r="AQ241" s="408">
        <v>1163.5239787508283</v>
      </c>
      <c r="AR241" s="411">
        <v>52.094414947927298</v>
      </c>
      <c r="AS241" s="411">
        <v>1215.6183936987554</v>
      </c>
    </row>
    <row r="242" spans="1:45" x14ac:dyDescent="0.25">
      <c r="A242" s="409">
        <v>749</v>
      </c>
      <c r="B242" s="407" t="s">
        <v>244</v>
      </c>
      <c r="C242" s="386">
        <v>21232</v>
      </c>
      <c r="D242" s="384">
        <v>502.77638658628484</v>
      </c>
      <c r="E242" s="384">
        <v>111.69058496608892</v>
      </c>
      <c r="F242" s="384">
        <v>623.95424642049738</v>
      </c>
      <c r="G242" s="384">
        <v>541.14317633760356</v>
      </c>
      <c r="H242" s="384">
        <v>50.986715335342879</v>
      </c>
      <c r="I242" s="408">
        <v>1830.5511096458174</v>
      </c>
      <c r="J242" s="385">
        <v>47.388580955250561</v>
      </c>
      <c r="K242" s="385">
        <v>0</v>
      </c>
      <c r="L242" s="385">
        <v>0</v>
      </c>
      <c r="M242" s="385">
        <v>26.290528447626226</v>
      </c>
      <c r="N242" s="385">
        <v>14.352553305467637</v>
      </c>
      <c r="O242" s="385">
        <v>0</v>
      </c>
      <c r="P242" s="385">
        <v>0</v>
      </c>
      <c r="Q242" s="385">
        <v>13.806970497607773</v>
      </c>
      <c r="R242" s="408">
        <v>101.83863320595219</v>
      </c>
      <c r="S242" s="408">
        <v>1932.3897428517696</v>
      </c>
      <c r="T242" s="408">
        <v>1388.69</v>
      </c>
      <c r="U242" s="408">
        <v>543.69974285176954</v>
      </c>
      <c r="V242" s="410">
        <v>0</v>
      </c>
      <c r="W242" s="410">
        <v>0</v>
      </c>
      <c r="X242" s="410">
        <v>10.07463791320324</v>
      </c>
      <c r="Y242" s="410">
        <v>19.831316439177662</v>
      </c>
      <c r="Z242" s="410">
        <v>0</v>
      </c>
      <c r="AA242" s="408">
        <v>29.905954352380899</v>
      </c>
      <c r="AB242" s="411">
        <v>-0.99</v>
      </c>
      <c r="AC242" s="411">
        <v>-1.8099999999999998</v>
      </c>
      <c r="AD242" s="411">
        <v>-0.99</v>
      </c>
      <c r="AE242" s="411">
        <v>-0.01</v>
      </c>
      <c r="AF242" s="411">
        <v>-22.5</v>
      </c>
      <c r="AG242" s="411">
        <v>-41.320850602863601</v>
      </c>
      <c r="AH242" s="411">
        <v>-94.029580660225989</v>
      </c>
      <c r="AI242" s="411">
        <v>-101.42461576139793</v>
      </c>
      <c r="AJ242" s="411">
        <v>-90.469955240458646</v>
      </c>
      <c r="AK242" s="411">
        <v>34.69705405746808</v>
      </c>
      <c r="AL242" s="408">
        <v>-318.84794820747805</v>
      </c>
      <c r="AM242" s="408">
        <v>254.75774899667238</v>
      </c>
      <c r="AN242" s="408">
        <v>235.99255093766197</v>
      </c>
      <c r="AO242" s="408">
        <v>490.75029993433429</v>
      </c>
      <c r="AP242" s="408">
        <v>142.23912742017171</v>
      </c>
      <c r="AQ242" s="408">
        <v>632.98942735450601</v>
      </c>
      <c r="AR242" s="411">
        <v>1.5938033887528271</v>
      </c>
      <c r="AS242" s="411">
        <v>634.58323074325881</v>
      </c>
    </row>
    <row r="243" spans="1:45" x14ac:dyDescent="0.25">
      <c r="A243" s="409">
        <v>751</v>
      </c>
      <c r="B243" s="407" t="s">
        <v>245</v>
      </c>
      <c r="C243" s="386">
        <v>2877</v>
      </c>
      <c r="D243" s="384">
        <v>298.77043795620438</v>
      </c>
      <c r="E243" s="384">
        <v>60.385818561001045</v>
      </c>
      <c r="F243" s="384">
        <v>444.88891553701768</v>
      </c>
      <c r="G243" s="384">
        <v>440.85059436913451</v>
      </c>
      <c r="H243" s="384">
        <v>55.064435175530065</v>
      </c>
      <c r="I243" s="408">
        <v>1299.9602015988878</v>
      </c>
      <c r="J243" s="385">
        <v>69.230095861612625</v>
      </c>
      <c r="K243" s="385">
        <v>0</v>
      </c>
      <c r="L243" s="385">
        <v>0</v>
      </c>
      <c r="M243" s="385">
        <v>14.327758081334723</v>
      </c>
      <c r="N243" s="385">
        <v>382.02714751170083</v>
      </c>
      <c r="O243" s="385">
        <v>0</v>
      </c>
      <c r="P243" s="385">
        <v>0</v>
      </c>
      <c r="Q243" s="385">
        <v>19.348672067630336</v>
      </c>
      <c r="R243" s="408">
        <v>484.93367352227847</v>
      </c>
      <c r="S243" s="408">
        <v>1784.8938751211663</v>
      </c>
      <c r="T243" s="408">
        <v>1388.69</v>
      </c>
      <c r="U243" s="408">
        <v>396.20387512116605</v>
      </c>
      <c r="V243" s="410">
        <v>49.596316000000002</v>
      </c>
      <c r="W243" s="410">
        <v>0</v>
      </c>
      <c r="X243" s="410">
        <v>7.6391101597551643</v>
      </c>
      <c r="Y243" s="410">
        <v>18.802773960895408</v>
      </c>
      <c r="Z243" s="410">
        <v>0</v>
      </c>
      <c r="AA243" s="408">
        <v>76.038200120650586</v>
      </c>
      <c r="AB243" s="411">
        <v>-0.99</v>
      </c>
      <c r="AC243" s="411">
        <v>-1.81</v>
      </c>
      <c r="AD243" s="411">
        <v>-0.99</v>
      </c>
      <c r="AE243" s="411">
        <v>-0.01</v>
      </c>
      <c r="AF243" s="411">
        <v>-22.5</v>
      </c>
      <c r="AG243" s="411">
        <v>-15.285297184567259</v>
      </c>
      <c r="AH243" s="411">
        <v>96.645660300507572</v>
      </c>
      <c r="AI243" s="411">
        <v>-24.068882170502029</v>
      </c>
      <c r="AJ243" s="411">
        <v>-90.469955240458646</v>
      </c>
      <c r="AK243" s="411">
        <v>34.69705405746808</v>
      </c>
      <c r="AL243" s="408">
        <v>-24.781420237552279</v>
      </c>
      <c r="AM243" s="408">
        <v>447.46065500426437</v>
      </c>
      <c r="AN243" s="408">
        <v>417.67041086380397</v>
      </c>
      <c r="AO243" s="408">
        <v>865.13106586806828</v>
      </c>
      <c r="AP243" s="408">
        <v>175.6610375492846</v>
      </c>
      <c r="AQ243" s="408">
        <v>1040.7921034173528</v>
      </c>
      <c r="AR243" s="411">
        <v>6.2225234619395247</v>
      </c>
      <c r="AS243" s="411">
        <v>1047.0146268792926</v>
      </c>
    </row>
    <row r="244" spans="1:45" x14ac:dyDescent="0.25">
      <c r="A244" s="409">
        <v>753</v>
      </c>
      <c r="B244" s="407" t="s">
        <v>246</v>
      </c>
      <c r="C244" s="386">
        <v>22320</v>
      </c>
      <c r="D244" s="384">
        <v>483.40307258064519</v>
      </c>
      <c r="E244" s="384">
        <v>101.18682795698925</v>
      </c>
      <c r="F244" s="384">
        <v>558.87295026881725</v>
      </c>
      <c r="G244" s="384">
        <v>520.8930241935484</v>
      </c>
      <c r="H244" s="384">
        <v>51.896636200716841</v>
      </c>
      <c r="I244" s="408">
        <v>1716.2525112007168</v>
      </c>
      <c r="J244" s="385">
        <v>47.871793292285325</v>
      </c>
      <c r="K244" s="385">
        <v>20.5807</v>
      </c>
      <c r="L244" s="385">
        <v>78.79468</v>
      </c>
      <c r="M244" s="385">
        <v>109.27001792114694</v>
      </c>
      <c r="N244" s="385">
        <v>11.564474861878505</v>
      </c>
      <c r="O244" s="385">
        <v>0</v>
      </c>
      <c r="P244" s="385">
        <v>2.6259838709677421</v>
      </c>
      <c r="Q244" s="385">
        <v>25.04871370770087</v>
      </c>
      <c r="R244" s="408">
        <v>295.75636365397941</v>
      </c>
      <c r="S244" s="408">
        <v>2012.0088748546962</v>
      </c>
      <c r="T244" s="408">
        <v>1388.69</v>
      </c>
      <c r="U244" s="408">
        <v>623.31887485469611</v>
      </c>
      <c r="V244" s="410">
        <v>0</v>
      </c>
      <c r="W244" s="410">
        <v>0</v>
      </c>
      <c r="X244" s="410">
        <v>8.5313272574267636</v>
      </c>
      <c r="Y244" s="410">
        <v>16.697489633630916</v>
      </c>
      <c r="Z244" s="410">
        <v>18.252275740164198</v>
      </c>
      <c r="AA244" s="408">
        <v>43.48109263122187</v>
      </c>
      <c r="AB244" s="411">
        <v>-0.99</v>
      </c>
      <c r="AC244" s="411">
        <v>-1.8100000000000003</v>
      </c>
      <c r="AD244" s="411">
        <v>-0.99</v>
      </c>
      <c r="AE244" s="411">
        <v>-0.01</v>
      </c>
      <c r="AF244" s="411">
        <v>-22.5</v>
      </c>
      <c r="AG244" s="411">
        <v>-33.813530199372757</v>
      </c>
      <c r="AH244" s="411">
        <v>296.49918554047969</v>
      </c>
      <c r="AI244" s="411">
        <v>161.61525131762568</v>
      </c>
      <c r="AJ244" s="411">
        <v>-90.469955240458646</v>
      </c>
      <c r="AK244" s="411">
        <v>34.69705405746808</v>
      </c>
      <c r="AL244" s="408">
        <v>342.22800547574207</v>
      </c>
      <c r="AM244" s="408">
        <v>1009.0279729616601</v>
      </c>
      <c r="AN244" s="408">
        <v>-27.487969525261658</v>
      </c>
      <c r="AO244" s="408">
        <v>981.54000343639837</v>
      </c>
      <c r="AP244" s="408">
        <v>110.91364771619439</v>
      </c>
      <c r="AQ244" s="408">
        <v>1092.4536511525928</v>
      </c>
      <c r="AR244" s="411">
        <v>-5.790142553763439</v>
      </c>
      <c r="AS244" s="411">
        <v>1086.6635085988291</v>
      </c>
    </row>
    <row r="245" spans="1:45" x14ac:dyDescent="0.25">
      <c r="A245" s="409">
        <v>755</v>
      </c>
      <c r="B245" s="407" t="s">
        <v>247</v>
      </c>
      <c r="C245" s="386">
        <v>6217</v>
      </c>
      <c r="D245" s="384">
        <v>422.68063535467269</v>
      </c>
      <c r="E245" s="384">
        <v>100.59964613157472</v>
      </c>
      <c r="F245" s="384">
        <v>525.74572301753255</v>
      </c>
      <c r="G245" s="384">
        <v>532.02481582756957</v>
      </c>
      <c r="H245" s="384">
        <v>52.612250281486247</v>
      </c>
      <c r="I245" s="408">
        <v>1633.6630706128356</v>
      </c>
      <c r="J245" s="385">
        <v>37.081216102961278</v>
      </c>
      <c r="K245" s="385">
        <v>20.5807</v>
      </c>
      <c r="L245" s="385">
        <v>72.26063051310922</v>
      </c>
      <c r="M245" s="385">
        <v>130.39711758082677</v>
      </c>
      <c r="N245" s="385">
        <v>29.491588007850748</v>
      </c>
      <c r="O245" s="385">
        <v>0</v>
      </c>
      <c r="P245" s="385">
        <v>0</v>
      </c>
      <c r="Q245" s="385">
        <v>32.569774665611732</v>
      </c>
      <c r="R245" s="408">
        <v>322.38102687035979</v>
      </c>
      <c r="S245" s="408">
        <v>1956.0440974831952</v>
      </c>
      <c r="T245" s="408">
        <v>1388.69</v>
      </c>
      <c r="U245" s="408">
        <v>567.35409748319523</v>
      </c>
      <c r="V245" s="410">
        <v>0</v>
      </c>
      <c r="W245" s="410">
        <v>0</v>
      </c>
      <c r="X245" s="410">
        <v>6.0529204242272092</v>
      </c>
      <c r="Y245" s="410">
        <v>20.08265102862854</v>
      </c>
      <c r="Z245" s="410">
        <v>3.9885537731744694</v>
      </c>
      <c r="AA245" s="408">
        <v>30.124125226030213</v>
      </c>
      <c r="AB245" s="411">
        <v>-0.99</v>
      </c>
      <c r="AC245" s="411">
        <v>-1.81</v>
      </c>
      <c r="AD245" s="411">
        <v>-0.99</v>
      </c>
      <c r="AE245" s="411">
        <v>-0.01</v>
      </c>
      <c r="AF245" s="411">
        <v>-22.5</v>
      </c>
      <c r="AG245" s="411">
        <v>-28.159689560881457</v>
      </c>
      <c r="AH245" s="411">
        <v>152.02401690864824</v>
      </c>
      <c r="AI245" s="411">
        <v>167.0786251678025</v>
      </c>
      <c r="AJ245" s="411">
        <v>-90.469955240458646</v>
      </c>
      <c r="AK245" s="411">
        <v>34.69705405746808</v>
      </c>
      <c r="AL245" s="408">
        <v>208.87005133257873</v>
      </c>
      <c r="AM245" s="408">
        <v>806.34827404180407</v>
      </c>
      <c r="AN245" s="408">
        <v>-2.6081064072192914</v>
      </c>
      <c r="AO245" s="408">
        <v>803.74016763458474</v>
      </c>
      <c r="AP245" s="408">
        <v>139.7614878419464</v>
      </c>
      <c r="AQ245" s="408">
        <v>943.50165547653103</v>
      </c>
      <c r="AR245" s="411">
        <v>-157.44692625060321</v>
      </c>
      <c r="AS245" s="411">
        <v>786.05472922592787</v>
      </c>
    </row>
    <row r="246" spans="1:45" x14ac:dyDescent="0.25">
      <c r="A246" s="409">
        <v>758</v>
      </c>
      <c r="B246" s="407" t="s">
        <v>248</v>
      </c>
      <c r="C246" s="386">
        <v>8134</v>
      </c>
      <c r="D246" s="384">
        <v>346.21227440373741</v>
      </c>
      <c r="E246" s="384">
        <v>77.958507499385291</v>
      </c>
      <c r="F246" s="384">
        <v>449.84669043521023</v>
      </c>
      <c r="G246" s="384">
        <v>385.2365576592083</v>
      </c>
      <c r="H246" s="384">
        <v>54.806188836980581</v>
      </c>
      <c r="I246" s="408">
        <v>1314.0602188345217</v>
      </c>
      <c r="J246" s="385">
        <v>48.511017266418634</v>
      </c>
      <c r="K246" s="385">
        <v>0</v>
      </c>
      <c r="L246" s="385">
        <v>0</v>
      </c>
      <c r="M246" s="385">
        <v>34.629525448733709</v>
      </c>
      <c r="N246" s="385">
        <v>830.6</v>
      </c>
      <c r="O246" s="385">
        <v>0</v>
      </c>
      <c r="P246" s="385">
        <v>0</v>
      </c>
      <c r="Q246" s="385">
        <v>21.185209875565377</v>
      </c>
      <c r="R246" s="408">
        <v>934.92575259071771</v>
      </c>
      <c r="S246" s="408">
        <v>2248.9859714252398</v>
      </c>
      <c r="T246" s="408">
        <v>1388.69</v>
      </c>
      <c r="U246" s="408">
        <v>860.2959714252396</v>
      </c>
      <c r="V246" s="410">
        <v>136.57294475</v>
      </c>
      <c r="W246" s="410">
        <v>14.738385788050159</v>
      </c>
      <c r="X246" s="410">
        <v>13.722050735956323</v>
      </c>
      <c r="Y246" s="410">
        <v>18.485313441687609</v>
      </c>
      <c r="Z246" s="410">
        <v>0</v>
      </c>
      <c r="AA246" s="408">
        <v>183.5186947156941</v>
      </c>
      <c r="AB246" s="411">
        <v>-0.99</v>
      </c>
      <c r="AC246" s="411">
        <v>-1.81</v>
      </c>
      <c r="AD246" s="411">
        <v>-0.99</v>
      </c>
      <c r="AE246" s="411">
        <v>-0.01</v>
      </c>
      <c r="AF246" s="411">
        <v>-22.5</v>
      </c>
      <c r="AG246" s="411">
        <v>-21.340849213179247</v>
      </c>
      <c r="AH246" s="411">
        <v>-285.20383245595281</v>
      </c>
      <c r="AI246" s="411">
        <v>-107.54628322743729</v>
      </c>
      <c r="AJ246" s="411">
        <v>-90.469955240458646</v>
      </c>
      <c r="AK246" s="411">
        <v>34.69705405746808</v>
      </c>
      <c r="AL246" s="408">
        <v>-496.16386607955991</v>
      </c>
      <c r="AM246" s="408">
        <v>547.65080006137396</v>
      </c>
      <c r="AN246" s="408">
        <v>74.800112287420191</v>
      </c>
      <c r="AO246" s="408">
        <v>622.45091234879419</v>
      </c>
      <c r="AP246" s="408">
        <v>185.8259086502681</v>
      </c>
      <c r="AQ246" s="408">
        <v>808.27682099906224</v>
      </c>
      <c r="AR246" s="411">
        <v>-13.398038173100568</v>
      </c>
      <c r="AS246" s="411">
        <v>794.87878282596171</v>
      </c>
    </row>
    <row r="247" spans="1:45" x14ac:dyDescent="0.25">
      <c r="A247" s="409">
        <v>759</v>
      </c>
      <c r="B247" s="407" t="s">
        <v>249</v>
      </c>
      <c r="C247" s="386">
        <v>1942</v>
      </c>
      <c r="D247" s="384">
        <v>408.89395983522144</v>
      </c>
      <c r="E247" s="384">
        <v>102.87821833161689</v>
      </c>
      <c r="F247" s="384">
        <v>584.61318743563345</v>
      </c>
      <c r="G247" s="384">
        <v>377.77560247167867</v>
      </c>
      <c r="H247" s="384">
        <v>52.976498455200826</v>
      </c>
      <c r="I247" s="408">
        <v>1527.1374665293508</v>
      </c>
      <c r="J247" s="385">
        <v>45.615704874439189</v>
      </c>
      <c r="K247" s="385">
        <v>0</v>
      </c>
      <c r="L247" s="385">
        <v>0</v>
      </c>
      <c r="M247" s="385">
        <v>23.879289392378993</v>
      </c>
      <c r="N247" s="385">
        <v>215.98630436383701</v>
      </c>
      <c r="O247" s="385">
        <v>0</v>
      </c>
      <c r="P247" s="385">
        <v>0</v>
      </c>
      <c r="Q247" s="385">
        <v>26.477431723025525</v>
      </c>
      <c r="R247" s="408">
        <v>311.95873035368066</v>
      </c>
      <c r="S247" s="408">
        <v>1839.0961968830316</v>
      </c>
      <c r="T247" s="408">
        <v>1388.69</v>
      </c>
      <c r="U247" s="408">
        <v>450.4061968830315</v>
      </c>
      <c r="V247" s="410">
        <v>111.62926500000002</v>
      </c>
      <c r="W247" s="410">
        <v>0</v>
      </c>
      <c r="X247" s="410">
        <v>13.028290697693278</v>
      </c>
      <c r="Y247" s="410">
        <v>15.106677548673014</v>
      </c>
      <c r="Z247" s="410">
        <v>0</v>
      </c>
      <c r="AA247" s="408">
        <v>139.76423324636633</v>
      </c>
      <c r="AB247" s="411">
        <v>-0.99</v>
      </c>
      <c r="AC247" s="411">
        <v>-1.81</v>
      </c>
      <c r="AD247" s="411">
        <v>-0.99</v>
      </c>
      <c r="AE247" s="411">
        <v>-0.01</v>
      </c>
      <c r="AF247" s="411">
        <v>-22.5</v>
      </c>
      <c r="AG247" s="411">
        <v>-31.455962924819776</v>
      </c>
      <c r="AH247" s="411">
        <v>42.57946125325121</v>
      </c>
      <c r="AI247" s="411">
        <v>-67.546911235748823</v>
      </c>
      <c r="AJ247" s="411">
        <v>-90.469955240458646</v>
      </c>
      <c r="AK247" s="411">
        <v>34.69705405746808</v>
      </c>
      <c r="AL247" s="408">
        <v>-138.49631409030795</v>
      </c>
      <c r="AM247" s="408">
        <v>451.67411603908982</v>
      </c>
      <c r="AN247" s="408">
        <v>465.59120652993619</v>
      </c>
      <c r="AO247" s="408">
        <v>917.26532256902601</v>
      </c>
      <c r="AP247" s="408">
        <v>250.75807327760458</v>
      </c>
      <c r="AQ247" s="408">
        <v>1168.0233958466304</v>
      </c>
      <c r="AR247" s="411">
        <v>255.8115602471679</v>
      </c>
      <c r="AS247" s="411">
        <v>1423.8349560937982</v>
      </c>
    </row>
    <row r="248" spans="1:45" x14ac:dyDescent="0.25">
      <c r="A248" s="409">
        <v>761</v>
      </c>
      <c r="B248" s="407" t="s">
        <v>250</v>
      </c>
      <c r="C248" s="386">
        <v>8426</v>
      </c>
      <c r="D248" s="384">
        <v>321.58421671018283</v>
      </c>
      <c r="E248" s="384">
        <v>71.133218609067171</v>
      </c>
      <c r="F248" s="384">
        <v>435.97384761452651</v>
      </c>
      <c r="G248" s="384">
        <v>380.74075955376219</v>
      </c>
      <c r="H248" s="384">
        <v>55.195300261096612</v>
      </c>
      <c r="I248" s="408">
        <v>1264.6273427486351</v>
      </c>
      <c r="J248" s="385">
        <v>51.992093727855419</v>
      </c>
      <c r="K248" s="385">
        <v>0</v>
      </c>
      <c r="L248" s="385">
        <v>0</v>
      </c>
      <c r="M248" s="385">
        <v>64.616684073107038</v>
      </c>
      <c r="N248" s="385">
        <v>60.250855101966543</v>
      </c>
      <c r="O248" s="385">
        <v>0</v>
      </c>
      <c r="P248" s="385">
        <v>0</v>
      </c>
      <c r="Q248" s="385">
        <v>33.752648990459392</v>
      </c>
      <c r="R248" s="408">
        <v>210.6122818933884</v>
      </c>
      <c r="S248" s="408">
        <v>1475.2396246420235</v>
      </c>
      <c r="T248" s="408">
        <v>1388.69</v>
      </c>
      <c r="U248" s="408">
        <v>86.549624642023431</v>
      </c>
      <c r="V248" s="410">
        <v>0</v>
      </c>
      <c r="W248" s="410">
        <v>0</v>
      </c>
      <c r="X248" s="410">
        <v>10.808337233082343</v>
      </c>
      <c r="Y248" s="410">
        <v>16.696220949167287</v>
      </c>
      <c r="Z248" s="410">
        <v>0</v>
      </c>
      <c r="AA248" s="408">
        <v>27.504558182249632</v>
      </c>
      <c r="AB248" s="411">
        <v>-0.99</v>
      </c>
      <c r="AC248" s="411">
        <v>-1.81</v>
      </c>
      <c r="AD248" s="411">
        <v>-0.99</v>
      </c>
      <c r="AE248" s="411">
        <v>-0.01</v>
      </c>
      <c r="AF248" s="411">
        <v>-22.5</v>
      </c>
      <c r="AG248" s="411">
        <v>-31.897673273201992</v>
      </c>
      <c r="AH248" s="411">
        <v>140.39744847387539</v>
      </c>
      <c r="AI248" s="411">
        <v>81.473078531237078</v>
      </c>
      <c r="AJ248" s="411">
        <v>-90.469955240458646</v>
      </c>
      <c r="AK248" s="411">
        <v>34.69705405746808</v>
      </c>
      <c r="AL248" s="408">
        <v>107.8999525489199</v>
      </c>
      <c r="AM248" s="408">
        <v>221.95413537319297</v>
      </c>
      <c r="AN248" s="408">
        <v>470.72936798449194</v>
      </c>
      <c r="AO248" s="408">
        <v>692.68350335768491</v>
      </c>
      <c r="AP248" s="408">
        <v>216.70219011060797</v>
      </c>
      <c r="AQ248" s="408">
        <v>909.38569346829297</v>
      </c>
      <c r="AR248" s="411">
        <v>56.609209648706383</v>
      </c>
      <c r="AS248" s="411">
        <v>965.99490311699935</v>
      </c>
    </row>
    <row r="249" spans="1:45" x14ac:dyDescent="0.25">
      <c r="A249" s="409">
        <v>762</v>
      </c>
      <c r="B249" s="407" t="s">
        <v>251</v>
      </c>
      <c r="C249" s="386">
        <v>3672</v>
      </c>
      <c r="D249" s="384">
        <v>285.36156862745099</v>
      </c>
      <c r="E249" s="384">
        <v>75.699346405228752</v>
      </c>
      <c r="F249" s="384">
        <v>380.07807461873637</v>
      </c>
      <c r="G249" s="384">
        <v>369.10926470588237</v>
      </c>
      <c r="H249" s="384">
        <v>56.000163398692813</v>
      </c>
      <c r="I249" s="408">
        <v>1166.2484177559911</v>
      </c>
      <c r="J249" s="385">
        <v>72.61556294168426</v>
      </c>
      <c r="K249" s="385">
        <v>0</v>
      </c>
      <c r="L249" s="385">
        <v>0</v>
      </c>
      <c r="M249" s="385">
        <v>15.903148148148148</v>
      </c>
      <c r="N249" s="385">
        <v>303.37952119505917</v>
      </c>
      <c r="O249" s="385">
        <v>0</v>
      </c>
      <c r="P249" s="385">
        <v>0</v>
      </c>
      <c r="Q249" s="385">
        <v>27.565154923139644</v>
      </c>
      <c r="R249" s="408">
        <v>419.46338720803129</v>
      </c>
      <c r="S249" s="408">
        <v>1585.7118049640223</v>
      </c>
      <c r="T249" s="408">
        <v>1388.6900000000003</v>
      </c>
      <c r="U249" s="408">
        <v>197.02180496402224</v>
      </c>
      <c r="V249" s="410">
        <v>100.50545725000001</v>
      </c>
      <c r="W249" s="410">
        <v>0</v>
      </c>
      <c r="X249" s="410">
        <v>10.88048951197424</v>
      </c>
      <c r="Y249" s="410">
        <v>18.220272482058611</v>
      </c>
      <c r="Z249" s="410">
        <v>0</v>
      </c>
      <c r="AA249" s="408">
        <v>129.60621924403284</v>
      </c>
      <c r="AB249" s="411">
        <v>-0.98999999999999988</v>
      </c>
      <c r="AC249" s="411">
        <v>-1.8100000000000003</v>
      </c>
      <c r="AD249" s="411">
        <v>-0.98999999999999988</v>
      </c>
      <c r="AE249" s="411">
        <v>-0.01</v>
      </c>
      <c r="AF249" s="411">
        <v>-22.5</v>
      </c>
      <c r="AG249" s="411">
        <v>-31.15064950980392</v>
      </c>
      <c r="AH249" s="411">
        <v>308.48616273725509</v>
      </c>
      <c r="AI249" s="411">
        <v>161.88626610494941</v>
      </c>
      <c r="AJ249" s="411">
        <v>-90.469955240458646</v>
      </c>
      <c r="AK249" s="411">
        <v>34.69705405746808</v>
      </c>
      <c r="AL249" s="408">
        <v>357.14887814941</v>
      </c>
      <c r="AM249" s="408">
        <v>683.77690235746513</v>
      </c>
      <c r="AN249" s="408">
        <v>350.33183764762066</v>
      </c>
      <c r="AO249" s="408">
        <v>1034.1087400050858</v>
      </c>
      <c r="AP249" s="408">
        <v>241.07613004948698</v>
      </c>
      <c r="AQ249" s="408">
        <v>1275.1848700545727</v>
      </c>
      <c r="AR249" s="411">
        <v>1.0075675381263618</v>
      </c>
      <c r="AS249" s="411">
        <v>1276.192437592699</v>
      </c>
    </row>
    <row r="250" spans="1:45" x14ac:dyDescent="0.25">
      <c r="A250" s="409">
        <v>765</v>
      </c>
      <c r="B250" s="407" t="s">
        <v>252</v>
      </c>
      <c r="C250" s="386">
        <v>10354</v>
      </c>
      <c r="D250" s="384">
        <v>391.36792061039216</v>
      </c>
      <c r="E250" s="384">
        <v>86.411966389801037</v>
      </c>
      <c r="F250" s="384">
        <v>487.48969866718176</v>
      </c>
      <c r="G250" s="384">
        <v>420.33059687077457</v>
      </c>
      <c r="H250" s="384">
        <v>53.87622947653081</v>
      </c>
      <c r="I250" s="408">
        <v>1439.4764120146804</v>
      </c>
      <c r="J250" s="385">
        <v>40.922327338422825</v>
      </c>
      <c r="K250" s="385">
        <v>0</v>
      </c>
      <c r="L250" s="385">
        <v>0</v>
      </c>
      <c r="M250" s="385">
        <v>73.651512458953064</v>
      </c>
      <c r="N250" s="385">
        <v>194.4150247811705</v>
      </c>
      <c r="O250" s="385">
        <v>0</v>
      </c>
      <c r="P250" s="385">
        <v>0</v>
      </c>
      <c r="Q250" s="385">
        <v>22.03008202087258</v>
      </c>
      <c r="R250" s="408">
        <v>331.01894659941894</v>
      </c>
      <c r="S250" s="408">
        <v>1770.4953586140991</v>
      </c>
      <c r="T250" s="408">
        <v>1388.69</v>
      </c>
      <c r="U250" s="408">
        <v>381.80535861409919</v>
      </c>
      <c r="V250" s="410">
        <v>37.280690333333339</v>
      </c>
      <c r="W250" s="410">
        <v>0</v>
      </c>
      <c r="X250" s="410">
        <v>13.686649429168007</v>
      </c>
      <c r="Y250" s="410">
        <v>18.906023941144493</v>
      </c>
      <c r="Z250" s="410">
        <v>0.59947113700434329</v>
      </c>
      <c r="AA250" s="408">
        <v>70.472834840650179</v>
      </c>
      <c r="AB250" s="411">
        <v>-0.98999999999999988</v>
      </c>
      <c r="AC250" s="411">
        <v>-1.81</v>
      </c>
      <c r="AD250" s="411">
        <v>-0.98999999999999988</v>
      </c>
      <c r="AE250" s="411">
        <v>-0.01</v>
      </c>
      <c r="AF250" s="411">
        <v>-22.5</v>
      </c>
      <c r="AG250" s="411">
        <v>-22.516998744446592</v>
      </c>
      <c r="AH250" s="411">
        <v>-100.95763482962904</v>
      </c>
      <c r="AI250" s="411">
        <v>0.49168642481863484</v>
      </c>
      <c r="AJ250" s="411">
        <v>-90.469955240458646</v>
      </c>
      <c r="AK250" s="411">
        <v>34.69705405746808</v>
      </c>
      <c r="AL250" s="408">
        <v>-205.05584833224759</v>
      </c>
      <c r="AM250" s="408">
        <v>247.22234512250176</v>
      </c>
      <c r="AN250" s="408">
        <v>170.8697454839606</v>
      </c>
      <c r="AO250" s="408">
        <v>418.09209060646242</v>
      </c>
      <c r="AP250" s="408">
        <v>179.87097083953961</v>
      </c>
      <c r="AQ250" s="408">
        <v>597.96306144600203</v>
      </c>
      <c r="AR250" s="411">
        <v>-1.9523437801815755</v>
      </c>
      <c r="AS250" s="411">
        <v>596.01071766582049</v>
      </c>
    </row>
    <row r="251" spans="1:45" x14ac:dyDescent="0.25">
      <c r="A251" s="409">
        <v>768</v>
      </c>
      <c r="B251" s="407" t="s">
        <v>253</v>
      </c>
      <c r="C251" s="386">
        <v>2375</v>
      </c>
      <c r="D251" s="384">
        <v>234.3869810526316</v>
      </c>
      <c r="E251" s="384">
        <v>69.492000000000004</v>
      </c>
      <c r="F251" s="384">
        <v>292.29797052631574</v>
      </c>
      <c r="G251" s="384">
        <v>183.24644210526316</v>
      </c>
      <c r="H251" s="384">
        <v>58.179966315789478</v>
      </c>
      <c r="I251" s="408">
        <v>837.60335999999995</v>
      </c>
      <c r="J251" s="385">
        <v>60.248357763031962</v>
      </c>
      <c r="K251" s="385">
        <v>0</v>
      </c>
      <c r="L251" s="385">
        <v>0</v>
      </c>
      <c r="M251" s="385">
        <v>54.961279999999995</v>
      </c>
      <c r="N251" s="385">
        <v>186.99808427715405</v>
      </c>
      <c r="O251" s="385">
        <v>404.68</v>
      </c>
      <c r="P251" s="385">
        <v>0</v>
      </c>
      <c r="Q251" s="385">
        <v>24.386691351675953</v>
      </c>
      <c r="R251" s="408">
        <v>731.27441339186191</v>
      </c>
      <c r="S251" s="408">
        <v>1568.8777733918621</v>
      </c>
      <c r="T251" s="408">
        <v>1388.69</v>
      </c>
      <c r="U251" s="408">
        <v>180.18777339186207</v>
      </c>
      <c r="V251" s="410">
        <v>115.52705725</v>
      </c>
      <c r="W251" s="410">
        <v>0</v>
      </c>
      <c r="X251" s="410">
        <v>12.322526291090442</v>
      </c>
      <c r="Y251" s="410">
        <v>13.098433184037296</v>
      </c>
      <c r="Z251" s="410">
        <v>0</v>
      </c>
      <c r="AA251" s="408">
        <v>140.94801672512773</v>
      </c>
      <c r="AB251" s="411">
        <v>-0.99</v>
      </c>
      <c r="AC251" s="411">
        <v>-1.81</v>
      </c>
      <c r="AD251" s="411">
        <v>-0.99</v>
      </c>
      <c r="AE251" s="411">
        <v>-0.01</v>
      </c>
      <c r="AF251" s="411">
        <v>-22.5</v>
      </c>
      <c r="AG251" s="411">
        <v>-52.048393684210524</v>
      </c>
      <c r="AH251" s="411">
        <v>149.79651631587657</v>
      </c>
      <c r="AI251" s="411">
        <v>244.56327284630873</v>
      </c>
      <c r="AJ251" s="411">
        <v>-90.469955240458646</v>
      </c>
      <c r="AK251" s="411">
        <v>34.69705405746808</v>
      </c>
      <c r="AL251" s="408">
        <v>260.23849429498421</v>
      </c>
      <c r="AM251" s="408">
        <v>581.37428441197403</v>
      </c>
      <c r="AN251" s="408">
        <v>321.3988104077913</v>
      </c>
      <c r="AO251" s="408">
        <v>902.77309481976533</v>
      </c>
      <c r="AP251" s="408">
        <v>238.88510224334115</v>
      </c>
      <c r="AQ251" s="408">
        <v>1141.6581970631064</v>
      </c>
      <c r="AR251" s="411">
        <v>25.125894736842106</v>
      </c>
      <c r="AS251" s="411">
        <v>1166.7840917999486</v>
      </c>
    </row>
    <row r="252" spans="1:45" x14ac:dyDescent="0.25">
      <c r="A252" s="409">
        <v>777</v>
      </c>
      <c r="B252" s="407" t="s">
        <v>254</v>
      </c>
      <c r="C252" s="386">
        <v>7367</v>
      </c>
      <c r="D252" s="384">
        <v>240.02212026605133</v>
      </c>
      <c r="E252" s="384">
        <v>55.418148500067872</v>
      </c>
      <c r="F252" s="384">
        <v>334.72017510519885</v>
      </c>
      <c r="G252" s="384">
        <v>313.94487308266594</v>
      </c>
      <c r="H252" s="384">
        <v>57.190528030405865</v>
      </c>
      <c r="I252" s="408">
        <v>1001.2958449843899</v>
      </c>
      <c r="J252" s="385">
        <v>78.724129301254365</v>
      </c>
      <c r="K252" s="385">
        <v>0</v>
      </c>
      <c r="L252" s="385">
        <v>0</v>
      </c>
      <c r="M252" s="385">
        <v>57.119220849735306</v>
      </c>
      <c r="N252" s="385">
        <v>543.65431680585027</v>
      </c>
      <c r="O252" s="385">
        <v>0</v>
      </c>
      <c r="P252" s="385">
        <v>0</v>
      </c>
      <c r="Q252" s="385">
        <v>25.68733987887633</v>
      </c>
      <c r="R252" s="408">
        <v>705.18500683571619</v>
      </c>
      <c r="S252" s="408">
        <v>1706.4808518201062</v>
      </c>
      <c r="T252" s="408">
        <v>1388.69</v>
      </c>
      <c r="U252" s="408">
        <v>317.79085182010607</v>
      </c>
      <c r="V252" s="410">
        <v>139.08593325000001</v>
      </c>
      <c r="W252" s="410">
        <v>0</v>
      </c>
      <c r="X252" s="410">
        <v>11.762901297165758</v>
      </c>
      <c r="Y252" s="410">
        <v>17.642004018886798</v>
      </c>
      <c r="Z252" s="410">
        <v>0</v>
      </c>
      <c r="AA252" s="408">
        <v>168.49083856605256</v>
      </c>
      <c r="AB252" s="411">
        <v>-0.99</v>
      </c>
      <c r="AC252" s="411">
        <v>-1.81</v>
      </c>
      <c r="AD252" s="411">
        <v>-0.99</v>
      </c>
      <c r="AE252" s="411">
        <v>-0.01</v>
      </c>
      <c r="AF252" s="411">
        <v>-22.5</v>
      </c>
      <c r="AG252" s="411">
        <v>-28.075682774535089</v>
      </c>
      <c r="AH252" s="411">
        <v>40.473928047176955</v>
      </c>
      <c r="AI252" s="411">
        <v>76.180286249504618</v>
      </c>
      <c r="AJ252" s="411">
        <v>-90.469955240458646</v>
      </c>
      <c r="AK252" s="411">
        <v>34.69705405746808</v>
      </c>
      <c r="AL252" s="408">
        <v>6.5056303391559389</v>
      </c>
      <c r="AM252" s="408">
        <v>492.78732072531454</v>
      </c>
      <c r="AN252" s="408">
        <v>416.75089266393098</v>
      </c>
      <c r="AO252" s="408">
        <v>909.53821338924558</v>
      </c>
      <c r="AP252" s="408">
        <v>211.66306832338034</v>
      </c>
      <c r="AQ252" s="408">
        <v>1121.2012817126258</v>
      </c>
      <c r="AR252" s="411">
        <v>-0.71281552870910692</v>
      </c>
      <c r="AS252" s="411">
        <v>1120.4884661839167</v>
      </c>
    </row>
    <row r="253" spans="1:45" x14ac:dyDescent="0.25">
      <c r="A253" s="409">
        <v>778</v>
      </c>
      <c r="B253" s="407" t="s">
        <v>255</v>
      </c>
      <c r="C253" s="386">
        <v>6763</v>
      </c>
      <c r="D253" s="384">
        <v>317.13931982847851</v>
      </c>
      <c r="E253" s="384">
        <v>84.771403223421558</v>
      </c>
      <c r="F253" s="384">
        <v>434.11503474789293</v>
      </c>
      <c r="G253" s="384">
        <v>386.10998077776134</v>
      </c>
      <c r="H253" s="384">
        <v>55.118311400266158</v>
      </c>
      <c r="I253" s="408">
        <v>1277.2540499778206</v>
      </c>
      <c r="J253" s="385">
        <v>52.725683392521653</v>
      </c>
      <c r="K253" s="385">
        <v>0</v>
      </c>
      <c r="L253" s="385">
        <v>0</v>
      </c>
      <c r="M253" s="385">
        <v>40.379840307555817</v>
      </c>
      <c r="N253" s="385">
        <v>80.180140109190972</v>
      </c>
      <c r="O253" s="385">
        <v>0</v>
      </c>
      <c r="P253" s="385">
        <v>0</v>
      </c>
      <c r="Q253" s="385">
        <v>25.799263172081552</v>
      </c>
      <c r="R253" s="408">
        <v>199.08492698134995</v>
      </c>
      <c r="S253" s="408">
        <v>1476.3389769591706</v>
      </c>
      <c r="T253" s="408">
        <v>1388.69</v>
      </c>
      <c r="U253" s="408">
        <v>87.648976959170511</v>
      </c>
      <c r="V253" s="410">
        <v>24.551970666666669</v>
      </c>
      <c r="W253" s="410">
        <v>0</v>
      </c>
      <c r="X253" s="410">
        <v>12.147060084108167</v>
      </c>
      <c r="Y253" s="410">
        <v>17.753349710469134</v>
      </c>
      <c r="Z253" s="410">
        <v>0</v>
      </c>
      <c r="AA253" s="408">
        <v>54.452380461243969</v>
      </c>
      <c r="AB253" s="411">
        <v>-0.99</v>
      </c>
      <c r="AC253" s="411">
        <v>-1.81</v>
      </c>
      <c r="AD253" s="411">
        <v>-0.99</v>
      </c>
      <c r="AE253" s="411">
        <v>-9.9999999999999985E-3</v>
      </c>
      <c r="AF253" s="411">
        <v>-22.5</v>
      </c>
      <c r="AG253" s="411">
        <v>-45.447406476415793</v>
      </c>
      <c r="AH253" s="411">
        <v>108.54280446360421</v>
      </c>
      <c r="AI253" s="411">
        <v>33.023683365688946</v>
      </c>
      <c r="AJ253" s="411">
        <v>-90.469955240458646</v>
      </c>
      <c r="AK253" s="411">
        <v>34.69705405746808</v>
      </c>
      <c r="AL253" s="408">
        <v>14.046180169886805</v>
      </c>
      <c r="AM253" s="408">
        <v>156.14753759030131</v>
      </c>
      <c r="AN253" s="408">
        <v>477.51792776556596</v>
      </c>
      <c r="AO253" s="408">
        <v>633.66546535586724</v>
      </c>
      <c r="AP253" s="408">
        <v>200.96667421777227</v>
      </c>
      <c r="AQ253" s="408">
        <v>834.63213957363951</v>
      </c>
      <c r="AR253" s="411">
        <v>20.464793737986099</v>
      </c>
      <c r="AS253" s="411">
        <v>855.09693331162566</v>
      </c>
    </row>
    <row r="254" spans="1:45" x14ac:dyDescent="0.25">
      <c r="A254" s="409">
        <v>781</v>
      </c>
      <c r="B254" s="407" t="s">
        <v>256</v>
      </c>
      <c r="C254" s="386">
        <v>3504</v>
      </c>
      <c r="D254" s="384">
        <v>200.9197089041096</v>
      </c>
      <c r="E254" s="384">
        <v>44.622431506849317</v>
      </c>
      <c r="F254" s="384">
        <v>272.41311643835616</v>
      </c>
      <c r="G254" s="384">
        <v>244.85902397260276</v>
      </c>
      <c r="H254" s="384">
        <v>58.484001141552511</v>
      </c>
      <c r="I254" s="408">
        <v>821.29828196347034</v>
      </c>
      <c r="J254" s="385">
        <v>70.385148691755532</v>
      </c>
      <c r="K254" s="385">
        <v>0</v>
      </c>
      <c r="L254" s="385">
        <v>0</v>
      </c>
      <c r="M254" s="385">
        <v>45.095228310502279</v>
      </c>
      <c r="N254" s="385">
        <v>144.60427814564534</v>
      </c>
      <c r="O254" s="385">
        <v>0</v>
      </c>
      <c r="P254" s="385">
        <v>0</v>
      </c>
      <c r="Q254" s="385">
        <v>32.715912944446899</v>
      </c>
      <c r="R254" s="408">
        <v>292.80056809235003</v>
      </c>
      <c r="S254" s="408">
        <v>1114.0988500558205</v>
      </c>
      <c r="T254" s="408">
        <v>1388.6899999999998</v>
      </c>
      <c r="U254" s="408">
        <v>-274.59114994417951</v>
      </c>
      <c r="V254" s="410">
        <v>101.79794075</v>
      </c>
      <c r="W254" s="410">
        <v>0</v>
      </c>
      <c r="X254" s="410">
        <v>11.385199762319303</v>
      </c>
      <c r="Y254" s="410">
        <v>17.735960952044191</v>
      </c>
      <c r="Z254" s="410">
        <v>0</v>
      </c>
      <c r="AA254" s="408">
        <v>130.91910146436348</v>
      </c>
      <c r="AB254" s="411">
        <v>-0.99</v>
      </c>
      <c r="AC254" s="411">
        <v>-1.8099999999999998</v>
      </c>
      <c r="AD254" s="411">
        <v>-0.99</v>
      </c>
      <c r="AE254" s="411">
        <v>-0.01</v>
      </c>
      <c r="AF254" s="411">
        <v>-22.5</v>
      </c>
      <c r="AG254" s="411">
        <v>-31.082662671232875</v>
      </c>
      <c r="AH254" s="411">
        <v>508.98687535450443</v>
      </c>
      <c r="AI254" s="411">
        <v>455.2507046307972</v>
      </c>
      <c r="AJ254" s="411">
        <v>-90.469955240458631</v>
      </c>
      <c r="AK254" s="411">
        <v>34.69705405746808</v>
      </c>
      <c r="AL254" s="408">
        <v>851.08201613107826</v>
      </c>
      <c r="AM254" s="408">
        <v>707.40996765126215</v>
      </c>
      <c r="AN254" s="408">
        <v>215.83782758596624</v>
      </c>
      <c r="AO254" s="408">
        <v>923.24779523722839</v>
      </c>
      <c r="AP254" s="408">
        <v>228.92410883925024</v>
      </c>
      <c r="AQ254" s="408">
        <v>1152.1719040764788</v>
      </c>
      <c r="AR254" s="411">
        <v>-9.6646675228310528</v>
      </c>
      <c r="AS254" s="411">
        <v>1142.5072365536475</v>
      </c>
    </row>
    <row r="255" spans="1:45" x14ac:dyDescent="0.25">
      <c r="A255" s="409">
        <v>783</v>
      </c>
      <c r="B255" s="407" t="s">
        <v>257</v>
      </c>
      <c r="C255" s="386">
        <v>6419</v>
      </c>
      <c r="D255" s="384">
        <v>313.72990496962143</v>
      </c>
      <c r="E255" s="384">
        <v>82.548138339305183</v>
      </c>
      <c r="F255" s="384">
        <v>410.06451472191929</v>
      </c>
      <c r="G255" s="384">
        <v>418.42487614893281</v>
      </c>
      <c r="H255" s="384">
        <v>55.207963857298644</v>
      </c>
      <c r="I255" s="408">
        <v>1279.9753980370774</v>
      </c>
      <c r="J255" s="385">
        <v>43.342944184406399</v>
      </c>
      <c r="K255" s="385">
        <v>0</v>
      </c>
      <c r="L255" s="385">
        <v>0</v>
      </c>
      <c r="M255" s="385">
        <v>56.457538557407695</v>
      </c>
      <c r="N255" s="385">
        <v>48.166228991852861</v>
      </c>
      <c r="O255" s="385">
        <v>0</v>
      </c>
      <c r="P255" s="385">
        <v>0</v>
      </c>
      <c r="Q255" s="385">
        <v>31.168022203500531</v>
      </c>
      <c r="R255" s="408">
        <v>179.13473393716748</v>
      </c>
      <c r="S255" s="408">
        <v>1459.1101319742447</v>
      </c>
      <c r="T255" s="408">
        <v>1388.6900000000003</v>
      </c>
      <c r="U255" s="408">
        <v>70.42013197424464</v>
      </c>
      <c r="V255" s="410">
        <v>0</v>
      </c>
      <c r="W255" s="410">
        <v>0</v>
      </c>
      <c r="X255" s="410">
        <v>15.266073348140258</v>
      </c>
      <c r="Y255" s="410">
        <v>15.326003660477449</v>
      </c>
      <c r="Z255" s="410">
        <v>0</v>
      </c>
      <c r="AA255" s="408">
        <v>30.592077008617704</v>
      </c>
      <c r="AB255" s="411">
        <v>-0.98999999999999988</v>
      </c>
      <c r="AC255" s="411">
        <v>-1.8100000000000003</v>
      </c>
      <c r="AD255" s="411">
        <v>-0.98999999999999988</v>
      </c>
      <c r="AE255" s="411">
        <v>-0.01</v>
      </c>
      <c r="AF255" s="411">
        <v>-22.5</v>
      </c>
      <c r="AG255" s="411">
        <v>-24.00389390870852</v>
      </c>
      <c r="AH255" s="411">
        <v>-18.127407088841007</v>
      </c>
      <c r="AI255" s="411">
        <v>-3.9380378425030251</v>
      </c>
      <c r="AJ255" s="411">
        <v>-90.469955240458646</v>
      </c>
      <c r="AK255" s="411">
        <v>34.69705405746808</v>
      </c>
      <c r="AL255" s="408">
        <v>-128.14224002304312</v>
      </c>
      <c r="AM255" s="408">
        <v>-27.130031040180754</v>
      </c>
      <c r="AN255" s="408">
        <v>243.11647408136898</v>
      </c>
      <c r="AO255" s="408">
        <v>215.98644304118824</v>
      </c>
      <c r="AP255" s="408">
        <v>192.96055818170785</v>
      </c>
      <c r="AQ255" s="408">
        <v>408.94700122289612</v>
      </c>
      <c r="AR255" s="411">
        <v>-15.390295528898578</v>
      </c>
      <c r="AS255" s="411">
        <v>393.55670569399751</v>
      </c>
    </row>
    <row r="256" spans="1:45" x14ac:dyDescent="0.25">
      <c r="A256" s="409">
        <v>785</v>
      </c>
      <c r="B256" s="407" t="s">
        <v>258</v>
      </c>
      <c r="C256" s="386">
        <v>2626</v>
      </c>
      <c r="D256" s="384">
        <v>268.09697638994669</v>
      </c>
      <c r="E256" s="384">
        <v>102.5443640517898</v>
      </c>
      <c r="F256" s="384">
        <v>330.44920030464584</v>
      </c>
      <c r="G256" s="384">
        <v>336.19770753998478</v>
      </c>
      <c r="H256" s="384">
        <v>56.546488956587972</v>
      </c>
      <c r="I256" s="408">
        <v>1093.834737242955</v>
      </c>
      <c r="J256" s="385">
        <v>92.201018934615249</v>
      </c>
      <c r="K256" s="385">
        <v>0</v>
      </c>
      <c r="L256" s="385">
        <v>0</v>
      </c>
      <c r="M256" s="385">
        <v>23.545864432597106</v>
      </c>
      <c r="N256" s="385">
        <v>376.89064990049445</v>
      </c>
      <c r="O256" s="385">
        <v>0</v>
      </c>
      <c r="P256" s="385">
        <v>8.5672201066260456</v>
      </c>
      <c r="Q256" s="385">
        <v>24.057219923463215</v>
      </c>
      <c r="R256" s="408">
        <v>525.26197329779609</v>
      </c>
      <c r="S256" s="408">
        <v>1619.096710540751</v>
      </c>
      <c r="T256" s="408">
        <v>1388.69</v>
      </c>
      <c r="U256" s="408">
        <v>230.40671054075113</v>
      </c>
      <c r="V256" s="410">
        <v>320.73932550000006</v>
      </c>
      <c r="W256" s="410">
        <v>0</v>
      </c>
      <c r="X256" s="410">
        <v>12.8123497746921</v>
      </c>
      <c r="Y256" s="410">
        <v>15.280391988919504</v>
      </c>
      <c r="Z256" s="410">
        <v>0</v>
      </c>
      <c r="AA256" s="408">
        <v>348.83206726361169</v>
      </c>
      <c r="AB256" s="411">
        <v>-0.98999999999999988</v>
      </c>
      <c r="AC256" s="411">
        <v>-1.81</v>
      </c>
      <c r="AD256" s="411">
        <v>-0.98999999999999988</v>
      </c>
      <c r="AE256" s="411">
        <v>-0.01</v>
      </c>
      <c r="AF256" s="411">
        <v>-22.5</v>
      </c>
      <c r="AG256" s="411">
        <v>-31.485178979436405</v>
      </c>
      <c r="AH256" s="411">
        <v>529.07110770605289</v>
      </c>
      <c r="AI256" s="411">
        <v>380.07246605947518</v>
      </c>
      <c r="AJ256" s="411">
        <v>-90.469955240458646</v>
      </c>
      <c r="AK256" s="411">
        <v>34.69705405746808</v>
      </c>
      <c r="AL256" s="408">
        <v>795.58549360310099</v>
      </c>
      <c r="AM256" s="408">
        <v>1374.8242714074638</v>
      </c>
      <c r="AN256" s="408">
        <v>414.50929166375721</v>
      </c>
      <c r="AO256" s="408">
        <v>1789.3335630712209</v>
      </c>
      <c r="AP256" s="408">
        <v>242.43226657407769</v>
      </c>
      <c r="AQ256" s="408">
        <v>2031.7658296452987</v>
      </c>
      <c r="AR256" s="411">
        <v>18.378273990860627</v>
      </c>
      <c r="AS256" s="411">
        <v>2050.1441036361593</v>
      </c>
    </row>
    <row r="257" spans="1:45" x14ac:dyDescent="0.25">
      <c r="A257" s="409">
        <v>790</v>
      </c>
      <c r="B257" s="407" t="s">
        <v>259</v>
      </c>
      <c r="C257" s="386">
        <v>23734</v>
      </c>
      <c r="D257" s="384">
        <v>349.74797084351565</v>
      </c>
      <c r="E257" s="384">
        <v>73.198786550939587</v>
      </c>
      <c r="F257" s="384">
        <v>446.96895213617591</v>
      </c>
      <c r="G257" s="384">
        <v>425.94225752085612</v>
      </c>
      <c r="H257" s="384">
        <v>54.629409286256013</v>
      </c>
      <c r="I257" s="408">
        <v>1350.4873763377432</v>
      </c>
      <c r="J257" s="385">
        <v>44.203918934034441</v>
      </c>
      <c r="K257" s="385">
        <v>0</v>
      </c>
      <c r="L257" s="385">
        <v>0</v>
      </c>
      <c r="M257" s="385">
        <v>49.932695710794633</v>
      </c>
      <c r="N257" s="385">
        <v>45.758677109098727</v>
      </c>
      <c r="O257" s="385">
        <v>0</v>
      </c>
      <c r="P257" s="385">
        <v>0</v>
      </c>
      <c r="Q257" s="385">
        <v>27.511589963755366</v>
      </c>
      <c r="R257" s="408">
        <v>167.40688171768318</v>
      </c>
      <c r="S257" s="408">
        <v>1517.8942580554262</v>
      </c>
      <c r="T257" s="408">
        <v>1388.69</v>
      </c>
      <c r="U257" s="408">
        <v>129.20425805542627</v>
      </c>
      <c r="V257" s="410">
        <v>0</v>
      </c>
      <c r="W257" s="410">
        <v>0</v>
      </c>
      <c r="X257" s="410">
        <v>11.576436543112152</v>
      </c>
      <c r="Y257" s="410">
        <v>19.60897322020136</v>
      </c>
      <c r="Z257" s="410">
        <v>0</v>
      </c>
      <c r="AA257" s="408">
        <v>31.185409763313512</v>
      </c>
      <c r="AB257" s="411">
        <v>-0.99</v>
      </c>
      <c r="AC257" s="411">
        <v>-1.81</v>
      </c>
      <c r="AD257" s="411">
        <v>-0.99</v>
      </c>
      <c r="AE257" s="411">
        <v>-0.01</v>
      </c>
      <c r="AF257" s="411">
        <v>-22.5</v>
      </c>
      <c r="AG257" s="411">
        <v>-45.163938779809556</v>
      </c>
      <c r="AH257" s="411">
        <v>99.04948964215518</v>
      </c>
      <c r="AI257" s="411">
        <v>35.78309534030695</v>
      </c>
      <c r="AJ257" s="411">
        <v>-90.469955240458646</v>
      </c>
      <c r="AK257" s="411">
        <v>34.69705405746808</v>
      </c>
      <c r="AL257" s="408">
        <v>7.5957450196620195</v>
      </c>
      <c r="AM257" s="408">
        <v>167.9854128384018</v>
      </c>
      <c r="AN257" s="408">
        <v>414.52441990060396</v>
      </c>
      <c r="AO257" s="408">
        <v>582.50983273900579</v>
      </c>
      <c r="AP257" s="408">
        <v>184.46959106024289</v>
      </c>
      <c r="AQ257" s="408">
        <v>766.97942379924871</v>
      </c>
      <c r="AR257" s="411">
        <v>6.7621649532316503</v>
      </c>
      <c r="AS257" s="411">
        <v>773.74158875248042</v>
      </c>
    </row>
    <row r="258" spans="1:45" x14ac:dyDescent="0.25">
      <c r="A258" s="409">
        <v>791</v>
      </c>
      <c r="B258" s="407" t="s">
        <v>260</v>
      </c>
      <c r="C258" s="386">
        <v>5029</v>
      </c>
      <c r="D258" s="384">
        <v>379.28220918671701</v>
      </c>
      <c r="E258" s="384">
        <v>72.545834161861208</v>
      </c>
      <c r="F258" s="384">
        <v>475.95351560946511</v>
      </c>
      <c r="G258" s="384">
        <v>425.28291111552988</v>
      </c>
      <c r="H258" s="384">
        <v>54.149743487770927</v>
      </c>
      <c r="I258" s="408">
        <v>1407.214213561344</v>
      </c>
      <c r="J258" s="385">
        <v>59.836782230116569</v>
      </c>
      <c r="K258" s="385">
        <v>0</v>
      </c>
      <c r="L258" s="385">
        <v>0</v>
      </c>
      <c r="M258" s="385">
        <v>25.956062835553787</v>
      </c>
      <c r="N258" s="385">
        <v>328.40196907248338</v>
      </c>
      <c r="O258" s="385">
        <v>0</v>
      </c>
      <c r="P258" s="385">
        <v>0</v>
      </c>
      <c r="Q258" s="385">
        <v>27.261457288578793</v>
      </c>
      <c r="R258" s="408">
        <v>441.45627142673248</v>
      </c>
      <c r="S258" s="408">
        <v>1848.6704849880766</v>
      </c>
      <c r="T258" s="408">
        <v>1388.69</v>
      </c>
      <c r="U258" s="408">
        <v>459.98048498807651</v>
      </c>
      <c r="V258" s="410">
        <v>136.57138</v>
      </c>
      <c r="W258" s="410">
        <v>0</v>
      </c>
      <c r="X258" s="410">
        <v>12.239823973890603</v>
      </c>
      <c r="Y258" s="410">
        <v>14.97421468652264</v>
      </c>
      <c r="Z258" s="410">
        <v>0</v>
      </c>
      <c r="AA258" s="408">
        <v>163.78541866041323</v>
      </c>
      <c r="AB258" s="411">
        <v>-0.99</v>
      </c>
      <c r="AC258" s="411">
        <v>-1.81</v>
      </c>
      <c r="AD258" s="411">
        <v>-0.99</v>
      </c>
      <c r="AE258" s="411">
        <v>-0.01</v>
      </c>
      <c r="AF258" s="411">
        <v>-22.5</v>
      </c>
      <c r="AG258" s="411">
        <v>-15.756340226685225</v>
      </c>
      <c r="AH258" s="411">
        <v>110.14454216977927</v>
      </c>
      <c r="AI258" s="411">
        <v>-4.9122349909436487</v>
      </c>
      <c r="AJ258" s="411">
        <v>-90.469955240458646</v>
      </c>
      <c r="AK258" s="411">
        <v>34.69705405746808</v>
      </c>
      <c r="AL258" s="408">
        <v>7.4030657691598325</v>
      </c>
      <c r="AM258" s="408">
        <v>631.16896941764958</v>
      </c>
      <c r="AN258" s="408">
        <v>579.79096692683504</v>
      </c>
      <c r="AO258" s="408">
        <v>1210.9599363444845</v>
      </c>
      <c r="AP258" s="408">
        <v>250.43193193605671</v>
      </c>
      <c r="AQ258" s="408">
        <v>1461.3918682805413</v>
      </c>
      <c r="AR258" s="411">
        <v>-40.833794491946691</v>
      </c>
      <c r="AS258" s="411">
        <v>1420.5580737885946</v>
      </c>
    </row>
    <row r="259" spans="1:45" x14ac:dyDescent="0.25">
      <c r="A259" s="409">
        <v>831</v>
      </c>
      <c r="B259" s="407" t="s">
        <v>261</v>
      </c>
      <c r="C259" s="386">
        <v>4559</v>
      </c>
      <c r="D259" s="384">
        <v>377.08381223952625</v>
      </c>
      <c r="E259" s="384">
        <v>60.97126562842729</v>
      </c>
      <c r="F259" s="384">
        <v>509.15923009431896</v>
      </c>
      <c r="G259" s="384">
        <v>420.03187541127443</v>
      </c>
      <c r="H259" s="384">
        <v>53.985198508444839</v>
      </c>
      <c r="I259" s="408">
        <v>1421.2313818819919</v>
      </c>
      <c r="J259" s="385">
        <v>58.828676946164904</v>
      </c>
      <c r="K259" s="385">
        <v>0</v>
      </c>
      <c r="L259" s="385">
        <v>0</v>
      </c>
      <c r="M259" s="385">
        <v>84.012156174599696</v>
      </c>
      <c r="N259" s="385">
        <v>57.455921343291429</v>
      </c>
      <c r="O259" s="385">
        <v>0</v>
      </c>
      <c r="P259" s="385">
        <v>134.40697521386267</v>
      </c>
      <c r="Q259" s="385">
        <v>14.859274300304346</v>
      </c>
      <c r="R259" s="408">
        <v>349.56300397822304</v>
      </c>
      <c r="S259" s="408">
        <v>1770.794385860215</v>
      </c>
      <c r="T259" s="408">
        <v>1388.69</v>
      </c>
      <c r="U259" s="408">
        <v>382.10438586021507</v>
      </c>
      <c r="V259" s="410">
        <v>0</v>
      </c>
      <c r="W259" s="410">
        <v>0</v>
      </c>
      <c r="X259" s="410">
        <v>5.6807080729529442</v>
      </c>
      <c r="Y259" s="410">
        <v>17.142220141446469</v>
      </c>
      <c r="Z259" s="410">
        <v>0</v>
      </c>
      <c r="AA259" s="408">
        <v>22.822928214399411</v>
      </c>
      <c r="AB259" s="411">
        <v>-0.99</v>
      </c>
      <c r="AC259" s="411">
        <v>-1.8100000000000003</v>
      </c>
      <c r="AD259" s="411">
        <v>-0.99</v>
      </c>
      <c r="AE259" s="411">
        <v>-0.01</v>
      </c>
      <c r="AF259" s="411">
        <v>-22.5</v>
      </c>
      <c r="AG259" s="411">
        <v>-24.978338451414782</v>
      </c>
      <c r="AH259" s="411">
        <v>32.074980335726792</v>
      </c>
      <c r="AI259" s="411">
        <v>48.4100457619354</v>
      </c>
      <c r="AJ259" s="411">
        <v>-90.469955240458646</v>
      </c>
      <c r="AK259" s="411">
        <v>34.69705405746808</v>
      </c>
      <c r="AL259" s="408">
        <v>-26.566213536743145</v>
      </c>
      <c r="AM259" s="408">
        <v>378.36110053787132</v>
      </c>
      <c r="AN259" s="408">
        <v>185.10490738908166</v>
      </c>
      <c r="AO259" s="408">
        <v>563.46600792695301</v>
      </c>
      <c r="AP259" s="408">
        <v>148.4556099608626</v>
      </c>
      <c r="AQ259" s="408">
        <v>711.92161788781561</v>
      </c>
      <c r="AR259" s="411">
        <v>-17.232029173064273</v>
      </c>
      <c r="AS259" s="411">
        <v>694.68958871475138</v>
      </c>
    </row>
    <row r="260" spans="1:45" x14ac:dyDescent="0.25">
      <c r="A260" s="409">
        <v>832</v>
      </c>
      <c r="B260" s="407" t="s">
        <v>262</v>
      </c>
      <c r="C260" s="386">
        <v>3825</v>
      </c>
      <c r="D260" s="384">
        <v>393.79896470588238</v>
      </c>
      <c r="E260" s="384">
        <v>56.774509803921568</v>
      </c>
      <c r="F260" s="384">
        <v>457.51159738562086</v>
      </c>
      <c r="G260" s="384">
        <v>477.87797647058824</v>
      </c>
      <c r="H260" s="384">
        <v>54.044867973856206</v>
      </c>
      <c r="I260" s="408">
        <v>1440.0079163398693</v>
      </c>
      <c r="J260" s="385">
        <v>82.55091644574</v>
      </c>
      <c r="K260" s="385">
        <v>0</v>
      </c>
      <c r="L260" s="385">
        <v>0</v>
      </c>
      <c r="M260" s="385">
        <v>38.616585620915032</v>
      </c>
      <c r="N260" s="385">
        <v>484.4125320295546</v>
      </c>
      <c r="O260" s="385">
        <v>0</v>
      </c>
      <c r="P260" s="385">
        <v>0</v>
      </c>
      <c r="Q260" s="385">
        <v>24.662154491833334</v>
      </c>
      <c r="R260" s="408">
        <v>630.24218858804295</v>
      </c>
      <c r="S260" s="408">
        <v>2070.2501049279126</v>
      </c>
      <c r="T260" s="408">
        <v>1388.69</v>
      </c>
      <c r="U260" s="408">
        <v>681.56010492791245</v>
      </c>
      <c r="V260" s="410">
        <v>323.78119949999996</v>
      </c>
      <c r="W260" s="410">
        <v>0</v>
      </c>
      <c r="X260" s="410">
        <v>12.189130758286737</v>
      </c>
      <c r="Y260" s="410">
        <v>15.93098281198815</v>
      </c>
      <c r="Z260" s="410">
        <v>0</v>
      </c>
      <c r="AA260" s="408">
        <v>351.90131307027485</v>
      </c>
      <c r="AB260" s="411">
        <v>-0.99</v>
      </c>
      <c r="AC260" s="411">
        <v>-1.81</v>
      </c>
      <c r="AD260" s="411">
        <v>-0.99</v>
      </c>
      <c r="AE260" s="411">
        <v>-0.01</v>
      </c>
      <c r="AF260" s="411">
        <v>-22.5</v>
      </c>
      <c r="AG260" s="411">
        <v>-22.314828758169934</v>
      </c>
      <c r="AH260" s="411">
        <v>421.79118221506417</v>
      </c>
      <c r="AI260" s="411">
        <v>259.35602286576261</v>
      </c>
      <c r="AJ260" s="411">
        <v>-90.469955240458646</v>
      </c>
      <c r="AK260" s="411">
        <v>34.69705405746808</v>
      </c>
      <c r="AL260" s="408">
        <v>576.75947513966628</v>
      </c>
      <c r="AM260" s="408">
        <v>1610.2208931378536</v>
      </c>
      <c r="AN260" s="408">
        <v>480.42945339430577</v>
      </c>
      <c r="AO260" s="408">
        <v>2090.6503465321593</v>
      </c>
      <c r="AP260" s="408">
        <v>200.11550485588398</v>
      </c>
      <c r="AQ260" s="408">
        <v>2290.7658513880433</v>
      </c>
      <c r="AR260" s="411">
        <v>-4.6803137254901994</v>
      </c>
      <c r="AS260" s="411">
        <v>2286.0855376625532</v>
      </c>
    </row>
    <row r="261" spans="1:45" x14ac:dyDescent="0.25">
      <c r="A261" s="409">
        <v>833</v>
      </c>
      <c r="B261" s="407" t="s">
        <v>263</v>
      </c>
      <c r="C261" s="386">
        <v>1691</v>
      </c>
      <c r="D261" s="384">
        <v>372.76515079834417</v>
      </c>
      <c r="E261" s="384">
        <v>71.916617386162031</v>
      </c>
      <c r="F261" s="384">
        <v>410.53085748078058</v>
      </c>
      <c r="G261" s="384">
        <v>330.90248373743344</v>
      </c>
      <c r="H261" s="384">
        <v>55.271164991129517</v>
      </c>
      <c r="I261" s="408">
        <v>1241.3862743938498</v>
      </c>
      <c r="J261" s="385">
        <v>58.381131357925987</v>
      </c>
      <c r="K261" s="385">
        <v>0</v>
      </c>
      <c r="L261" s="385">
        <v>0</v>
      </c>
      <c r="M261" s="385">
        <v>102.58518036664697</v>
      </c>
      <c r="N261" s="385">
        <v>63.064160526130564</v>
      </c>
      <c r="O261" s="385">
        <v>0</v>
      </c>
      <c r="P261" s="385">
        <v>31.860224719101122</v>
      </c>
      <c r="Q261" s="385">
        <v>37.723489512387687</v>
      </c>
      <c r="R261" s="408">
        <v>293.61418648219228</v>
      </c>
      <c r="S261" s="408">
        <v>1535.0004608760421</v>
      </c>
      <c r="T261" s="408">
        <v>1388.69</v>
      </c>
      <c r="U261" s="408">
        <v>146.31046087604201</v>
      </c>
      <c r="V261" s="410">
        <v>30.664927333333335</v>
      </c>
      <c r="W261" s="410">
        <v>0</v>
      </c>
      <c r="X261" s="410">
        <v>9.4562982100655333</v>
      </c>
      <c r="Y261" s="410">
        <v>11.752659376241997</v>
      </c>
      <c r="Z261" s="410">
        <v>10.718110047095555</v>
      </c>
      <c r="AA261" s="408">
        <v>62.591994966736422</v>
      </c>
      <c r="AB261" s="411">
        <v>-0.99</v>
      </c>
      <c r="AC261" s="411">
        <v>-1.81</v>
      </c>
      <c r="AD261" s="411">
        <v>-0.99</v>
      </c>
      <c r="AE261" s="411">
        <v>-0.01</v>
      </c>
      <c r="AF261" s="411">
        <v>-22.5</v>
      </c>
      <c r="AG261" s="411">
        <v>-22.938799526907157</v>
      </c>
      <c r="AH261" s="411">
        <v>263.65258278005456</v>
      </c>
      <c r="AI261" s="411">
        <v>335.69511954789772</v>
      </c>
      <c r="AJ261" s="411">
        <v>-90.469955240458646</v>
      </c>
      <c r="AK261" s="411">
        <v>34.69705405746808</v>
      </c>
      <c r="AL261" s="408">
        <v>494.33600161805452</v>
      </c>
      <c r="AM261" s="408">
        <v>703.23845746083293</v>
      </c>
      <c r="AN261" s="408">
        <v>222.70392971905562</v>
      </c>
      <c r="AO261" s="408">
        <v>925.94238717988844</v>
      </c>
      <c r="AP261" s="408">
        <v>198.16446550052305</v>
      </c>
      <c r="AQ261" s="408">
        <v>1124.1068526804115</v>
      </c>
      <c r="AR261" s="411">
        <v>135.86333530455354</v>
      </c>
      <c r="AS261" s="411">
        <v>1259.9701879849652</v>
      </c>
    </row>
    <row r="262" spans="1:45" x14ac:dyDescent="0.25">
      <c r="A262" s="409">
        <v>834</v>
      </c>
      <c r="B262" s="407" t="s">
        <v>264</v>
      </c>
      <c r="C262" s="386">
        <v>5879</v>
      </c>
      <c r="D262" s="384">
        <v>363.43373192719855</v>
      </c>
      <c r="E262" s="384">
        <v>82.742643306684812</v>
      </c>
      <c r="F262" s="384">
        <v>430.50952542949483</v>
      </c>
      <c r="G262" s="384">
        <v>461.08835516244261</v>
      </c>
      <c r="H262" s="384">
        <v>54.416676305494136</v>
      </c>
      <c r="I262" s="408">
        <v>1392.1909321313146</v>
      </c>
      <c r="J262" s="385">
        <v>48.598656919865405</v>
      </c>
      <c r="K262" s="385">
        <v>0</v>
      </c>
      <c r="L262" s="385">
        <v>0</v>
      </c>
      <c r="M262" s="385">
        <v>42.361507059023644</v>
      </c>
      <c r="N262" s="385">
        <v>82.804205786449018</v>
      </c>
      <c r="O262" s="385">
        <v>0</v>
      </c>
      <c r="P262" s="385">
        <v>0</v>
      </c>
      <c r="Q262" s="385">
        <v>25.915443660859861</v>
      </c>
      <c r="R262" s="408">
        <v>199.67981342619794</v>
      </c>
      <c r="S262" s="408">
        <v>1591.8707455575127</v>
      </c>
      <c r="T262" s="408">
        <v>1388.69</v>
      </c>
      <c r="U262" s="408">
        <v>203.18074555751247</v>
      </c>
      <c r="V262" s="410">
        <v>0</v>
      </c>
      <c r="W262" s="410">
        <v>0</v>
      </c>
      <c r="X262" s="410">
        <v>8.5698557009045064</v>
      </c>
      <c r="Y262" s="410">
        <v>16.099174377346856</v>
      </c>
      <c r="Z262" s="410">
        <v>0</v>
      </c>
      <c r="AA262" s="408">
        <v>24.66903007825136</v>
      </c>
      <c r="AB262" s="411">
        <v>-0.99</v>
      </c>
      <c r="AC262" s="411">
        <v>-1.81</v>
      </c>
      <c r="AD262" s="411">
        <v>-0.99</v>
      </c>
      <c r="AE262" s="411">
        <v>-0.01</v>
      </c>
      <c r="AF262" s="411">
        <v>-22.5</v>
      </c>
      <c r="AG262" s="411">
        <v>-25.931601462833818</v>
      </c>
      <c r="AH262" s="411">
        <v>276.29509106960609</v>
      </c>
      <c r="AI262" s="411">
        <v>159.42056892145635</v>
      </c>
      <c r="AJ262" s="411">
        <v>-90.469955240458646</v>
      </c>
      <c r="AK262" s="411">
        <v>34.69705405746808</v>
      </c>
      <c r="AL262" s="408">
        <v>327.71115734523806</v>
      </c>
      <c r="AM262" s="408">
        <v>555.560932981002</v>
      </c>
      <c r="AN262" s="408">
        <v>271.4109549318934</v>
      </c>
      <c r="AO262" s="408">
        <v>826.97188791289523</v>
      </c>
      <c r="AP262" s="408">
        <v>185.23634451853448</v>
      </c>
      <c r="AQ262" s="408">
        <v>1012.2082324314297</v>
      </c>
      <c r="AR262" s="411">
        <v>-70.435925242388166</v>
      </c>
      <c r="AS262" s="411">
        <v>941.77230718904161</v>
      </c>
    </row>
    <row r="263" spans="1:45" x14ac:dyDescent="0.25">
      <c r="A263" s="409">
        <v>837</v>
      </c>
      <c r="B263" s="407" t="s">
        <v>265</v>
      </c>
      <c r="C263" s="386">
        <v>249009</v>
      </c>
      <c r="D263" s="384">
        <v>395.88747804296236</v>
      </c>
      <c r="E263" s="384">
        <v>72.175577991156942</v>
      </c>
      <c r="F263" s="384">
        <v>389.98401893104261</v>
      </c>
      <c r="G263" s="384">
        <v>324.3859927954411</v>
      </c>
      <c r="H263" s="384">
        <v>55.303906204193424</v>
      </c>
      <c r="I263" s="408">
        <v>1237.7369739647963</v>
      </c>
      <c r="J263" s="385">
        <v>74.058579882921208</v>
      </c>
      <c r="K263" s="385">
        <v>0</v>
      </c>
      <c r="L263" s="385">
        <v>0</v>
      </c>
      <c r="M263" s="385">
        <v>161.33946218811369</v>
      </c>
      <c r="N263" s="385">
        <v>1.601876226489892</v>
      </c>
      <c r="O263" s="385">
        <v>0</v>
      </c>
      <c r="P263" s="385">
        <v>0</v>
      </c>
      <c r="Q263" s="385">
        <v>24.110826227142457</v>
      </c>
      <c r="R263" s="408">
        <v>261.11074452466721</v>
      </c>
      <c r="S263" s="408">
        <v>1498.8477184894637</v>
      </c>
      <c r="T263" s="408">
        <v>1388.69</v>
      </c>
      <c r="U263" s="408">
        <v>110.15771848946343</v>
      </c>
      <c r="V263" s="410">
        <v>0</v>
      </c>
      <c r="W263" s="410">
        <v>0</v>
      </c>
      <c r="X263" s="410">
        <v>15.589075847962173</v>
      </c>
      <c r="Y263" s="410">
        <v>21.756358610696978</v>
      </c>
      <c r="Z263" s="410">
        <v>15.353166679571585</v>
      </c>
      <c r="AA263" s="408">
        <v>52.698601138230735</v>
      </c>
      <c r="AB263" s="411">
        <v>-0.99</v>
      </c>
      <c r="AC263" s="411">
        <v>-1.81</v>
      </c>
      <c r="AD263" s="411">
        <v>-0.99</v>
      </c>
      <c r="AE263" s="411">
        <v>-0.01</v>
      </c>
      <c r="AF263" s="411">
        <v>-22.5</v>
      </c>
      <c r="AG263" s="411">
        <v>-92.661271803428789</v>
      </c>
      <c r="AH263" s="411">
        <v>-140.43769699691143</v>
      </c>
      <c r="AI263" s="411">
        <v>-10.287471634352404</v>
      </c>
      <c r="AJ263" s="411">
        <v>-90.469955240458646</v>
      </c>
      <c r="AK263" s="411">
        <v>34.69705405746808</v>
      </c>
      <c r="AL263" s="408">
        <v>-325.45934161768321</v>
      </c>
      <c r="AM263" s="408">
        <v>-162.60302198998903</v>
      </c>
      <c r="AN263" s="408">
        <v>4.9624537332221506</v>
      </c>
      <c r="AO263" s="408">
        <v>-157.64056825676687</v>
      </c>
      <c r="AP263" s="408">
        <v>147.46495259249343</v>
      </c>
      <c r="AQ263" s="408">
        <v>-10.175615664273437</v>
      </c>
      <c r="AR263" s="411">
        <v>-48.060163820785675</v>
      </c>
      <c r="AS263" s="411">
        <v>-58.235779485059112</v>
      </c>
    </row>
    <row r="264" spans="1:45" x14ac:dyDescent="0.25">
      <c r="A264" s="409">
        <v>844</v>
      </c>
      <c r="B264" s="407" t="s">
        <v>266</v>
      </c>
      <c r="C264" s="386">
        <v>1441</v>
      </c>
      <c r="D264" s="384">
        <v>215.87770992366413</v>
      </c>
      <c r="E264" s="384">
        <v>54.252949340735597</v>
      </c>
      <c r="F264" s="384">
        <v>351.27904233171409</v>
      </c>
      <c r="G264" s="384">
        <v>163.95351839000693</v>
      </c>
      <c r="H264" s="384">
        <v>58.014087439278278</v>
      </c>
      <c r="I264" s="408">
        <v>843.37730742539895</v>
      </c>
      <c r="J264" s="385">
        <v>73.243517412770544</v>
      </c>
      <c r="K264" s="385">
        <v>0</v>
      </c>
      <c r="L264" s="385">
        <v>0</v>
      </c>
      <c r="M264" s="385">
        <v>33.373435114503813</v>
      </c>
      <c r="N264" s="385">
        <v>183.39135496976203</v>
      </c>
      <c r="O264" s="385">
        <v>0</v>
      </c>
      <c r="P264" s="385">
        <v>34.511700208188756</v>
      </c>
      <c r="Q264" s="385">
        <v>28.143909085203305</v>
      </c>
      <c r="R264" s="408">
        <v>352.66391679042846</v>
      </c>
      <c r="S264" s="408">
        <v>1196.0412242158275</v>
      </c>
      <c r="T264" s="408">
        <v>1388.69</v>
      </c>
      <c r="U264" s="408">
        <v>-192.64877578417259</v>
      </c>
      <c r="V264" s="410">
        <v>138.85278550000001</v>
      </c>
      <c r="W264" s="410">
        <v>0</v>
      </c>
      <c r="X264" s="410">
        <v>9.4491667634516077</v>
      </c>
      <c r="Y264" s="410">
        <v>13.414533109314426</v>
      </c>
      <c r="Z264" s="410">
        <v>0</v>
      </c>
      <c r="AA264" s="408">
        <v>161.71648537276604</v>
      </c>
      <c r="AB264" s="411">
        <v>-0.99</v>
      </c>
      <c r="AC264" s="411">
        <v>-1.81</v>
      </c>
      <c r="AD264" s="411">
        <v>-0.99</v>
      </c>
      <c r="AE264" s="411">
        <v>-0.01</v>
      </c>
      <c r="AF264" s="411">
        <v>-22.5</v>
      </c>
      <c r="AG264" s="411">
        <v>-26.46871963913949</v>
      </c>
      <c r="AH264" s="411">
        <v>107.9256136951994</v>
      </c>
      <c r="AI264" s="411">
        <v>-15.601724941872536</v>
      </c>
      <c r="AJ264" s="411">
        <v>-90.469955240458646</v>
      </c>
      <c r="AK264" s="411">
        <v>34.69705405746808</v>
      </c>
      <c r="AL264" s="408">
        <v>-16.217732068803173</v>
      </c>
      <c r="AM264" s="408">
        <v>-47.150022480209707</v>
      </c>
      <c r="AN264" s="408">
        <v>521.64989944194508</v>
      </c>
      <c r="AO264" s="408">
        <v>474.49987696173537</v>
      </c>
      <c r="AP264" s="408">
        <v>248.75395775541702</v>
      </c>
      <c r="AQ264" s="408">
        <v>723.25383471715247</v>
      </c>
      <c r="AR264" s="411">
        <v>-23.811623872310896</v>
      </c>
      <c r="AS264" s="411">
        <v>699.4422108448415</v>
      </c>
    </row>
    <row r="265" spans="1:45" x14ac:dyDescent="0.25">
      <c r="A265" s="409">
        <v>845</v>
      </c>
      <c r="B265" s="407" t="s">
        <v>267</v>
      </c>
      <c r="C265" s="386">
        <v>2863</v>
      </c>
      <c r="D265" s="384">
        <v>431.76137268599371</v>
      </c>
      <c r="E265" s="384">
        <v>81.919490045406917</v>
      </c>
      <c r="F265" s="384">
        <v>510.20910234020255</v>
      </c>
      <c r="G265" s="384">
        <v>447.34954243800212</v>
      </c>
      <c r="H265" s="384">
        <v>53.252811735941329</v>
      </c>
      <c r="I265" s="408">
        <v>1524.4923192455465</v>
      </c>
      <c r="J265" s="385">
        <v>72.925596699755957</v>
      </c>
      <c r="K265" s="385">
        <v>0</v>
      </c>
      <c r="L265" s="385">
        <v>0</v>
      </c>
      <c r="M265" s="385">
        <v>50.992280824310164</v>
      </c>
      <c r="N265" s="385">
        <v>414.00062280914528</v>
      </c>
      <c r="O265" s="385">
        <v>0</v>
      </c>
      <c r="P265" s="385">
        <v>0</v>
      </c>
      <c r="Q265" s="385">
        <v>29.760943106458345</v>
      </c>
      <c r="R265" s="408">
        <v>567.67944343966974</v>
      </c>
      <c r="S265" s="408">
        <v>2092.1717626852164</v>
      </c>
      <c r="T265" s="408">
        <v>1388.69</v>
      </c>
      <c r="U265" s="408">
        <v>703.48176268521627</v>
      </c>
      <c r="V265" s="410">
        <v>129.37040049999999</v>
      </c>
      <c r="W265" s="410">
        <v>0</v>
      </c>
      <c r="X265" s="410">
        <v>12.158277224554073</v>
      </c>
      <c r="Y265" s="410">
        <v>13.863399107737941</v>
      </c>
      <c r="Z265" s="410">
        <v>0</v>
      </c>
      <c r="AA265" s="408">
        <v>155.39207683229199</v>
      </c>
      <c r="AB265" s="411">
        <v>-0.99</v>
      </c>
      <c r="AC265" s="411">
        <v>-1.8099999999999998</v>
      </c>
      <c r="AD265" s="411">
        <v>-0.99</v>
      </c>
      <c r="AE265" s="411">
        <v>-0.01</v>
      </c>
      <c r="AF265" s="411">
        <v>-22.5</v>
      </c>
      <c r="AG265" s="411">
        <v>-20.97418791477471</v>
      </c>
      <c r="AH265" s="411">
        <v>73.824414033309068</v>
      </c>
      <c r="AI265" s="411">
        <v>2.6896166173349449</v>
      </c>
      <c r="AJ265" s="411">
        <v>-90.469955240458646</v>
      </c>
      <c r="AK265" s="411">
        <v>34.69705405746808</v>
      </c>
      <c r="AL265" s="408">
        <v>-26.533058447121242</v>
      </c>
      <c r="AM265" s="408">
        <v>832.34078107038704</v>
      </c>
      <c r="AN265" s="408">
        <v>438.35425360143012</v>
      </c>
      <c r="AO265" s="408">
        <v>1270.6950346718172</v>
      </c>
      <c r="AP265" s="408">
        <v>206.01743949850427</v>
      </c>
      <c r="AQ265" s="408">
        <v>1476.7124741703215</v>
      </c>
      <c r="AR265" s="411">
        <v>-4.6897135871463504</v>
      </c>
      <c r="AS265" s="411">
        <v>1472.0227605831749</v>
      </c>
    </row>
    <row r="266" spans="1:45" x14ac:dyDescent="0.25">
      <c r="A266" s="409">
        <v>846</v>
      </c>
      <c r="B266" s="407" t="s">
        <v>268</v>
      </c>
      <c r="C266" s="386">
        <v>4862</v>
      </c>
      <c r="D266" s="384">
        <v>353.58393665158371</v>
      </c>
      <c r="E266" s="384">
        <v>85.75730152200741</v>
      </c>
      <c r="F266" s="384">
        <v>458.09330316742086</v>
      </c>
      <c r="G266" s="384">
        <v>442.44803373097488</v>
      </c>
      <c r="H266" s="384">
        <v>54.32319621554916</v>
      </c>
      <c r="I266" s="408">
        <v>1394.205771287536</v>
      </c>
      <c r="J266" s="385">
        <v>54.869415016216763</v>
      </c>
      <c r="K266" s="385">
        <v>0</v>
      </c>
      <c r="L266" s="385">
        <v>0</v>
      </c>
      <c r="M266" s="385">
        <v>33.912760180995477</v>
      </c>
      <c r="N266" s="385">
        <v>86.704652148760275</v>
      </c>
      <c r="O266" s="385">
        <v>0</v>
      </c>
      <c r="P266" s="385">
        <v>0</v>
      </c>
      <c r="Q266" s="385">
        <v>30.046610500745281</v>
      </c>
      <c r="R266" s="408">
        <v>205.53343784671779</v>
      </c>
      <c r="S266" s="408">
        <v>1599.7392091342538</v>
      </c>
      <c r="T266" s="408">
        <v>1388.69</v>
      </c>
      <c r="U266" s="408">
        <v>211.04920913425383</v>
      </c>
      <c r="V266" s="410">
        <v>11.085732166666668</v>
      </c>
      <c r="W266" s="410">
        <v>0</v>
      </c>
      <c r="X266" s="410">
        <v>11.774412136606648</v>
      </c>
      <c r="Y266" s="410">
        <v>20.270585398327199</v>
      </c>
      <c r="Z266" s="410">
        <v>0</v>
      </c>
      <c r="AA266" s="408">
        <v>43.130729701600522</v>
      </c>
      <c r="AB266" s="411">
        <v>-0.99</v>
      </c>
      <c r="AC266" s="411">
        <v>-1.8100000000000003</v>
      </c>
      <c r="AD266" s="411">
        <v>-0.99</v>
      </c>
      <c r="AE266" s="411">
        <v>-0.01</v>
      </c>
      <c r="AF266" s="411">
        <v>-22.5</v>
      </c>
      <c r="AG266" s="411">
        <v>-21.62801316330728</v>
      </c>
      <c r="AH266" s="411">
        <v>269.6811999207344</v>
      </c>
      <c r="AI266" s="411">
        <v>69.448112025932531</v>
      </c>
      <c r="AJ266" s="411">
        <v>-90.469955240458646</v>
      </c>
      <c r="AK266" s="411">
        <v>34.69705405746808</v>
      </c>
      <c r="AL266" s="408">
        <v>235.42839760036904</v>
      </c>
      <c r="AM266" s="408">
        <v>489.6083364362234</v>
      </c>
      <c r="AN266" s="408">
        <v>585.37872270357707</v>
      </c>
      <c r="AO266" s="408">
        <v>1074.9870591398003</v>
      </c>
      <c r="AP266" s="408">
        <v>234.09671865113523</v>
      </c>
      <c r="AQ266" s="408">
        <v>1309.0837777909358</v>
      </c>
      <c r="AR266" s="411">
        <v>7.3948138626079789</v>
      </c>
      <c r="AS266" s="411">
        <v>1316.4785916535436</v>
      </c>
    </row>
    <row r="267" spans="1:45" x14ac:dyDescent="0.25">
      <c r="A267" s="409">
        <v>848</v>
      </c>
      <c r="B267" s="407" t="s">
        <v>269</v>
      </c>
      <c r="C267" s="386">
        <v>4160</v>
      </c>
      <c r="D267" s="384">
        <v>279.43654326923075</v>
      </c>
      <c r="E267" s="384">
        <v>83.524038461538467</v>
      </c>
      <c r="F267" s="384">
        <v>446.74322355769232</v>
      </c>
      <c r="G267" s="384">
        <v>364.66797115384617</v>
      </c>
      <c r="H267" s="384">
        <v>55.421139423076923</v>
      </c>
      <c r="I267" s="408">
        <v>1229.7929158653847</v>
      </c>
      <c r="J267" s="385">
        <v>108.0101996112126</v>
      </c>
      <c r="K267" s="385">
        <v>0</v>
      </c>
      <c r="L267" s="385">
        <v>0</v>
      </c>
      <c r="M267" s="385">
        <v>91.6571826923077</v>
      </c>
      <c r="N267" s="385">
        <v>153.04991551106281</v>
      </c>
      <c r="O267" s="385">
        <v>0</v>
      </c>
      <c r="P267" s="385">
        <v>0</v>
      </c>
      <c r="Q267" s="385">
        <v>29.091783002159829</v>
      </c>
      <c r="R267" s="408">
        <v>381.80908081674289</v>
      </c>
      <c r="S267" s="408">
        <v>1611.6019966821275</v>
      </c>
      <c r="T267" s="408">
        <v>1388.69</v>
      </c>
      <c r="U267" s="408">
        <v>222.91199668212749</v>
      </c>
      <c r="V267" s="410">
        <v>58.034491166666662</v>
      </c>
      <c r="W267" s="410">
        <v>0</v>
      </c>
      <c r="X267" s="410">
        <v>10.929557900431735</v>
      </c>
      <c r="Y267" s="410">
        <v>13.786860276221212</v>
      </c>
      <c r="Z267" s="410">
        <v>0</v>
      </c>
      <c r="AA267" s="408">
        <v>82.750909343319606</v>
      </c>
      <c r="AB267" s="411">
        <v>-0.98999999999999988</v>
      </c>
      <c r="AC267" s="411">
        <v>-1.81</v>
      </c>
      <c r="AD267" s="411">
        <v>-0.98999999999999988</v>
      </c>
      <c r="AE267" s="411">
        <v>-0.01</v>
      </c>
      <c r="AF267" s="411">
        <v>-22.5</v>
      </c>
      <c r="AG267" s="411">
        <v>-26.450781249999999</v>
      </c>
      <c r="AH267" s="411">
        <v>9.0508563411613832</v>
      </c>
      <c r="AI267" s="411">
        <v>34.342638842420875</v>
      </c>
      <c r="AJ267" s="411">
        <v>-90.469955240458646</v>
      </c>
      <c r="AK267" s="411">
        <v>34.69705405746808</v>
      </c>
      <c r="AL267" s="408">
        <v>-65.130187249408309</v>
      </c>
      <c r="AM267" s="408">
        <v>240.53271877603876</v>
      </c>
      <c r="AN267" s="408">
        <v>614.48705867543686</v>
      </c>
      <c r="AO267" s="408">
        <v>855.01977745147576</v>
      </c>
      <c r="AP267" s="408">
        <v>234.81972914931282</v>
      </c>
      <c r="AQ267" s="408">
        <v>1089.8395066007886</v>
      </c>
      <c r="AR267" s="411">
        <v>-0.37654867788461649</v>
      </c>
      <c r="AS267" s="411">
        <v>1089.462957922904</v>
      </c>
    </row>
    <row r="268" spans="1:45" x14ac:dyDescent="0.25">
      <c r="A268" s="409">
        <v>849</v>
      </c>
      <c r="B268" s="407" t="s">
        <v>270</v>
      </c>
      <c r="C268" s="386">
        <v>2903</v>
      </c>
      <c r="D268" s="384">
        <v>431.45209438511893</v>
      </c>
      <c r="E268" s="384">
        <v>95.751980709610748</v>
      </c>
      <c r="F268" s="384">
        <v>607.80038580778501</v>
      </c>
      <c r="G268" s="384">
        <v>578.25294522907336</v>
      </c>
      <c r="H268" s="384">
        <v>51.61430933517051</v>
      </c>
      <c r="I268" s="408">
        <v>1764.8717154667586</v>
      </c>
      <c r="J268" s="385">
        <v>45.027939489502444</v>
      </c>
      <c r="K268" s="385">
        <v>0</v>
      </c>
      <c r="L268" s="385">
        <v>0</v>
      </c>
      <c r="M268" s="385">
        <v>33.723658284533244</v>
      </c>
      <c r="N268" s="385">
        <v>159.46304160450882</v>
      </c>
      <c r="O268" s="385">
        <v>0</v>
      </c>
      <c r="P268" s="385">
        <v>0</v>
      </c>
      <c r="Q268" s="385">
        <v>25.956707005594932</v>
      </c>
      <c r="R268" s="408">
        <v>264.17134638413944</v>
      </c>
      <c r="S268" s="408">
        <v>2029.0430618508979</v>
      </c>
      <c r="T268" s="408">
        <v>1388.69</v>
      </c>
      <c r="U268" s="408">
        <v>640.3530618508978</v>
      </c>
      <c r="V268" s="410">
        <v>54.163299666666681</v>
      </c>
      <c r="W268" s="410">
        <v>0</v>
      </c>
      <c r="X268" s="410">
        <v>12.391266876815941</v>
      </c>
      <c r="Y268" s="410">
        <v>16.338291732967228</v>
      </c>
      <c r="Z268" s="410">
        <v>0</v>
      </c>
      <c r="AA268" s="408">
        <v>82.892858276449843</v>
      </c>
      <c r="AB268" s="411">
        <v>-0.98999999999999988</v>
      </c>
      <c r="AC268" s="411">
        <v>-1.81</v>
      </c>
      <c r="AD268" s="411">
        <v>-0.98999999999999988</v>
      </c>
      <c r="AE268" s="411">
        <v>-0.01</v>
      </c>
      <c r="AF268" s="411">
        <v>-22.5</v>
      </c>
      <c r="AG268" s="411">
        <v>-27.032399242163276</v>
      </c>
      <c r="AH268" s="411">
        <v>240.8047883327518</v>
      </c>
      <c r="AI268" s="411">
        <v>45.170947518069525</v>
      </c>
      <c r="AJ268" s="411">
        <v>-90.469955240458646</v>
      </c>
      <c r="AK268" s="411">
        <v>34.69705405746808</v>
      </c>
      <c r="AL268" s="408">
        <v>176.87043542566749</v>
      </c>
      <c r="AM268" s="408">
        <v>900.11635555301518</v>
      </c>
      <c r="AN268" s="408">
        <v>557.90758202052905</v>
      </c>
      <c r="AO268" s="408">
        <v>1458.0239375735441</v>
      </c>
      <c r="AP268" s="408">
        <v>240.09808516010861</v>
      </c>
      <c r="AQ268" s="408">
        <v>1698.1220227336528</v>
      </c>
      <c r="AR268" s="411">
        <v>95.122781605235986</v>
      </c>
      <c r="AS268" s="411">
        <v>1793.2448043388886</v>
      </c>
    </row>
    <row r="269" spans="1:45" x14ac:dyDescent="0.25">
      <c r="A269" s="409">
        <v>850</v>
      </c>
      <c r="B269" s="407" t="s">
        <v>271</v>
      </c>
      <c r="C269" s="386">
        <v>2407</v>
      </c>
      <c r="D269" s="384">
        <v>418.32826339842126</v>
      </c>
      <c r="E269" s="384">
        <v>83.003531366846701</v>
      </c>
      <c r="F269" s="384">
        <v>615.87978811798916</v>
      </c>
      <c r="G269" s="384">
        <v>511.43474034067299</v>
      </c>
      <c r="H269" s="384">
        <v>52.083680930619025</v>
      </c>
      <c r="I269" s="408">
        <v>1680.7300041545491</v>
      </c>
      <c r="J269" s="385">
        <v>59.186944434098216</v>
      </c>
      <c r="K269" s="385">
        <v>0</v>
      </c>
      <c r="L269" s="385">
        <v>0</v>
      </c>
      <c r="M269" s="385">
        <v>22.833934358122143</v>
      </c>
      <c r="N269" s="385">
        <v>114.11949874235189</v>
      </c>
      <c r="O269" s="385">
        <v>0</v>
      </c>
      <c r="P269" s="385">
        <v>0</v>
      </c>
      <c r="Q269" s="385">
        <v>19.542713191517745</v>
      </c>
      <c r="R269" s="408">
        <v>215.68309072608997</v>
      </c>
      <c r="S269" s="408">
        <v>1896.4130948806389</v>
      </c>
      <c r="T269" s="408">
        <v>1388.69</v>
      </c>
      <c r="U269" s="408">
        <v>507.72309488063894</v>
      </c>
      <c r="V269" s="410">
        <v>13.264907333333335</v>
      </c>
      <c r="W269" s="410">
        <v>0</v>
      </c>
      <c r="X269" s="410">
        <v>7.9984067905206366</v>
      </c>
      <c r="Y269" s="410">
        <v>12.545932250205542</v>
      </c>
      <c r="Z269" s="410">
        <v>2.7278337239730877</v>
      </c>
      <c r="AA269" s="408">
        <v>36.537080098032604</v>
      </c>
      <c r="AB269" s="411">
        <v>-0.98999999999999988</v>
      </c>
      <c r="AC269" s="411">
        <v>-1.81</v>
      </c>
      <c r="AD269" s="411">
        <v>-0.98999999999999988</v>
      </c>
      <c r="AE269" s="411">
        <v>-0.01</v>
      </c>
      <c r="AF269" s="411">
        <v>-22.5</v>
      </c>
      <c r="AG269" s="411">
        <v>-20.510396759451599</v>
      </c>
      <c r="AH269" s="411">
        <v>105.47460495805768</v>
      </c>
      <c r="AI269" s="411">
        <v>94.478931883264991</v>
      </c>
      <c r="AJ269" s="411">
        <v>-90.469955240458646</v>
      </c>
      <c r="AK269" s="411">
        <v>34.69705405746808</v>
      </c>
      <c r="AL269" s="408">
        <v>97.370238898880487</v>
      </c>
      <c r="AM269" s="408">
        <v>641.63041387755209</v>
      </c>
      <c r="AN269" s="408">
        <v>379.23501782791539</v>
      </c>
      <c r="AO269" s="408">
        <v>1020.8654317054675</v>
      </c>
      <c r="AP269" s="408">
        <v>167.68220541672838</v>
      </c>
      <c r="AQ269" s="408">
        <v>1188.547637122196</v>
      </c>
      <c r="AR269" s="411">
        <v>91.327003531366856</v>
      </c>
      <c r="AS269" s="411">
        <v>1279.8746406535629</v>
      </c>
    </row>
    <row r="270" spans="1:45" x14ac:dyDescent="0.25">
      <c r="A270" s="409">
        <v>851</v>
      </c>
      <c r="B270" s="407" t="s">
        <v>272</v>
      </c>
      <c r="C270" s="386">
        <v>21227</v>
      </c>
      <c r="D270" s="384">
        <v>444.27517407075896</v>
      </c>
      <c r="E270" s="384">
        <v>92.074362839779525</v>
      </c>
      <c r="F270" s="384">
        <v>529.73656899232117</v>
      </c>
      <c r="G270" s="384">
        <v>481.51998680925237</v>
      </c>
      <c r="H270" s="384">
        <v>52.730973759834178</v>
      </c>
      <c r="I270" s="408">
        <v>1600.3370664719464</v>
      </c>
      <c r="J270" s="385">
        <v>63.466421356453594</v>
      </c>
      <c r="K270" s="385">
        <v>0</v>
      </c>
      <c r="L270" s="385">
        <v>0</v>
      </c>
      <c r="M270" s="385">
        <v>51.217921515051586</v>
      </c>
      <c r="N270" s="385">
        <v>42.55621533143767</v>
      </c>
      <c r="O270" s="385">
        <v>0</v>
      </c>
      <c r="P270" s="385">
        <v>0</v>
      </c>
      <c r="Q270" s="385">
        <v>22.557321450022634</v>
      </c>
      <c r="R270" s="408">
        <v>179.79787965296549</v>
      </c>
      <c r="S270" s="408">
        <v>1780.1349461249119</v>
      </c>
      <c r="T270" s="408">
        <v>1388.69</v>
      </c>
      <c r="U270" s="408">
        <v>391.44494612491178</v>
      </c>
      <c r="V270" s="410">
        <v>9.0160894999999996</v>
      </c>
      <c r="W270" s="410">
        <v>0</v>
      </c>
      <c r="X270" s="410">
        <v>13.31859853002392</v>
      </c>
      <c r="Y270" s="410">
        <v>15.696490279575221</v>
      </c>
      <c r="Z270" s="410">
        <v>0</v>
      </c>
      <c r="AA270" s="408">
        <v>38.031178309599142</v>
      </c>
      <c r="AB270" s="411">
        <v>-0.99</v>
      </c>
      <c r="AC270" s="411">
        <v>-1.81</v>
      </c>
      <c r="AD270" s="411">
        <v>-0.99</v>
      </c>
      <c r="AE270" s="411">
        <v>-0.01</v>
      </c>
      <c r="AF270" s="411">
        <v>-22.5</v>
      </c>
      <c r="AG270" s="411">
        <v>-40.022324139068168</v>
      </c>
      <c r="AH270" s="411">
        <v>-162.05077312578234</v>
      </c>
      <c r="AI270" s="411">
        <v>-110.92181192460315</v>
      </c>
      <c r="AJ270" s="411">
        <v>-90.469955240458646</v>
      </c>
      <c r="AK270" s="411">
        <v>34.69705405746808</v>
      </c>
      <c r="AL270" s="408">
        <v>-395.06781037244423</v>
      </c>
      <c r="AM270" s="408">
        <v>34.408314062066665</v>
      </c>
      <c r="AN270" s="408">
        <v>282.75452881445329</v>
      </c>
      <c r="AO270" s="408">
        <v>317.16284287651996</v>
      </c>
      <c r="AP270" s="408">
        <v>154.21983938972809</v>
      </c>
      <c r="AQ270" s="408">
        <v>471.38268226624803</v>
      </c>
      <c r="AR270" s="411">
        <v>-5.6449518066613287</v>
      </c>
      <c r="AS270" s="411">
        <v>465.73773045958666</v>
      </c>
    </row>
    <row r="271" spans="1:45" x14ac:dyDescent="0.25">
      <c r="A271" s="409">
        <v>853</v>
      </c>
      <c r="B271" s="407" t="s">
        <v>273</v>
      </c>
      <c r="C271" s="386">
        <v>197900</v>
      </c>
      <c r="D271" s="384">
        <v>390.45265330975241</v>
      </c>
      <c r="E271" s="384">
        <v>72.029037392622541</v>
      </c>
      <c r="F271" s="384">
        <v>369.20342758969173</v>
      </c>
      <c r="G271" s="384">
        <v>307.6914515411824</v>
      </c>
      <c r="H271" s="384">
        <v>55.617610611419913</v>
      </c>
      <c r="I271" s="408">
        <v>1194.9941804446689</v>
      </c>
      <c r="J271" s="385">
        <v>89.855721383707575</v>
      </c>
      <c r="K271" s="385">
        <v>20.5807</v>
      </c>
      <c r="L271" s="385">
        <v>14.996471057099546</v>
      </c>
      <c r="M271" s="385">
        <v>236.9927477513896</v>
      </c>
      <c r="N271" s="385">
        <v>0.94321633934285354</v>
      </c>
      <c r="O271" s="385">
        <v>0</v>
      </c>
      <c r="P271" s="385">
        <v>0</v>
      </c>
      <c r="Q271" s="385">
        <v>32.705471980289701</v>
      </c>
      <c r="R271" s="408">
        <v>396.07432851182926</v>
      </c>
      <c r="S271" s="408">
        <v>1591.0685089564984</v>
      </c>
      <c r="T271" s="408">
        <v>1388.69</v>
      </c>
      <c r="U271" s="408">
        <v>202.37850895649831</v>
      </c>
      <c r="V271" s="410">
        <v>0</v>
      </c>
      <c r="W271" s="410">
        <v>0</v>
      </c>
      <c r="X271" s="410">
        <v>16.159897906018873</v>
      </c>
      <c r="Y271" s="410">
        <v>19.651992174471534</v>
      </c>
      <c r="Z271" s="410">
        <v>8.6707242218180909</v>
      </c>
      <c r="AA271" s="408">
        <v>44.482614302308498</v>
      </c>
      <c r="AB271" s="411">
        <v>-0.99</v>
      </c>
      <c r="AC271" s="411">
        <v>-1.81</v>
      </c>
      <c r="AD271" s="411">
        <v>-0.99</v>
      </c>
      <c r="AE271" s="411">
        <v>-0.01</v>
      </c>
      <c r="AF271" s="411">
        <v>-22.5</v>
      </c>
      <c r="AG271" s="411">
        <v>-71.989158205659422</v>
      </c>
      <c r="AH271" s="411">
        <v>-107.03502503050193</v>
      </c>
      <c r="AI271" s="411">
        <v>0.49168642481863489</v>
      </c>
      <c r="AJ271" s="411">
        <v>-90.469955240458646</v>
      </c>
      <c r="AK271" s="411">
        <v>34.69705405746808</v>
      </c>
      <c r="AL271" s="408">
        <v>-260.60539799433326</v>
      </c>
      <c r="AM271" s="408">
        <v>-13.744274735526492</v>
      </c>
      <c r="AN271" s="408">
        <v>-15.218406921613838</v>
      </c>
      <c r="AO271" s="408">
        <v>-28.96268165714033</v>
      </c>
      <c r="AP271" s="408">
        <v>160.25841758762775</v>
      </c>
      <c r="AQ271" s="408">
        <v>131.29573593048741</v>
      </c>
      <c r="AR271" s="411">
        <v>-13.667517060131379</v>
      </c>
      <c r="AS271" s="411">
        <v>117.62821887035602</v>
      </c>
    </row>
    <row r="272" spans="1:45" x14ac:dyDescent="0.25">
      <c r="A272" s="409">
        <v>854</v>
      </c>
      <c r="B272" s="407" t="s">
        <v>274</v>
      </c>
      <c r="C272" s="386">
        <v>3262</v>
      </c>
      <c r="D272" s="384">
        <v>255.97903740036787</v>
      </c>
      <c r="E272" s="384">
        <v>63.91048436541999</v>
      </c>
      <c r="F272" s="384">
        <v>328.09222562844883</v>
      </c>
      <c r="G272" s="384">
        <v>228.71698344573883</v>
      </c>
      <c r="H272" s="384">
        <v>57.500821581851625</v>
      </c>
      <c r="I272" s="408">
        <v>934.19955242182709</v>
      </c>
      <c r="J272" s="385">
        <v>80.326769045614654</v>
      </c>
      <c r="K272" s="385">
        <v>0</v>
      </c>
      <c r="L272" s="385">
        <v>0</v>
      </c>
      <c r="M272" s="385">
        <v>21.587719190680563</v>
      </c>
      <c r="N272" s="385">
        <v>404.92910862661142</v>
      </c>
      <c r="O272" s="385">
        <v>0</v>
      </c>
      <c r="P272" s="385">
        <v>0</v>
      </c>
      <c r="Q272" s="385">
        <v>33.28208497126991</v>
      </c>
      <c r="R272" s="408">
        <v>540.12568183417659</v>
      </c>
      <c r="S272" s="408">
        <v>1474.3252342560036</v>
      </c>
      <c r="T272" s="408">
        <v>1388.69</v>
      </c>
      <c r="U272" s="408">
        <v>85.635234256003486</v>
      </c>
      <c r="V272" s="410">
        <v>330.64419299999997</v>
      </c>
      <c r="W272" s="410">
        <v>0</v>
      </c>
      <c r="X272" s="410">
        <v>13.078669588655382</v>
      </c>
      <c r="Y272" s="410">
        <v>13.467699311845694</v>
      </c>
      <c r="Z272" s="410">
        <v>0</v>
      </c>
      <c r="AA272" s="408">
        <v>357.19056190050105</v>
      </c>
      <c r="AB272" s="411">
        <v>-0.99</v>
      </c>
      <c r="AC272" s="411">
        <v>-1.81</v>
      </c>
      <c r="AD272" s="411">
        <v>-0.99</v>
      </c>
      <c r="AE272" s="411">
        <v>-9.9999999999999985E-3</v>
      </c>
      <c r="AF272" s="411">
        <v>-22.5</v>
      </c>
      <c r="AG272" s="411">
        <v>-20.101023911710605</v>
      </c>
      <c r="AH272" s="411">
        <v>-79.381306354213862</v>
      </c>
      <c r="AI272" s="411">
        <v>-87.889664750318644</v>
      </c>
      <c r="AJ272" s="411">
        <v>-90.469955240458646</v>
      </c>
      <c r="AK272" s="411">
        <v>34.69705405746808</v>
      </c>
      <c r="AL272" s="408">
        <v>-269.44489619923371</v>
      </c>
      <c r="AM272" s="408">
        <v>173.38089995727083</v>
      </c>
      <c r="AN272" s="408">
        <v>403.46833534672675</v>
      </c>
      <c r="AO272" s="408">
        <v>576.8492353039976</v>
      </c>
      <c r="AP272" s="408">
        <v>205.71553094268342</v>
      </c>
      <c r="AQ272" s="408">
        <v>782.56476624668096</v>
      </c>
      <c r="AR272" s="411">
        <v>-11.29635039852851</v>
      </c>
      <c r="AS272" s="411">
        <v>771.26841584815259</v>
      </c>
    </row>
    <row r="273" spans="1:45" x14ac:dyDescent="0.25">
      <c r="A273" s="409">
        <v>857</v>
      </c>
      <c r="B273" s="407" t="s">
        <v>275</v>
      </c>
      <c r="C273" s="386">
        <v>2394</v>
      </c>
      <c r="D273" s="384">
        <v>222.26823308270679</v>
      </c>
      <c r="E273" s="384">
        <v>43.541353383458649</v>
      </c>
      <c r="F273" s="384">
        <v>338.30783625730993</v>
      </c>
      <c r="G273" s="384">
        <v>332.41984962406013</v>
      </c>
      <c r="H273" s="384">
        <v>57.290083542188803</v>
      </c>
      <c r="I273" s="408">
        <v>993.82735588972423</v>
      </c>
      <c r="J273" s="385">
        <v>85.244031356015398</v>
      </c>
      <c r="K273" s="385">
        <v>0</v>
      </c>
      <c r="L273" s="385">
        <v>0</v>
      </c>
      <c r="M273" s="385">
        <v>37.306633249791147</v>
      </c>
      <c r="N273" s="385">
        <v>172.42305119779678</v>
      </c>
      <c r="O273" s="385">
        <v>0</v>
      </c>
      <c r="P273" s="385">
        <v>0</v>
      </c>
      <c r="Q273" s="385">
        <v>35.059855308555925</v>
      </c>
      <c r="R273" s="408">
        <v>330.03357111215928</v>
      </c>
      <c r="S273" s="408">
        <v>1323.8609270018835</v>
      </c>
      <c r="T273" s="408">
        <v>1388.69</v>
      </c>
      <c r="U273" s="408">
        <v>-64.829072998116558</v>
      </c>
      <c r="V273" s="410">
        <v>111.23807749999997</v>
      </c>
      <c r="W273" s="410">
        <v>0</v>
      </c>
      <c r="X273" s="410">
        <v>10.475361233065508</v>
      </c>
      <c r="Y273" s="410">
        <v>16.567080753506058</v>
      </c>
      <c r="Z273" s="410">
        <v>0</v>
      </c>
      <c r="AA273" s="408">
        <v>138.28051948657156</v>
      </c>
      <c r="AB273" s="411">
        <v>-0.99</v>
      </c>
      <c r="AC273" s="411">
        <v>-1.81</v>
      </c>
      <c r="AD273" s="411">
        <v>-0.99</v>
      </c>
      <c r="AE273" s="411">
        <v>-0.01</v>
      </c>
      <c r="AF273" s="411">
        <v>-22.5</v>
      </c>
      <c r="AG273" s="411">
        <v>-39.050850041771092</v>
      </c>
      <c r="AH273" s="411">
        <v>-427.17688862464888</v>
      </c>
      <c r="AI273" s="411">
        <v>-278.37763771971015</v>
      </c>
      <c r="AJ273" s="411">
        <v>-90.469955240458646</v>
      </c>
      <c r="AK273" s="411">
        <v>34.69705405746808</v>
      </c>
      <c r="AL273" s="408">
        <v>-826.67827756912072</v>
      </c>
      <c r="AM273" s="408">
        <v>-753.22683108066576</v>
      </c>
      <c r="AN273" s="408">
        <v>470.38369142474619</v>
      </c>
      <c r="AO273" s="408">
        <v>-282.84313965591957</v>
      </c>
      <c r="AP273" s="408">
        <v>216.60331273685333</v>
      </c>
      <c r="AQ273" s="408">
        <v>-66.23982691906626</v>
      </c>
      <c r="AR273" s="411">
        <v>320.6480440685047</v>
      </c>
      <c r="AS273" s="411">
        <v>254.40821714943843</v>
      </c>
    </row>
    <row r="274" spans="1:45" x14ac:dyDescent="0.25">
      <c r="A274" s="409">
        <v>858</v>
      </c>
      <c r="B274" s="407" t="s">
        <v>276</v>
      </c>
      <c r="C274" s="386">
        <v>40384</v>
      </c>
      <c r="D274" s="384">
        <v>472.31830180269418</v>
      </c>
      <c r="E274" s="384">
        <v>96.363708399366089</v>
      </c>
      <c r="F274" s="384">
        <v>566.91736281695728</v>
      </c>
      <c r="G274" s="384">
        <v>536.68465085182254</v>
      </c>
      <c r="H274" s="384">
        <v>51.866328744057057</v>
      </c>
      <c r="I274" s="408">
        <v>1724.1503526148967</v>
      </c>
      <c r="J274" s="385">
        <v>48.40239235522214</v>
      </c>
      <c r="K274" s="385">
        <v>0</v>
      </c>
      <c r="L274" s="385">
        <v>0</v>
      </c>
      <c r="M274" s="385">
        <v>123.89050168383517</v>
      </c>
      <c r="N274" s="385">
        <v>4.1310480415711259</v>
      </c>
      <c r="O274" s="385">
        <v>0</v>
      </c>
      <c r="P274" s="385">
        <v>0</v>
      </c>
      <c r="Q274" s="385">
        <v>29.22576654473125</v>
      </c>
      <c r="R274" s="408">
        <v>205.64970862535969</v>
      </c>
      <c r="S274" s="408">
        <v>1929.8000612402566</v>
      </c>
      <c r="T274" s="408">
        <v>1388.69</v>
      </c>
      <c r="U274" s="408">
        <v>541.11006124025653</v>
      </c>
      <c r="V274" s="410">
        <v>0</v>
      </c>
      <c r="W274" s="410">
        <v>0</v>
      </c>
      <c r="X274" s="410">
        <v>9.9516235617108446</v>
      </c>
      <c r="Y274" s="410">
        <v>20.557011229689024</v>
      </c>
      <c r="Z274" s="410">
        <v>15.579709421004052</v>
      </c>
      <c r="AA274" s="408">
        <v>46.088344212403918</v>
      </c>
      <c r="AB274" s="411">
        <v>-0.98999999999999988</v>
      </c>
      <c r="AC274" s="411">
        <v>-1.8100000000000003</v>
      </c>
      <c r="AD274" s="411">
        <v>-0.98999999999999988</v>
      </c>
      <c r="AE274" s="411">
        <v>-0.01</v>
      </c>
      <c r="AF274" s="411">
        <v>-22.5</v>
      </c>
      <c r="AG274" s="411">
        <v>-34.853246783379554</v>
      </c>
      <c r="AH274" s="411">
        <v>162.87120254594097</v>
      </c>
      <c r="AI274" s="411">
        <v>69.085431790735356</v>
      </c>
      <c r="AJ274" s="411">
        <v>-90.469955240458646</v>
      </c>
      <c r="AK274" s="411">
        <v>34.69705405746808</v>
      </c>
      <c r="AL274" s="408">
        <v>115.03048637030622</v>
      </c>
      <c r="AM274" s="408">
        <v>702.2288918229666</v>
      </c>
      <c r="AN274" s="408">
        <v>-22.294515015536447</v>
      </c>
      <c r="AO274" s="408">
        <v>679.93437680743023</v>
      </c>
      <c r="AP274" s="408">
        <v>112.0002469487396</v>
      </c>
      <c r="AQ274" s="408">
        <v>791.9346237561698</v>
      </c>
      <c r="AR274" s="411">
        <v>58.087320885746848</v>
      </c>
      <c r="AS274" s="411">
        <v>850.02194464191655</v>
      </c>
    </row>
    <row r="275" spans="1:45" x14ac:dyDescent="0.25">
      <c r="A275" s="409">
        <v>859</v>
      </c>
      <c r="B275" s="407" t="s">
        <v>277</v>
      </c>
      <c r="C275" s="386">
        <v>6562</v>
      </c>
      <c r="D275" s="384">
        <v>757.25238799146598</v>
      </c>
      <c r="E275" s="384">
        <v>160.17471807375799</v>
      </c>
      <c r="F275" s="384">
        <v>985.18881743370912</v>
      </c>
      <c r="G275" s="384">
        <v>871.67125876257239</v>
      </c>
      <c r="H275" s="384">
        <v>43.734958854007921</v>
      </c>
      <c r="I275" s="408">
        <v>2818.0221411155135</v>
      </c>
      <c r="J275" s="385">
        <v>47.448502725527177</v>
      </c>
      <c r="K275" s="385">
        <v>0</v>
      </c>
      <c r="L275" s="385">
        <v>0</v>
      </c>
      <c r="M275" s="385">
        <v>14.395717768972874</v>
      </c>
      <c r="N275" s="385">
        <v>56.956810420789772</v>
      </c>
      <c r="O275" s="385">
        <v>0</v>
      </c>
      <c r="P275" s="385">
        <v>0</v>
      </c>
      <c r="Q275" s="385">
        <v>14.460444085188813</v>
      </c>
      <c r="R275" s="408">
        <v>133.26147500047864</v>
      </c>
      <c r="S275" s="408">
        <v>2951.2836161159921</v>
      </c>
      <c r="T275" s="408">
        <v>1388.6900000000003</v>
      </c>
      <c r="U275" s="408">
        <v>1562.5936161159921</v>
      </c>
      <c r="V275" s="410">
        <v>0</v>
      </c>
      <c r="W275" s="410">
        <v>0</v>
      </c>
      <c r="X275" s="410">
        <v>7.3041388927809772</v>
      </c>
      <c r="Y275" s="410">
        <v>17.306038791008451</v>
      </c>
      <c r="Z275" s="410">
        <v>0</v>
      </c>
      <c r="AA275" s="408">
        <v>24.610177683789427</v>
      </c>
      <c r="AB275" s="411">
        <v>-0.99</v>
      </c>
      <c r="AC275" s="411">
        <v>-1.8100000000000003</v>
      </c>
      <c r="AD275" s="411">
        <v>-0.99</v>
      </c>
      <c r="AE275" s="411">
        <v>-0.01</v>
      </c>
      <c r="AF275" s="411">
        <v>-22.5</v>
      </c>
      <c r="AG275" s="411">
        <v>-14.784683023468455</v>
      </c>
      <c r="AH275" s="411">
        <v>-241.9256473934966</v>
      </c>
      <c r="AI275" s="411">
        <v>-265.60577569187291</v>
      </c>
      <c r="AJ275" s="411">
        <v>-90.469955240458646</v>
      </c>
      <c r="AK275" s="411">
        <v>34.69705405746808</v>
      </c>
      <c r="AL275" s="408">
        <v>-604.38900729182853</v>
      </c>
      <c r="AM275" s="408">
        <v>982.81478650795282</v>
      </c>
      <c r="AN275" s="408">
        <v>704.41418288551415</v>
      </c>
      <c r="AO275" s="408">
        <v>1687.2289693934672</v>
      </c>
      <c r="AP275" s="408">
        <v>143.85772237345719</v>
      </c>
      <c r="AQ275" s="408">
        <v>1831.0866917669246</v>
      </c>
      <c r="AR275" s="411">
        <v>6.6248870771106398</v>
      </c>
      <c r="AS275" s="411">
        <v>1837.7115788440351</v>
      </c>
    </row>
    <row r="276" spans="1:45" x14ac:dyDescent="0.25">
      <c r="A276" s="409">
        <v>886</v>
      </c>
      <c r="B276" s="407" t="s">
        <v>278</v>
      </c>
      <c r="C276" s="386">
        <v>12599</v>
      </c>
      <c r="D276" s="384">
        <v>417.794851178665</v>
      </c>
      <c r="E276" s="384">
        <v>94.455948884832125</v>
      </c>
      <c r="F276" s="384">
        <v>540.67091515199627</v>
      </c>
      <c r="G276" s="384">
        <v>483.60538137947458</v>
      </c>
      <c r="H276" s="384">
        <v>52.813018493531231</v>
      </c>
      <c r="I276" s="408">
        <v>1589.340115088499</v>
      </c>
      <c r="J276" s="385">
        <v>54.051230743764371</v>
      </c>
      <c r="K276" s="385">
        <v>0</v>
      </c>
      <c r="L276" s="385">
        <v>0</v>
      </c>
      <c r="M276" s="385">
        <v>37.625290896102861</v>
      </c>
      <c r="N276" s="385">
        <v>24.176253965913958</v>
      </c>
      <c r="O276" s="385">
        <v>0</v>
      </c>
      <c r="P276" s="385">
        <v>0</v>
      </c>
      <c r="Q276" s="385">
        <v>17.681277823456373</v>
      </c>
      <c r="R276" s="408">
        <v>133.53405342923756</v>
      </c>
      <c r="S276" s="408">
        <v>1722.8741685177367</v>
      </c>
      <c r="T276" s="408">
        <v>1388.6900000000003</v>
      </c>
      <c r="U276" s="408">
        <v>334.18416851773651</v>
      </c>
      <c r="V276" s="410">
        <v>0</v>
      </c>
      <c r="W276" s="410">
        <v>0</v>
      </c>
      <c r="X276" s="410">
        <v>9.7543955908080235</v>
      </c>
      <c r="Y276" s="410">
        <v>18.534559432376359</v>
      </c>
      <c r="Z276" s="410">
        <v>0</v>
      </c>
      <c r="AA276" s="408">
        <v>28.288955023184386</v>
      </c>
      <c r="AB276" s="411">
        <v>-0.99</v>
      </c>
      <c r="AC276" s="411">
        <v>-1.8100000000000003</v>
      </c>
      <c r="AD276" s="411">
        <v>-0.99</v>
      </c>
      <c r="AE276" s="411">
        <v>-0.01</v>
      </c>
      <c r="AF276" s="411">
        <v>-22.5</v>
      </c>
      <c r="AG276" s="411">
        <v>-34.432542463687589</v>
      </c>
      <c r="AH276" s="411">
        <v>-45.110966483282105</v>
      </c>
      <c r="AI276" s="411">
        <v>-56.592569614492369</v>
      </c>
      <c r="AJ276" s="411">
        <v>-90.469955240458646</v>
      </c>
      <c r="AK276" s="411">
        <v>34.69705405746808</v>
      </c>
      <c r="AL276" s="408">
        <v>-218.20897974445262</v>
      </c>
      <c r="AM276" s="408">
        <v>144.26414379646829</v>
      </c>
      <c r="AN276" s="408">
        <v>287.17956945336044</v>
      </c>
      <c r="AO276" s="408">
        <v>431.4437132498287</v>
      </c>
      <c r="AP276" s="408">
        <v>151.38057834145377</v>
      </c>
      <c r="AQ276" s="408">
        <v>582.82429159128242</v>
      </c>
      <c r="AR276" s="411">
        <v>2.2635292166044785</v>
      </c>
      <c r="AS276" s="411">
        <v>585.08782080788694</v>
      </c>
    </row>
    <row r="277" spans="1:45" x14ac:dyDescent="0.25">
      <c r="A277" s="409">
        <v>887</v>
      </c>
      <c r="B277" s="407" t="s">
        <v>279</v>
      </c>
      <c r="C277" s="386">
        <v>4569</v>
      </c>
      <c r="D277" s="384">
        <v>318.92387393302698</v>
      </c>
      <c r="E277" s="384">
        <v>74.146093237032176</v>
      </c>
      <c r="F277" s="384">
        <v>419.41397461151234</v>
      </c>
      <c r="G277" s="384">
        <v>372.84689428759026</v>
      </c>
      <c r="H277" s="384">
        <v>55.381265047056246</v>
      </c>
      <c r="I277" s="408">
        <v>1240.712101116218</v>
      </c>
      <c r="J277" s="385">
        <v>69.34281515941386</v>
      </c>
      <c r="K277" s="385">
        <v>0</v>
      </c>
      <c r="L277" s="385">
        <v>0</v>
      </c>
      <c r="M277" s="385">
        <v>43.229831472970019</v>
      </c>
      <c r="N277" s="385">
        <v>79.091982947286226</v>
      </c>
      <c r="O277" s="385">
        <v>0</v>
      </c>
      <c r="P277" s="385">
        <v>0</v>
      </c>
      <c r="Q277" s="385">
        <v>32.089709393210455</v>
      </c>
      <c r="R277" s="408">
        <v>223.75433897288056</v>
      </c>
      <c r="S277" s="408">
        <v>1464.4664400890986</v>
      </c>
      <c r="T277" s="408">
        <v>1388.69</v>
      </c>
      <c r="U277" s="408">
        <v>75.776440089098458</v>
      </c>
      <c r="V277" s="410">
        <v>0</v>
      </c>
      <c r="W277" s="410">
        <v>0</v>
      </c>
      <c r="X277" s="410">
        <v>10.309423060706875</v>
      </c>
      <c r="Y277" s="410">
        <v>16.903518493514905</v>
      </c>
      <c r="Z277" s="410">
        <v>0</v>
      </c>
      <c r="AA277" s="408">
        <v>27.212941554221779</v>
      </c>
      <c r="AB277" s="411">
        <v>-0.9900000000000001</v>
      </c>
      <c r="AC277" s="411">
        <v>-1.8099999999999998</v>
      </c>
      <c r="AD277" s="411">
        <v>-0.9900000000000001</v>
      </c>
      <c r="AE277" s="411">
        <v>-0.01</v>
      </c>
      <c r="AF277" s="411">
        <v>-22.5</v>
      </c>
      <c r="AG277" s="411">
        <v>-48.589219741737793</v>
      </c>
      <c r="AH277" s="411">
        <v>-128.08506686873932</v>
      </c>
      <c r="AI277" s="411">
        <v>-56.954323090926714</v>
      </c>
      <c r="AJ277" s="411">
        <v>-90.469955240458646</v>
      </c>
      <c r="AK277" s="411">
        <v>34.69705405746808</v>
      </c>
      <c r="AL277" s="408">
        <v>-315.70151088439439</v>
      </c>
      <c r="AM277" s="408">
        <v>-212.71212924107417</v>
      </c>
      <c r="AN277" s="408">
        <v>564.71704710578035</v>
      </c>
      <c r="AO277" s="408">
        <v>352.00491786470621</v>
      </c>
      <c r="AP277" s="408">
        <v>227.0212583330906</v>
      </c>
      <c r="AQ277" s="408">
        <v>579.02617619779676</v>
      </c>
      <c r="AR277" s="411">
        <v>49.803431932589177</v>
      </c>
      <c r="AS277" s="411">
        <v>628.82960813038596</v>
      </c>
    </row>
    <row r="278" spans="1:45" x14ac:dyDescent="0.25">
      <c r="A278" s="409">
        <v>889</v>
      </c>
      <c r="B278" s="407" t="s">
        <v>280</v>
      </c>
      <c r="C278" s="386">
        <v>2523</v>
      </c>
      <c r="D278" s="384">
        <v>356.91403091557675</v>
      </c>
      <c r="E278" s="384">
        <v>72.301426872770506</v>
      </c>
      <c r="F278" s="384">
        <v>513.04323028141107</v>
      </c>
      <c r="G278" s="384">
        <v>389.3507015457788</v>
      </c>
      <c r="H278" s="384">
        <v>54.183131193024181</v>
      </c>
      <c r="I278" s="408">
        <v>1385.7925208085612</v>
      </c>
      <c r="J278" s="385">
        <v>66.968689393681075</v>
      </c>
      <c r="K278" s="385">
        <v>0</v>
      </c>
      <c r="L278" s="385">
        <v>0</v>
      </c>
      <c r="M278" s="385">
        <v>44.248949663099481</v>
      </c>
      <c r="N278" s="385">
        <v>502.84538518256306</v>
      </c>
      <c r="O278" s="385">
        <v>0</v>
      </c>
      <c r="P278" s="385">
        <v>0</v>
      </c>
      <c r="Q278" s="385">
        <v>26.816346588830491</v>
      </c>
      <c r="R278" s="408">
        <v>640.87937082817416</v>
      </c>
      <c r="S278" s="408">
        <v>2026.6718916367352</v>
      </c>
      <c r="T278" s="408">
        <v>1388.69</v>
      </c>
      <c r="U278" s="408">
        <v>637.98189163673521</v>
      </c>
      <c r="V278" s="410">
        <v>127.83694549999998</v>
      </c>
      <c r="W278" s="410">
        <v>0</v>
      </c>
      <c r="X278" s="410">
        <v>11.975879735305458</v>
      </c>
      <c r="Y278" s="410">
        <v>18.204599544931142</v>
      </c>
      <c r="Z278" s="410">
        <v>0</v>
      </c>
      <c r="AA278" s="408">
        <v>158.01742478023658</v>
      </c>
      <c r="AB278" s="411">
        <v>-0.99</v>
      </c>
      <c r="AC278" s="411">
        <v>-1.81</v>
      </c>
      <c r="AD278" s="411">
        <v>-0.99</v>
      </c>
      <c r="AE278" s="411">
        <v>-0.01</v>
      </c>
      <c r="AF278" s="411">
        <v>-22.5</v>
      </c>
      <c r="AG278" s="411">
        <v>-17.823937772493064</v>
      </c>
      <c r="AH278" s="411">
        <v>418.75051989533699</v>
      </c>
      <c r="AI278" s="411">
        <v>141.96326347932177</v>
      </c>
      <c r="AJ278" s="411">
        <v>-90.469955240458646</v>
      </c>
      <c r="AK278" s="411">
        <v>34.69705405746808</v>
      </c>
      <c r="AL278" s="408">
        <v>460.81694441917512</v>
      </c>
      <c r="AM278" s="408">
        <v>1256.816260836147</v>
      </c>
      <c r="AN278" s="408">
        <v>454.02560033053049</v>
      </c>
      <c r="AO278" s="408">
        <v>1710.8418611666775</v>
      </c>
      <c r="AP278" s="408">
        <v>219.17729005445386</v>
      </c>
      <c r="AQ278" s="408">
        <v>1930.0191512211313</v>
      </c>
      <c r="AR278" s="411">
        <v>62.961628220372567</v>
      </c>
      <c r="AS278" s="411">
        <v>1992.980779441504</v>
      </c>
    </row>
    <row r="279" spans="1:45" x14ac:dyDescent="0.25">
      <c r="A279" s="409">
        <v>890</v>
      </c>
      <c r="B279" s="407" t="s">
        <v>281</v>
      </c>
      <c r="C279" s="386">
        <v>1180</v>
      </c>
      <c r="D279" s="384">
        <v>346.87754237288135</v>
      </c>
      <c r="E279" s="384">
        <v>103.06016949152543</v>
      </c>
      <c r="F279" s="384">
        <v>361.56649999999996</v>
      </c>
      <c r="G279" s="384">
        <v>410.97340677966099</v>
      </c>
      <c r="H279" s="384">
        <v>55.265322033898308</v>
      </c>
      <c r="I279" s="408">
        <v>1277.7429406779661</v>
      </c>
      <c r="J279" s="385">
        <v>61.473758506996163</v>
      </c>
      <c r="K279" s="385">
        <v>0</v>
      </c>
      <c r="L279" s="385">
        <v>0</v>
      </c>
      <c r="M279" s="385">
        <v>75.688203389830505</v>
      </c>
      <c r="N279" s="385">
        <v>830.6</v>
      </c>
      <c r="O279" s="385">
        <v>0</v>
      </c>
      <c r="P279" s="385">
        <v>0</v>
      </c>
      <c r="Q279" s="385">
        <v>37.91833106510591</v>
      </c>
      <c r="R279" s="408">
        <v>1005.6802929619325</v>
      </c>
      <c r="S279" s="408">
        <v>2283.4232336398986</v>
      </c>
      <c r="T279" s="408">
        <v>1388.69</v>
      </c>
      <c r="U279" s="408">
        <v>894.7332336398988</v>
      </c>
      <c r="V279" s="410">
        <v>366.83999000000006</v>
      </c>
      <c r="W279" s="410">
        <v>380.78714406779665</v>
      </c>
      <c r="X279" s="410">
        <v>12.430213953465376</v>
      </c>
      <c r="Y279" s="410">
        <v>13.19272887843478</v>
      </c>
      <c r="Z279" s="410">
        <v>0</v>
      </c>
      <c r="AA279" s="408">
        <v>773.25007689969675</v>
      </c>
      <c r="AB279" s="411">
        <v>-0.99</v>
      </c>
      <c r="AC279" s="411">
        <v>-1.81</v>
      </c>
      <c r="AD279" s="411">
        <v>-0.99</v>
      </c>
      <c r="AE279" s="411">
        <v>-0.01</v>
      </c>
      <c r="AF279" s="411">
        <v>-22.5</v>
      </c>
      <c r="AG279" s="411">
        <v>-19.391915254237286</v>
      </c>
      <c r="AH279" s="411">
        <v>-34.795377721035813</v>
      </c>
      <c r="AI279" s="411">
        <v>379.37377773472389</v>
      </c>
      <c r="AJ279" s="411">
        <v>-90.469955240458646</v>
      </c>
      <c r="AK279" s="411">
        <v>34.69705405746808</v>
      </c>
      <c r="AL279" s="408">
        <v>243.1135835764602</v>
      </c>
      <c r="AM279" s="408">
        <v>1911.0968941160556</v>
      </c>
      <c r="AN279" s="408">
        <v>360.41257870977074</v>
      </c>
      <c r="AO279" s="408">
        <v>2271.5094728258264</v>
      </c>
      <c r="AP279" s="408">
        <v>201.46018418310987</v>
      </c>
      <c r="AQ279" s="408">
        <v>2472.9696570089363</v>
      </c>
      <c r="AR279" s="411">
        <v>26.549872881355938</v>
      </c>
      <c r="AS279" s="411">
        <v>2499.5195298902922</v>
      </c>
    </row>
    <row r="280" spans="1:45" x14ac:dyDescent="0.25">
      <c r="A280" s="409">
        <v>892</v>
      </c>
      <c r="B280" s="407" t="s">
        <v>282</v>
      </c>
      <c r="C280" s="386">
        <v>3592</v>
      </c>
      <c r="D280" s="384">
        <v>638.13106904231631</v>
      </c>
      <c r="E280" s="384">
        <v>152.35231069042317</v>
      </c>
      <c r="F280" s="384">
        <v>783.12565979955457</v>
      </c>
      <c r="G280" s="384">
        <v>692.34855233853011</v>
      </c>
      <c r="H280" s="384">
        <v>47.438641425389754</v>
      </c>
      <c r="I280" s="408">
        <v>2313.3962332962137</v>
      </c>
      <c r="J280" s="385">
        <v>70.5272416848901</v>
      </c>
      <c r="K280" s="385">
        <v>0</v>
      </c>
      <c r="L280" s="385">
        <v>0</v>
      </c>
      <c r="M280" s="385">
        <v>21.038908685968817</v>
      </c>
      <c r="N280" s="385">
        <v>73.619634538231324</v>
      </c>
      <c r="O280" s="385">
        <v>0</v>
      </c>
      <c r="P280" s="385">
        <v>0</v>
      </c>
      <c r="Q280" s="385">
        <v>17.642937823580354</v>
      </c>
      <c r="R280" s="408">
        <v>182.8287227326706</v>
      </c>
      <c r="S280" s="408">
        <v>2496.2249560288842</v>
      </c>
      <c r="T280" s="408">
        <v>1388.69</v>
      </c>
      <c r="U280" s="408">
        <v>1107.5349560288842</v>
      </c>
      <c r="V280" s="410">
        <v>0</v>
      </c>
      <c r="W280" s="410">
        <v>0</v>
      </c>
      <c r="X280" s="410">
        <v>7.7387802735327345</v>
      </c>
      <c r="Y280" s="410">
        <v>20.711962144131444</v>
      </c>
      <c r="Z280" s="410">
        <v>0</v>
      </c>
      <c r="AA280" s="408">
        <v>28.450742417664177</v>
      </c>
      <c r="AB280" s="411">
        <v>-0.99</v>
      </c>
      <c r="AC280" s="411">
        <v>-1.81</v>
      </c>
      <c r="AD280" s="411">
        <v>-0.99</v>
      </c>
      <c r="AE280" s="411">
        <v>-0.01</v>
      </c>
      <c r="AF280" s="411">
        <v>-22.5</v>
      </c>
      <c r="AG280" s="411">
        <v>-21.085533129175946</v>
      </c>
      <c r="AH280" s="411">
        <v>141.40362223220518</v>
      </c>
      <c r="AI280" s="411">
        <v>41.376391061495561</v>
      </c>
      <c r="AJ280" s="411">
        <v>-90.469955240458646</v>
      </c>
      <c r="AK280" s="411">
        <v>34.69705405746808</v>
      </c>
      <c r="AL280" s="408">
        <v>79.621578981534228</v>
      </c>
      <c r="AM280" s="408">
        <v>1215.6072774280826</v>
      </c>
      <c r="AN280" s="408">
        <v>583.02144625456287</v>
      </c>
      <c r="AO280" s="408">
        <v>1798.6287236826454</v>
      </c>
      <c r="AP280" s="408">
        <v>161.28120851274778</v>
      </c>
      <c r="AQ280" s="408">
        <v>1959.9099321953931</v>
      </c>
      <c r="AR280" s="411">
        <v>-1.8772722717149251</v>
      </c>
      <c r="AS280" s="411">
        <v>1958.032659923678</v>
      </c>
    </row>
    <row r="281" spans="1:45" x14ac:dyDescent="0.25">
      <c r="A281" s="409">
        <v>893</v>
      </c>
      <c r="B281" s="407" t="s">
        <v>283</v>
      </c>
      <c r="C281" s="386">
        <v>7434</v>
      </c>
      <c r="D281" s="384">
        <v>475.71777239709451</v>
      </c>
      <c r="E281" s="384">
        <v>107.50040355125101</v>
      </c>
      <c r="F281" s="384">
        <v>559.32401802528921</v>
      </c>
      <c r="G281" s="384">
        <v>536.92496368038746</v>
      </c>
      <c r="H281" s="384">
        <v>51.823626580575734</v>
      </c>
      <c r="I281" s="408">
        <v>1731.2907842345978</v>
      </c>
      <c r="J281" s="385">
        <v>27.959743811273903</v>
      </c>
      <c r="K281" s="385">
        <v>20.5807</v>
      </c>
      <c r="L281" s="385">
        <v>231.86686941081518</v>
      </c>
      <c r="M281" s="385">
        <v>149.48189131019637</v>
      </c>
      <c r="N281" s="385">
        <v>74.912861160246749</v>
      </c>
      <c r="O281" s="385">
        <v>0</v>
      </c>
      <c r="P281" s="385">
        <v>0</v>
      </c>
      <c r="Q281" s="385">
        <v>31.798198126044294</v>
      </c>
      <c r="R281" s="408">
        <v>536.60026381857654</v>
      </c>
      <c r="S281" s="408">
        <v>2267.8910480531745</v>
      </c>
      <c r="T281" s="408">
        <v>1388.69</v>
      </c>
      <c r="U281" s="408">
        <v>879.20104805317419</v>
      </c>
      <c r="V281" s="410">
        <v>0.73751883333333346</v>
      </c>
      <c r="W281" s="410">
        <v>0</v>
      </c>
      <c r="X281" s="410">
        <v>12.939804630936731</v>
      </c>
      <c r="Y281" s="410">
        <v>16.544692041766563</v>
      </c>
      <c r="Z281" s="410">
        <v>0</v>
      </c>
      <c r="AA281" s="408">
        <v>30.222015506036627</v>
      </c>
      <c r="AB281" s="411">
        <v>-0.99</v>
      </c>
      <c r="AC281" s="411">
        <v>-1.81</v>
      </c>
      <c r="AD281" s="411">
        <v>-0.99</v>
      </c>
      <c r="AE281" s="411">
        <v>-0.01</v>
      </c>
      <c r="AF281" s="411">
        <v>-22.5</v>
      </c>
      <c r="AG281" s="411">
        <v>-19.274139090664516</v>
      </c>
      <c r="AH281" s="411">
        <v>-65.457508044820671</v>
      </c>
      <c r="AI281" s="411">
        <v>-2.2690055833382878</v>
      </c>
      <c r="AJ281" s="411">
        <v>-90.469955240458646</v>
      </c>
      <c r="AK281" s="411">
        <v>34.69705405746808</v>
      </c>
      <c r="AL281" s="408">
        <v>-169.07355390181405</v>
      </c>
      <c r="AM281" s="408">
        <v>740.34950965739665</v>
      </c>
      <c r="AN281" s="408">
        <v>322.24533761370839</v>
      </c>
      <c r="AO281" s="408">
        <v>1062.5948472711052</v>
      </c>
      <c r="AP281" s="408">
        <v>203.99657983608142</v>
      </c>
      <c r="AQ281" s="408">
        <v>1266.5914271071865</v>
      </c>
      <c r="AR281" s="411">
        <v>1.0033965563630339E-2</v>
      </c>
      <c r="AS281" s="411">
        <v>1266.60146107275</v>
      </c>
    </row>
    <row r="282" spans="1:45" x14ac:dyDescent="0.25">
      <c r="A282" s="409">
        <v>895</v>
      </c>
      <c r="B282" s="407" t="s">
        <v>284</v>
      </c>
      <c r="C282" s="386">
        <v>15092</v>
      </c>
      <c r="D282" s="384">
        <v>341.72908163265305</v>
      </c>
      <c r="E282" s="384">
        <v>74.824078982242241</v>
      </c>
      <c r="F282" s="384">
        <v>431.71404253909355</v>
      </c>
      <c r="G282" s="384">
        <v>363.34811688311692</v>
      </c>
      <c r="H282" s="384">
        <v>55.137781606148955</v>
      </c>
      <c r="I282" s="408">
        <v>1266.7531016432547</v>
      </c>
      <c r="J282" s="385">
        <v>60.786994840353081</v>
      </c>
      <c r="K282" s="385">
        <v>0</v>
      </c>
      <c r="L282" s="385">
        <v>0</v>
      </c>
      <c r="M282" s="385">
        <v>128.71307580174928</v>
      </c>
      <c r="N282" s="385">
        <v>25.338844030392721</v>
      </c>
      <c r="O282" s="385">
        <v>0</v>
      </c>
      <c r="P282" s="385">
        <v>12.5924224754837</v>
      </c>
      <c r="Q282" s="385">
        <v>34.680653849208959</v>
      </c>
      <c r="R282" s="408">
        <v>262.11199099718772</v>
      </c>
      <c r="S282" s="408">
        <v>1528.8650926404423</v>
      </c>
      <c r="T282" s="408">
        <v>1388.69</v>
      </c>
      <c r="U282" s="408">
        <v>140.17509264044222</v>
      </c>
      <c r="V282" s="410">
        <v>0</v>
      </c>
      <c r="W282" s="410">
        <v>0</v>
      </c>
      <c r="X282" s="410">
        <v>16.649881253436352</v>
      </c>
      <c r="Y282" s="410">
        <v>18.724764408694512</v>
      </c>
      <c r="Z282" s="410">
        <v>0</v>
      </c>
      <c r="AA282" s="408">
        <v>35.374645662130867</v>
      </c>
      <c r="AB282" s="411">
        <v>-0.99</v>
      </c>
      <c r="AC282" s="411">
        <v>-1.81</v>
      </c>
      <c r="AD282" s="411">
        <v>-0.99</v>
      </c>
      <c r="AE282" s="411">
        <v>-0.01</v>
      </c>
      <c r="AF282" s="411">
        <v>-22.5</v>
      </c>
      <c r="AG282" s="411">
        <v>-29.887566425921019</v>
      </c>
      <c r="AH282" s="411">
        <v>44.831923093419647</v>
      </c>
      <c r="AI282" s="411">
        <v>75.714414007434058</v>
      </c>
      <c r="AJ282" s="411">
        <v>-90.469955240458646</v>
      </c>
      <c r="AK282" s="411">
        <v>34.69705405746808</v>
      </c>
      <c r="AL282" s="408">
        <v>8.5858694919421161</v>
      </c>
      <c r="AM282" s="408">
        <v>184.13560779451524</v>
      </c>
      <c r="AN282" s="408">
        <v>118.91046431189362</v>
      </c>
      <c r="AO282" s="408">
        <v>303.04607210640887</v>
      </c>
      <c r="AP282" s="408">
        <v>172.50307830737725</v>
      </c>
      <c r="AQ282" s="408">
        <v>475.54915041378609</v>
      </c>
      <c r="AR282" s="411">
        <v>16.651347236946716</v>
      </c>
      <c r="AS282" s="411">
        <v>492.20049765073287</v>
      </c>
    </row>
    <row r="283" spans="1:45" x14ac:dyDescent="0.25">
      <c r="A283" s="409">
        <v>905</v>
      </c>
      <c r="B283" s="407" t="s">
        <v>285</v>
      </c>
      <c r="C283" s="386">
        <v>67988</v>
      </c>
      <c r="D283" s="384">
        <v>410.2306020180032</v>
      </c>
      <c r="E283" s="384">
        <v>87.135862210978402</v>
      </c>
      <c r="F283" s="384">
        <v>455.12239027475437</v>
      </c>
      <c r="G283" s="384">
        <v>400.72019738777431</v>
      </c>
      <c r="H283" s="384">
        <v>54.111045184444315</v>
      </c>
      <c r="I283" s="408">
        <v>1407.3200970759547</v>
      </c>
      <c r="J283" s="385">
        <v>52.667026929149706</v>
      </c>
      <c r="K283" s="385">
        <v>20.5807</v>
      </c>
      <c r="L283" s="385">
        <v>63.993749214567288</v>
      </c>
      <c r="M283" s="385">
        <v>178.07465229158086</v>
      </c>
      <c r="N283" s="385">
        <v>4.0779874295856864</v>
      </c>
      <c r="O283" s="385">
        <v>0</v>
      </c>
      <c r="P283" s="385">
        <v>0</v>
      </c>
      <c r="Q283" s="385">
        <v>25.557121229463849</v>
      </c>
      <c r="R283" s="408">
        <v>344.95123709434733</v>
      </c>
      <c r="S283" s="408">
        <v>1752.2713341703018</v>
      </c>
      <c r="T283" s="408">
        <v>1388.69</v>
      </c>
      <c r="U283" s="408">
        <v>363.58133417030189</v>
      </c>
      <c r="V283" s="410">
        <v>0</v>
      </c>
      <c r="W283" s="410">
        <v>0</v>
      </c>
      <c r="X283" s="410">
        <v>16.289012663894596</v>
      </c>
      <c r="Y283" s="410">
        <v>23.309127155872631</v>
      </c>
      <c r="Z283" s="410">
        <v>1.7774020339930985</v>
      </c>
      <c r="AA283" s="408">
        <v>41.375541853760332</v>
      </c>
      <c r="AB283" s="411">
        <v>-0.98999999999999988</v>
      </c>
      <c r="AC283" s="411">
        <v>-1.81</v>
      </c>
      <c r="AD283" s="411">
        <v>-0.98999999999999988</v>
      </c>
      <c r="AE283" s="411">
        <v>-0.01</v>
      </c>
      <c r="AF283" s="411">
        <v>-22.5</v>
      </c>
      <c r="AG283" s="411">
        <v>-54.881895456551156</v>
      </c>
      <c r="AH283" s="411">
        <v>-215.7710856402436</v>
      </c>
      <c r="AI283" s="411">
        <v>-96.430139288738559</v>
      </c>
      <c r="AJ283" s="411">
        <v>-90.469955240458646</v>
      </c>
      <c r="AK283" s="411">
        <v>34.69705405746808</v>
      </c>
      <c r="AL283" s="408">
        <v>-449.15602156852384</v>
      </c>
      <c r="AM283" s="408">
        <v>-44.199145544461658</v>
      </c>
      <c r="AN283" s="408">
        <v>46.76577032439063</v>
      </c>
      <c r="AO283" s="408">
        <v>2.5666247799289712</v>
      </c>
      <c r="AP283" s="408">
        <v>155.72078427873953</v>
      </c>
      <c r="AQ283" s="408">
        <v>158.28740905866849</v>
      </c>
      <c r="AR283" s="411">
        <v>-80.287940405659796</v>
      </c>
      <c r="AS283" s="411">
        <v>77.999468653008705</v>
      </c>
    </row>
    <row r="284" spans="1:45" x14ac:dyDescent="0.25">
      <c r="A284" s="409">
        <v>908</v>
      </c>
      <c r="B284" s="407" t="s">
        <v>286</v>
      </c>
      <c r="C284" s="386">
        <v>20703</v>
      </c>
      <c r="D284" s="384">
        <v>380.78619185625274</v>
      </c>
      <c r="E284" s="384">
        <v>79.719605854224028</v>
      </c>
      <c r="F284" s="384">
        <v>502.97614838429212</v>
      </c>
      <c r="G284" s="384">
        <v>468.48149543544417</v>
      </c>
      <c r="H284" s="384">
        <v>53.623136743467136</v>
      </c>
      <c r="I284" s="408">
        <v>1485.5865782736803</v>
      </c>
      <c r="J284" s="385">
        <v>64.585886410457562</v>
      </c>
      <c r="K284" s="385">
        <v>0</v>
      </c>
      <c r="L284" s="385">
        <v>0</v>
      </c>
      <c r="M284" s="385">
        <v>70.101980389315557</v>
      </c>
      <c r="N284" s="385">
        <v>9.985990522318609</v>
      </c>
      <c r="O284" s="385">
        <v>0</v>
      </c>
      <c r="P284" s="385">
        <v>0</v>
      </c>
      <c r="Q284" s="385">
        <v>20.488856844006346</v>
      </c>
      <c r="R284" s="408">
        <v>165.16271416609811</v>
      </c>
      <c r="S284" s="408">
        <v>1650.7492924397786</v>
      </c>
      <c r="T284" s="408">
        <v>1388.69</v>
      </c>
      <c r="U284" s="408">
        <v>262.05929243977857</v>
      </c>
      <c r="V284" s="410">
        <v>0</v>
      </c>
      <c r="W284" s="410">
        <v>0</v>
      </c>
      <c r="X284" s="410">
        <v>10.685940143338172</v>
      </c>
      <c r="Y284" s="410">
        <v>19.078990664436535</v>
      </c>
      <c r="Z284" s="410">
        <v>0</v>
      </c>
      <c r="AA284" s="408">
        <v>29.764930807774707</v>
      </c>
      <c r="AB284" s="411">
        <v>-0.9900000000000001</v>
      </c>
      <c r="AC284" s="411">
        <v>-1.81</v>
      </c>
      <c r="AD284" s="411">
        <v>-0.9900000000000001</v>
      </c>
      <c r="AE284" s="411">
        <v>-0.01</v>
      </c>
      <c r="AF284" s="411">
        <v>-22.5</v>
      </c>
      <c r="AG284" s="411">
        <v>-37.903968506979666</v>
      </c>
      <c r="AH284" s="411">
        <v>-114.46252527865417</v>
      </c>
      <c r="AI284" s="411">
        <v>-46.473528495903786</v>
      </c>
      <c r="AJ284" s="411">
        <v>-90.469955240458646</v>
      </c>
      <c r="AK284" s="411">
        <v>34.69705405746808</v>
      </c>
      <c r="AL284" s="408">
        <v>-280.91292346452815</v>
      </c>
      <c r="AM284" s="408">
        <v>10.911299783025076</v>
      </c>
      <c r="AN284" s="408">
        <v>206.80057525746116</v>
      </c>
      <c r="AO284" s="408">
        <v>217.71187504048623</v>
      </c>
      <c r="AP284" s="408">
        <v>138.30827818365273</v>
      </c>
      <c r="AQ284" s="408">
        <v>356.02015322413899</v>
      </c>
      <c r="AR284" s="411">
        <v>-5.6891058059218471</v>
      </c>
      <c r="AS284" s="411">
        <v>350.33104741821711</v>
      </c>
    </row>
    <row r="285" spans="1:45" x14ac:dyDescent="0.25">
      <c r="A285" s="409">
        <v>915</v>
      </c>
      <c r="B285" s="407" t="s">
        <v>287</v>
      </c>
      <c r="C285" s="386">
        <v>19759</v>
      </c>
      <c r="D285" s="384">
        <v>308.24508527759502</v>
      </c>
      <c r="E285" s="384">
        <v>56.271673667695737</v>
      </c>
      <c r="F285" s="384">
        <v>372.93007085378815</v>
      </c>
      <c r="G285" s="384">
        <v>361.22520977782278</v>
      </c>
      <c r="H285" s="384">
        <v>56.068305076167832</v>
      </c>
      <c r="I285" s="408">
        <v>1154.7403446530693</v>
      </c>
      <c r="J285" s="385">
        <v>86.713282789886307</v>
      </c>
      <c r="K285" s="385">
        <v>0</v>
      </c>
      <c r="L285" s="385">
        <v>0</v>
      </c>
      <c r="M285" s="385">
        <v>59.630165494205173</v>
      </c>
      <c r="N285" s="385">
        <v>14.830995068032998</v>
      </c>
      <c r="O285" s="385">
        <v>0</v>
      </c>
      <c r="P285" s="385">
        <v>0</v>
      </c>
      <c r="Q285" s="385">
        <v>27.506014710007175</v>
      </c>
      <c r="R285" s="408">
        <v>188.68045806213166</v>
      </c>
      <c r="S285" s="408">
        <v>1343.420802715201</v>
      </c>
      <c r="T285" s="408">
        <v>1388.69</v>
      </c>
      <c r="U285" s="408">
        <v>-45.269197284799006</v>
      </c>
      <c r="V285" s="410">
        <v>4.4386741666666669</v>
      </c>
      <c r="W285" s="410">
        <v>0</v>
      </c>
      <c r="X285" s="410">
        <v>14.602623113676149</v>
      </c>
      <c r="Y285" s="410">
        <v>20.919379153296859</v>
      </c>
      <c r="Z285" s="410">
        <v>0</v>
      </c>
      <c r="AA285" s="408">
        <v>39.960676433639676</v>
      </c>
      <c r="AB285" s="411">
        <v>-0.99</v>
      </c>
      <c r="AC285" s="411">
        <v>-1.81</v>
      </c>
      <c r="AD285" s="411">
        <v>-0.99</v>
      </c>
      <c r="AE285" s="411">
        <v>-0.01</v>
      </c>
      <c r="AF285" s="411">
        <v>-22.5</v>
      </c>
      <c r="AG285" s="411">
        <v>-64.66749335745736</v>
      </c>
      <c r="AH285" s="411">
        <v>-14.487823332028354</v>
      </c>
      <c r="AI285" s="411">
        <v>0.49168642481863489</v>
      </c>
      <c r="AJ285" s="411">
        <v>-90.469955240458646</v>
      </c>
      <c r="AK285" s="411">
        <v>34.69705405746808</v>
      </c>
      <c r="AL285" s="408">
        <v>-160.73653144765763</v>
      </c>
      <c r="AM285" s="408">
        <v>-166.04505229881696</v>
      </c>
      <c r="AN285" s="408">
        <v>307.43948987085543</v>
      </c>
      <c r="AO285" s="408">
        <v>141.39443757203847</v>
      </c>
      <c r="AP285" s="408">
        <v>167.54255693006087</v>
      </c>
      <c r="AQ285" s="408">
        <v>308.93699450209937</v>
      </c>
      <c r="AR285" s="411">
        <v>9.0195050862897901</v>
      </c>
      <c r="AS285" s="411">
        <v>317.95649958838914</v>
      </c>
    </row>
    <row r="286" spans="1:45" x14ac:dyDescent="0.25">
      <c r="A286" s="409">
        <v>918</v>
      </c>
      <c r="B286" s="407" t="s">
        <v>288</v>
      </c>
      <c r="C286" s="386">
        <v>2228</v>
      </c>
      <c r="D286" s="384">
        <v>389.47435368043085</v>
      </c>
      <c r="E286" s="384">
        <v>62.380610412926394</v>
      </c>
      <c r="F286" s="384">
        <v>444.65539048473966</v>
      </c>
      <c r="G286" s="384">
        <v>418.57877019748656</v>
      </c>
      <c r="H286" s="384">
        <v>54.456750448833034</v>
      </c>
      <c r="I286" s="408">
        <v>1369.5458752244165</v>
      </c>
      <c r="J286" s="385">
        <v>49.810252449100268</v>
      </c>
      <c r="K286" s="385">
        <v>0</v>
      </c>
      <c r="L286" s="385">
        <v>0</v>
      </c>
      <c r="M286" s="385">
        <v>63.983761220825855</v>
      </c>
      <c r="N286" s="385">
        <v>64.423822420301789</v>
      </c>
      <c r="O286" s="385">
        <v>0</v>
      </c>
      <c r="P286" s="385">
        <v>0</v>
      </c>
      <c r="Q286" s="385">
        <v>35.182189458720593</v>
      </c>
      <c r="R286" s="408">
        <v>213.40002554894849</v>
      </c>
      <c r="S286" s="408">
        <v>1582.9459007733649</v>
      </c>
      <c r="T286" s="408">
        <v>1388.69</v>
      </c>
      <c r="U286" s="408">
        <v>194.2559007733648</v>
      </c>
      <c r="V286" s="410">
        <v>0</v>
      </c>
      <c r="W286" s="410">
        <v>0</v>
      </c>
      <c r="X286" s="410">
        <v>9.330198925975747</v>
      </c>
      <c r="Y286" s="410">
        <v>13.078537294641354</v>
      </c>
      <c r="Z286" s="410">
        <v>0</v>
      </c>
      <c r="AA286" s="408">
        <v>22.408736220617101</v>
      </c>
      <c r="AB286" s="411">
        <v>-0.98999999999999988</v>
      </c>
      <c r="AC286" s="411">
        <v>-1.81</v>
      </c>
      <c r="AD286" s="411">
        <v>-0.98999999999999988</v>
      </c>
      <c r="AE286" s="411">
        <v>-0.01</v>
      </c>
      <c r="AF286" s="411">
        <v>-22.5</v>
      </c>
      <c r="AG286" s="411">
        <v>-35.154802513464986</v>
      </c>
      <c r="AH286" s="411">
        <v>-8.1194424018863192</v>
      </c>
      <c r="AI286" s="411">
        <v>0.49168642481863484</v>
      </c>
      <c r="AJ286" s="411">
        <v>-90.469955240458646</v>
      </c>
      <c r="AK286" s="411">
        <v>34.69705405746808</v>
      </c>
      <c r="AL286" s="408">
        <v>-124.85545967352323</v>
      </c>
      <c r="AM286" s="408">
        <v>91.809177320458701</v>
      </c>
      <c r="AN286" s="408">
        <v>414.91059991176428</v>
      </c>
      <c r="AO286" s="408">
        <v>506.71977723222295</v>
      </c>
      <c r="AP286" s="408">
        <v>228.96623828184056</v>
      </c>
      <c r="AQ286" s="408">
        <v>735.68601551406357</v>
      </c>
      <c r="AR286" s="411">
        <v>6.4146871633752225</v>
      </c>
      <c r="AS286" s="411">
        <v>742.10070267743879</v>
      </c>
    </row>
    <row r="287" spans="1:45" x14ac:dyDescent="0.25">
      <c r="A287" s="409">
        <v>921</v>
      </c>
      <c r="B287" s="407" t="s">
        <v>289</v>
      </c>
      <c r="C287" s="386">
        <v>1894</v>
      </c>
      <c r="D287" s="384">
        <v>185.85603484688491</v>
      </c>
      <c r="E287" s="384">
        <v>50.449577613516368</v>
      </c>
      <c r="F287" s="384">
        <v>271.07942449841607</v>
      </c>
      <c r="G287" s="384">
        <v>334.82765575501583</v>
      </c>
      <c r="H287" s="384">
        <v>58.107222808870119</v>
      </c>
      <c r="I287" s="408">
        <v>900.31991552270324</v>
      </c>
      <c r="J287" s="385">
        <v>65.271252503262588</v>
      </c>
      <c r="K287" s="385">
        <v>0</v>
      </c>
      <c r="L287" s="385">
        <v>0</v>
      </c>
      <c r="M287" s="385">
        <v>26.298130939809923</v>
      </c>
      <c r="N287" s="385">
        <v>169.57274424984948</v>
      </c>
      <c r="O287" s="385">
        <v>0</v>
      </c>
      <c r="P287" s="385">
        <v>0</v>
      </c>
      <c r="Q287" s="385">
        <v>31.425619277406053</v>
      </c>
      <c r="R287" s="408">
        <v>292.56774697032802</v>
      </c>
      <c r="S287" s="408">
        <v>1192.8876624930313</v>
      </c>
      <c r="T287" s="408">
        <v>1388.6900000000003</v>
      </c>
      <c r="U287" s="408">
        <v>-195.80233750696891</v>
      </c>
      <c r="V287" s="410">
        <v>303.52394600000002</v>
      </c>
      <c r="W287" s="410">
        <v>0</v>
      </c>
      <c r="X287" s="410">
        <v>11.005558837854254</v>
      </c>
      <c r="Y287" s="410">
        <v>18.139725505101811</v>
      </c>
      <c r="Z287" s="410">
        <v>0</v>
      </c>
      <c r="AA287" s="408">
        <v>332.6692303429561</v>
      </c>
      <c r="AB287" s="411">
        <v>-0.99</v>
      </c>
      <c r="AC287" s="411">
        <v>-1.8100000000000003</v>
      </c>
      <c r="AD287" s="411">
        <v>-0.99</v>
      </c>
      <c r="AE287" s="411">
        <v>-0.01</v>
      </c>
      <c r="AF287" s="411">
        <v>-22.5</v>
      </c>
      <c r="AG287" s="411">
        <v>-30.727032734952481</v>
      </c>
      <c r="AH287" s="411">
        <v>378.10354546825005</v>
      </c>
      <c r="AI287" s="411">
        <v>29.477532094210158</v>
      </c>
      <c r="AJ287" s="411">
        <v>-90.469955240458646</v>
      </c>
      <c r="AK287" s="411">
        <v>34.697054057468087</v>
      </c>
      <c r="AL287" s="408">
        <v>294.78114364451716</v>
      </c>
      <c r="AM287" s="408">
        <v>431.64803648050435</v>
      </c>
      <c r="AN287" s="408">
        <v>560.02828668685765</v>
      </c>
      <c r="AO287" s="408">
        <v>991.67632316736194</v>
      </c>
      <c r="AP287" s="408">
        <v>258.62148987893073</v>
      </c>
      <c r="AQ287" s="408">
        <v>1250.2978130462925</v>
      </c>
      <c r="AR287" s="411">
        <v>106.79251478352693</v>
      </c>
      <c r="AS287" s="411">
        <v>1357.0903278298197</v>
      </c>
    </row>
    <row r="288" spans="1:45" x14ac:dyDescent="0.25">
      <c r="A288" s="409">
        <v>922</v>
      </c>
      <c r="B288" s="407" t="s">
        <v>290</v>
      </c>
      <c r="C288" s="386">
        <v>4501</v>
      </c>
      <c r="D288" s="384">
        <v>472.88171517440571</v>
      </c>
      <c r="E288" s="384">
        <v>113.86436347478337</v>
      </c>
      <c r="F288" s="384">
        <v>650.675105532104</v>
      </c>
      <c r="G288" s="384">
        <v>569.10097311708512</v>
      </c>
      <c r="H288" s="384">
        <v>50.823874694512334</v>
      </c>
      <c r="I288" s="408">
        <v>1857.3460319928906</v>
      </c>
      <c r="J288" s="385">
        <v>36.857717759709452</v>
      </c>
      <c r="K288" s="385">
        <v>0</v>
      </c>
      <c r="L288" s="385">
        <v>0</v>
      </c>
      <c r="M288" s="385">
        <v>31.672032881581874</v>
      </c>
      <c r="N288" s="385">
        <v>50.826580672712588</v>
      </c>
      <c r="O288" s="385">
        <v>0</v>
      </c>
      <c r="P288" s="385">
        <v>0</v>
      </c>
      <c r="Q288" s="385">
        <v>14.605556021336518</v>
      </c>
      <c r="R288" s="408">
        <v>133.96188733534044</v>
      </c>
      <c r="S288" s="408">
        <v>1991.307919328231</v>
      </c>
      <c r="T288" s="408">
        <v>1388.69</v>
      </c>
      <c r="U288" s="408">
        <v>602.61791932823098</v>
      </c>
      <c r="V288" s="410">
        <v>0</v>
      </c>
      <c r="W288" s="410">
        <v>0</v>
      </c>
      <c r="X288" s="410">
        <v>5.4874609923393773</v>
      </c>
      <c r="Y288" s="410">
        <v>22.396807774534391</v>
      </c>
      <c r="Z288" s="410">
        <v>11.337037804744417</v>
      </c>
      <c r="AA288" s="408">
        <v>39.221306571618186</v>
      </c>
      <c r="AB288" s="411">
        <v>-0.99</v>
      </c>
      <c r="AC288" s="411">
        <v>-1.81</v>
      </c>
      <c r="AD288" s="411">
        <v>-0.99</v>
      </c>
      <c r="AE288" s="411">
        <v>-0.01</v>
      </c>
      <c r="AF288" s="411">
        <v>-22.5</v>
      </c>
      <c r="AG288" s="411">
        <v>-20.071749611197514</v>
      </c>
      <c r="AH288" s="411">
        <v>-28.952651446604076</v>
      </c>
      <c r="AI288" s="411">
        <v>-35.972435499227537</v>
      </c>
      <c r="AJ288" s="411">
        <v>-90.469955240458646</v>
      </c>
      <c r="AK288" s="411">
        <v>34.69705405746808</v>
      </c>
      <c r="AL288" s="408">
        <v>-167.06973774001972</v>
      </c>
      <c r="AM288" s="408">
        <v>474.76948815982951</v>
      </c>
      <c r="AN288" s="408">
        <v>278.33795097454635</v>
      </c>
      <c r="AO288" s="408">
        <v>753.10743913437591</v>
      </c>
      <c r="AP288" s="408">
        <v>154.92908397189686</v>
      </c>
      <c r="AQ288" s="408">
        <v>908.03652310627274</v>
      </c>
      <c r="AR288" s="411">
        <v>-18.76330337702732</v>
      </c>
      <c r="AS288" s="411">
        <v>889.2732197292454</v>
      </c>
    </row>
    <row r="289" spans="1:45" x14ac:dyDescent="0.25">
      <c r="A289" s="409">
        <v>924</v>
      </c>
      <c r="B289" s="407" t="s">
        <v>291</v>
      </c>
      <c r="C289" s="386">
        <v>2946</v>
      </c>
      <c r="D289" s="384">
        <v>355.68488798370674</v>
      </c>
      <c r="E289" s="384">
        <v>58.971486761710793</v>
      </c>
      <c r="F289" s="384">
        <v>473.74293618465714</v>
      </c>
      <c r="G289" s="384">
        <v>493.83769857433811</v>
      </c>
      <c r="H289" s="384">
        <v>54.100909708078753</v>
      </c>
      <c r="I289" s="408">
        <v>1436.3379192124917</v>
      </c>
      <c r="J289" s="385">
        <v>40.688082434299154</v>
      </c>
      <c r="K289" s="385">
        <v>0</v>
      </c>
      <c r="L289" s="385">
        <v>0</v>
      </c>
      <c r="M289" s="385">
        <v>43.142552613713505</v>
      </c>
      <c r="N289" s="385">
        <v>129.5240689212319</v>
      </c>
      <c r="O289" s="385">
        <v>0</v>
      </c>
      <c r="P289" s="385">
        <v>0</v>
      </c>
      <c r="Q289" s="385">
        <v>21.0177931581891</v>
      </c>
      <c r="R289" s="408">
        <v>234.37249712743363</v>
      </c>
      <c r="S289" s="408">
        <v>1670.7104163399256</v>
      </c>
      <c r="T289" s="408">
        <v>1388.69</v>
      </c>
      <c r="U289" s="408">
        <v>282.02041633992542</v>
      </c>
      <c r="V289" s="410">
        <v>61.979747500000016</v>
      </c>
      <c r="W289" s="410">
        <v>0</v>
      </c>
      <c r="X289" s="410">
        <v>11.453693450650032</v>
      </c>
      <c r="Y289" s="410">
        <v>17.988774872408605</v>
      </c>
      <c r="Z289" s="410">
        <v>0</v>
      </c>
      <c r="AA289" s="408">
        <v>91.422215823058664</v>
      </c>
      <c r="AB289" s="411">
        <v>-0.99</v>
      </c>
      <c r="AC289" s="411">
        <v>-1.81</v>
      </c>
      <c r="AD289" s="411">
        <v>-0.99</v>
      </c>
      <c r="AE289" s="411">
        <v>-0.01</v>
      </c>
      <c r="AF289" s="411">
        <v>-22.5</v>
      </c>
      <c r="AG289" s="411">
        <v>-15.828681262729123</v>
      </c>
      <c r="AH289" s="411">
        <v>48.142439727295553</v>
      </c>
      <c r="AI289" s="411">
        <v>-35.872302889745235</v>
      </c>
      <c r="AJ289" s="411">
        <v>-90.469955240458646</v>
      </c>
      <c r="AK289" s="411">
        <v>34.69705405746808</v>
      </c>
      <c r="AL289" s="408">
        <v>-85.631445608169372</v>
      </c>
      <c r="AM289" s="408">
        <v>287.81118655481475</v>
      </c>
      <c r="AN289" s="408">
        <v>556.07084387356281</v>
      </c>
      <c r="AO289" s="408">
        <v>843.88203042837745</v>
      </c>
      <c r="AP289" s="408">
        <v>244.53497826009755</v>
      </c>
      <c r="AQ289" s="408">
        <v>1088.4170086884751</v>
      </c>
      <c r="AR289" s="411">
        <v>5.5703835709436547</v>
      </c>
      <c r="AS289" s="411">
        <v>1093.9873922594186</v>
      </c>
    </row>
    <row r="290" spans="1:45" x14ac:dyDescent="0.25">
      <c r="A290" s="409">
        <v>925</v>
      </c>
      <c r="B290" s="407" t="s">
        <v>292</v>
      </c>
      <c r="C290" s="386">
        <v>3427</v>
      </c>
      <c r="D290" s="384">
        <v>336.81637292092211</v>
      </c>
      <c r="E290" s="384">
        <v>88.715348701488182</v>
      </c>
      <c r="F290" s="384">
        <v>523.30605194047268</v>
      </c>
      <c r="G290" s="384">
        <v>351.95630580682814</v>
      </c>
      <c r="H290" s="384">
        <v>54.321085497519704</v>
      </c>
      <c r="I290" s="408">
        <v>1355.1151648672308</v>
      </c>
      <c r="J290" s="385">
        <v>52.796475514352956</v>
      </c>
      <c r="K290" s="385">
        <v>0</v>
      </c>
      <c r="L290" s="385">
        <v>0</v>
      </c>
      <c r="M290" s="385">
        <v>67.659147942807124</v>
      </c>
      <c r="N290" s="385">
        <v>205.17988021874191</v>
      </c>
      <c r="O290" s="385">
        <v>0</v>
      </c>
      <c r="P290" s="385">
        <v>0</v>
      </c>
      <c r="Q290" s="385">
        <v>30.171575256105772</v>
      </c>
      <c r="R290" s="408">
        <v>355.8070789320077</v>
      </c>
      <c r="S290" s="408">
        <v>1710.9222437992387</v>
      </c>
      <c r="T290" s="408">
        <v>1388.69</v>
      </c>
      <c r="U290" s="408">
        <v>322.23224379923869</v>
      </c>
      <c r="V290" s="410">
        <v>52.201103166666663</v>
      </c>
      <c r="W290" s="410">
        <v>0</v>
      </c>
      <c r="X290" s="410">
        <v>18.03200992014613</v>
      </c>
      <c r="Y290" s="410">
        <v>16.80123661185506</v>
      </c>
      <c r="Z290" s="410">
        <v>0</v>
      </c>
      <c r="AA290" s="408">
        <v>87.034349698667853</v>
      </c>
      <c r="AB290" s="411">
        <v>-0.99</v>
      </c>
      <c r="AC290" s="411">
        <v>-1.81</v>
      </c>
      <c r="AD290" s="411">
        <v>-0.99</v>
      </c>
      <c r="AE290" s="411">
        <v>-0.01</v>
      </c>
      <c r="AF290" s="411">
        <v>-22.5</v>
      </c>
      <c r="AG290" s="411">
        <v>-20.75890283046396</v>
      </c>
      <c r="AH290" s="411">
        <v>364.02535836647172</v>
      </c>
      <c r="AI290" s="411">
        <v>256.52567832333216</v>
      </c>
      <c r="AJ290" s="411">
        <v>-90.46995524045866</v>
      </c>
      <c r="AK290" s="411">
        <v>34.69705405746808</v>
      </c>
      <c r="AL290" s="408">
        <v>517.71923267634941</v>
      </c>
      <c r="AM290" s="408">
        <v>926.98582617425598</v>
      </c>
      <c r="AN290" s="408">
        <v>-5.9576278379730203</v>
      </c>
      <c r="AO290" s="408">
        <v>921.02819833628303</v>
      </c>
      <c r="AP290" s="408">
        <v>239.43109043630139</v>
      </c>
      <c r="AQ290" s="408">
        <v>1160.4592887725844</v>
      </c>
      <c r="AR290" s="411">
        <v>16.977575138605197</v>
      </c>
      <c r="AS290" s="411">
        <v>1177.4368639111897</v>
      </c>
    </row>
    <row r="291" spans="1:45" x14ac:dyDescent="0.25">
      <c r="A291" s="409">
        <v>927</v>
      </c>
      <c r="B291" s="407" t="s">
        <v>293</v>
      </c>
      <c r="C291" s="386">
        <v>28913</v>
      </c>
      <c r="D291" s="384">
        <v>455.28262304153844</v>
      </c>
      <c r="E291" s="384">
        <v>88.628558088057275</v>
      </c>
      <c r="F291" s="384">
        <v>564.99064330923807</v>
      </c>
      <c r="G291" s="384">
        <v>540.16644692698787</v>
      </c>
      <c r="H291" s="384">
        <v>52.055812264379341</v>
      </c>
      <c r="I291" s="408">
        <v>1701.1240836302013</v>
      </c>
      <c r="J291" s="385">
        <v>51.687149033034345</v>
      </c>
      <c r="K291" s="385">
        <v>0</v>
      </c>
      <c r="L291" s="385">
        <v>0</v>
      </c>
      <c r="M291" s="385">
        <v>112.09483554110608</v>
      </c>
      <c r="N291" s="385">
        <v>13.72049208234189</v>
      </c>
      <c r="O291" s="385">
        <v>0</v>
      </c>
      <c r="P291" s="385">
        <v>0</v>
      </c>
      <c r="Q291" s="385">
        <v>29.255046913956612</v>
      </c>
      <c r="R291" s="408">
        <v>206.75752357043893</v>
      </c>
      <c r="S291" s="408">
        <v>1907.8816072006402</v>
      </c>
      <c r="T291" s="408">
        <v>1388.69</v>
      </c>
      <c r="U291" s="408">
        <v>519.19160720064031</v>
      </c>
      <c r="V291" s="410">
        <v>0</v>
      </c>
      <c r="W291" s="410">
        <v>0</v>
      </c>
      <c r="X291" s="410">
        <v>7.8196123851929435</v>
      </c>
      <c r="Y291" s="410">
        <v>19.587991018907999</v>
      </c>
      <c r="Z291" s="410">
        <v>0</v>
      </c>
      <c r="AA291" s="408">
        <v>27.407603404100939</v>
      </c>
      <c r="AB291" s="411">
        <v>-0.99</v>
      </c>
      <c r="AC291" s="411">
        <v>-1.81</v>
      </c>
      <c r="AD291" s="411">
        <v>-0.99</v>
      </c>
      <c r="AE291" s="411">
        <v>-0.01</v>
      </c>
      <c r="AF291" s="411">
        <v>-22.5</v>
      </c>
      <c r="AG291" s="411">
        <v>-53.213035139902466</v>
      </c>
      <c r="AH291" s="411">
        <v>47.526166020444258</v>
      </c>
      <c r="AI291" s="411">
        <v>43.394650648497766</v>
      </c>
      <c r="AJ291" s="411">
        <v>-90.469955240458646</v>
      </c>
      <c r="AK291" s="411">
        <v>34.69705405746808</v>
      </c>
      <c r="AL291" s="408">
        <v>-44.365119653951005</v>
      </c>
      <c r="AM291" s="408">
        <v>502.23409095079023</v>
      </c>
      <c r="AN291" s="408">
        <v>90.697613283760703</v>
      </c>
      <c r="AO291" s="408">
        <v>592.93170423455092</v>
      </c>
      <c r="AP291" s="408">
        <v>139.32080180989195</v>
      </c>
      <c r="AQ291" s="408">
        <v>732.25250604444284</v>
      </c>
      <c r="AR291" s="411">
        <v>-6.2705376456957005</v>
      </c>
      <c r="AS291" s="411">
        <v>725.98196839874709</v>
      </c>
    </row>
    <row r="292" spans="1:45" x14ac:dyDescent="0.25">
      <c r="A292" s="409">
        <v>931</v>
      </c>
      <c r="B292" s="407" t="s">
        <v>294</v>
      </c>
      <c r="C292" s="386">
        <v>5951</v>
      </c>
      <c r="D292" s="384">
        <v>317.7680406654344</v>
      </c>
      <c r="E292" s="384">
        <v>74.443202823054946</v>
      </c>
      <c r="F292" s="384">
        <v>343.88613510334397</v>
      </c>
      <c r="G292" s="384">
        <v>315.51362460090741</v>
      </c>
      <c r="H292" s="384">
        <v>56.352562594521935</v>
      </c>
      <c r="I292" s="408">
        <v>1107.9635657872625</v>
      </c>
      <c r="J292" s="385">
        <v>68.464280025802978</v>
      </c>
      <c r="K292" s="385">
        <v>0</v>
      </c>
      <c r="L292" s="385">
        <v>0</v>
      </c>
      <c r="M292" s="385">
        <v>34.633641404805914</v>
      </c>
      <c r="N292" s="385">
        <v>159.43539178092072</v>
      </c>
      <c r="O292" s="385">
        <v>0</v>
      </c>
      <c r="P292" s="385">
        <v>0</v>
      </c>
      <c r="Q292" s="385">
        <v>30.53913539032699</v>
      </c>
      <c r="R292" s="408">
        <v>293.07244860185659</v>
      </c>
      <c r="S292" s="408">
        <v>1401.0360143891191</v>
      </c>
      <c r="T292" s="408">
        <v>1388.69</v>
      </c>
      <c r="U292" s="408">
        <v>12.346014389119087</v>
      </c>
      <c r="V292" s="410">
        <v>135.231954</v>
      </c>
      <c r="W292" s="410">
        <v>0</v>
      </c>
      <c r="X292" s="410">
        <v>13.753383934782736</v>
      </c>
      <c r="Y292" s="410">
        <v>17.614175291108928</v>
      </c>
      <c r="Z292" s="410">
        <v>0</v>
      </c>
      <c r="AA292" s="408">
        <v>166.59951322589166</v>
      </c>
      <c r="AB292" s="411">
        <v>-0.99</v>
      </c>
      <c r="AC292" s="411">
        <v>-1.8099999999999998</v>
      </c>
      <c r="AD292" s="411">
        <v>-0.99</v>
      </c>
      <c r="AE292" s="411">
        <v>-0.01</v>
      </c>
      <c r="AF292" s="411">
        <v>-22.5</v>
      </c>
      <c r="AG292" s="411">
        <v>-42.463821206519917</v>
      </c>
      <c r="AH292" s="411">
        <v>407.0754754392774</v>
      </c>
      <c r="AI292" s="411">
        <v>267.63881693593254</v>
      </c>
      <c r="AJ292" s="411">
        <v>-90.469955240458646</v>
      </c>
      <c r="AK292" s="411">
        <v>34.69705405746808</v>
      </c>
      <c r="AL292" s="408">
        <v>550.17756998569939</v>
      </c>
      <c r="AM292" s="408">
        <v>729.12309760071014</v>
      </c>
      <c r="AN292" s="408">
        <v>398.63750747683582</v>
      </c>
      <c r="AO292" s="408">
        <v>1127.7606050775462</v>
      </c>
      <c r="AP292" s="408">
        <v>220.08306042331367</v>
      </c>
      <c r="AQ292" s="408">
        <v>1347.8436655008597</v>
      </c>
      <c r="AR292" s="411">
        <v>-15.642991093933793</v>
      </c>
      <c r="AS292" s="411">
        <v>1332.2006744069258</v>
      </c>
    </row>
    <row r="293" spans="1:45" x14ac:dyDescent="0.25">
      <c r="A293" s="409">
        <v>934</v>
      </c>
      <c r="B293" s="407" t="s">
        <v>295</v>
      </c>
      <c r="C293" s="386">
        <v>2671</v>
      </c>
      <c r="D293" s="384">
        <v>254.385522276301</v>
      </c>
      <c r="E293" s="384">
        <v>81.303818794459005</v>
      </c>
      <c r="F293" s="384">
        <v>490.03022463496819</v>
      </c>
      <c r="G293" s="384">
        <v>363.1213927368027</v>
      </c>
      <c r="H293" s="384">
        <v>55.258045675776856</v>
      </c>
      <c r="I293" s="408">
        <v>1244.0990041183079</v>
      </c>
      <c r="J293" s="385">
        <v>38.939919705261531</v>
      </c>
      <c r="K293" s="385">
        <v>0</v>
      </c>
      <c r="L293" s="385">
        <v>0</v>
      </c>
      <c r="M293" s="385">
        <v>32.151628603519278</v>
      </c>
      <c r="N293" s="385">
        <v>81.746218386189923</v>
      </c>
      <c r="O293" s="385">
        <v>0</v>
      </c>
      <c r="P293" s="385">
        <v>0</v>
      </c>
      <c r="Q293" s="385">
        <v>22.450894818555767</v>
      </c>
      <c r="R293" s="408">
        <v>175.28866151352651</v>
      </c>
      <c r="S293" s="408">
        <v>1419.3876656318344</v>
      </c>
      <c r="T293" s="408">
        <v>1388.69</v>
      </c>
      <c r="U293" s="408">
        <v>30.697665631834372</v>
      </c>
      <c r="V293" s="410">
        <v>38.721303500000005</v>
      </c>
      <c r="W293" s="410">
        <v>0</v>
      </c>
      <c r="X293" s="410">
        <v>11.651005844176121</v>
      </c>
      <c r="Y293" s="410">
        <v>16.491810680317219</v>
      </c>
      <c r="Z293" s="410">
        <v>0</v>
      </c>
      <c r="AA293" s="408">
        <v>66.864120024493332</v>
      </c>
      <c r="AB293" s="411">
        <v>-0.99</v>
      </c>
      <c r="AC293" s="411">
        <v>-1.81</v>
      </c>
      <c r="AD293" s="411">
        <v>-0.99</v>
      </c>
      <c r="AE293" s="411">
        <v>-0.01</v>
      </c>
      <c r="AF293" s="411">
        <v>-22.5</v>
      </c>
      <c r="AG293" s="411">
        <v>-14.795943466866341</v>
      </c>
      <c r="AH293" s="411">
        <v>145.0482982967111</v>
      </c>
      <c r="AI293" s="411">
        <v>9.206434812121028</v>
      </c>
      <c r="AJ293" s="411">
        <v>-90.469955240458646</v>
      </c>
      <c r="AK293" s="411">
        <v>34.69705405746808</v>
      </c>
      <c r="AL293" s="408">
        <v>57.385888458975209</v>
      </c>
      <c r="AM293" s="408">
        <v>154.94767411530293</v>
      </c>
      <c r="AN293" s="408">
        <v>458.56375464014036</v>
      </c>
      <c r="AO293" s="408">
        <v>613.51142875544326</v>
      </c>
      <c r="AP293" s="408">
        <v>210.37030712304923</v>
      </c>
      <c r="AQ293" s="408">
        <v>823.88173587849235</v>
      </c>
      <c r="AR293" s="411">
        <v>-901.03048296518159</v>
      </c>
      <c r="AS293" s="411">
        <v>-77.148747086689198</v>
      </c>
    </row>
    <row r="294" spans="1:45" x14ac:dyDescent="0.25">
      <c r="A294" s="409">
        <v>935</v>
      </c>
      <c r="B294" s="407" t="s">
        <v>296</v>
      </c>
      <c r="C294" s="386">
        <v>2985</v>
      </c>
      <c r="D294" s="384">
        <v>252.30838190954773</v>
      </c>
      <c r="E294" s="384">
        <v>55.290954773869345</v>
      </c>
      <c r="F294" s="384">
        <v>421.52476381909543</v>
      </c>
      <c r="G294" s="384">
        <v>324.92369849246234</v>
      </c>
      <c r="H294" s="384">
        <v>56.269788944723622</v>
      </c>
      <c r="I294" s="408">
        <v>1110.3175879396983</v>
      </c>
      <c r="J294" s="385">
        <v>84.698449494546182</v>
      </c>
      <c r="K294" s="385">
        <v>0</v>
      </c>
      <c r="L294" s="385">
        <v>0</v>
      </c>
      <c r="M294" s="385">
        <v>102.99486097152428</v>
      </c>
      <c r="N294" s="385">
        <v>94.824959282134401</v>
      </c>
      <c r="O294" s="385">
        <v>0</v>
      </c>
      <c r="P294" s="385">
        <v>0</v>
      </c>
      <c r="Q294" s="385">
        <v>30.065386698527341</v>
      </c>
      <c r="R294" s="408">
        <v>312.58365644673216</v>
      </c>
      <c r="S294" s="408">
        <v>1422.9012443864306</v>
      </c>
      <c r="T294" s="408">
        <v>1388.69</v>
      </c>
      <c r="U294" s="408">
        <v>34.211244386430501</v>
      </c>
      <c r="V294" s="410">
        <v>40.504075333333333</v>
      </c>
      <c r="W294" s="410">
        <v>0</v>
      </c>
      <c r="X294" s="410">
        <v>13.422426153741995</v>
      </c>
      <c r="Y294" s="410">
        <v>12.32813376297698</v>
      </c>
      <c r="Z294" s="410">
        <v>0</v>
      </c>
      <c r="AA294" s="408">
        <v>66.254635250052317</v>
      </c>
      <c r="AB294" s="411">
        <v>-0.99</v>
      </c>
      <c r="AC294" s="411">
        <v>-1.81</v>
      </c>
      <c r="AD294" s="411">
        <v>-0.99</v>
      </c>
      <c r="AE294" s="411">
        <v>-0.01</v>
      </c>
      <c r="AF294" s="411">
        <v>-22.5</v>
      </c>
      <c r="AG294" s="411">
        <v>-32.545184254606362</v>
      </c>
      <c r="AH294" s="411">
        <v>16.984498736585987</v>
      </c>
      <c r="AI294" s="411">
        <v>39.760660580370036</v>
      </c>
      <c r="AJ294" s="411">
        <v>-90.469955240458646</v>
      </c>
      <c r="AK294" s="411">
        <v>34.69705405746808</v>
      </c>
      <c r="AL294" s="408">
        <v>-57.872926120640898</v>
      </c>
      <c r="AM294" s="408">
        <v>42.592953515841906</v>
      </c>
      <c r="AN294" s="408">
        <v>363.50108801784199</v>
      </c>
      <c r="AO294" s="408">
        <v>406.09404153368394</v>
      </c>
      <c r="AP294" s="408">
        <v>208.53846738420859</v>
      </c>
      <c r="AQ294" s="408">
        <v>614.63250891789244</v>
      </c>
      <c r="AR294" s="411">
        <v>422.80578324958134</v>
      </c>
      <c r="AS294" s="411">
        <v>1037.4382921674737</v>
      </c>
    </row>
    <row r="295" spans="1:45" x14ac:dyDescent="0.25">
      <c r="A295" s="409">
        <v>936</v>
      </c>
      <c r="B295" s="407" t="s">
        <v>297</v>
      </c>
      <c r="C295" s="386">
        <v>6395</v>
      </c>
      <c r="D295" s="384">
        <v>294.42553557466772</v>
      </c>
      <c r="E295" s="384">
        <v>67.91634089132134</v>
      </c>
      <c r="F295" s="384">
        <v>379.94165441751369</v>
      </c>
      <c r="G295" s="384">
        <v>375.27348553557465</v>
      </c>
      <c r="H295" s="384">
        <v>55.956084440969512</v>
      </c>
      <c r="I295" s="408">
        <v>1173.5131008600467</v>
      </c>
      <c r="J295" s="385">
        <v>58.925533818078975</v>
      </c>
      <c r="K295" s="385">
        <v>0</v>
      </c>
      <c r="L295" s="385">
        <v>0</v>
      </c>
      <c r="M295" s="385">
        <v>47.000703674745893</v>
      </c>
      <c r="N295" s="385">
        <v>138.15820360737908</v>
      </c>
      <c r="O295" s="385">
        <v>0</v>
      </c>
      <c r="P295" s="385">
        <v>0</v>
      </c>
      <c r="Q295" s="385">
        <v>28.544422336223988</v>
      </c>
      <c r="R295" s="408">
        <v>272.62886343642793</v>
      </c>
      <c r="S295" s="408">
        <v>1446.1419642964747</v>
      </c>
      <c r="T295" s="408">
        <v>1388.69</v>
      </c>
      <c r="U295" s="408">
        <v>57.451964296474529</v>
      </c>
      <c r="V295" s="410">
        <v>101.08910900000001</v>
      </c>
      <c r="W295" s="410">
        <v>0</v>
      </c>
      <c r="X295" s="410">
        <v>12.877806457937519</v>
      </c>
      <c r="Y295" s="410">
        <v>17.152120640824503</v>
      </c>
      <c r="Z295" s="410">
        <v>0</v>
      </c>
      <c r="AA295" s="408">
        <v>131.11903609876202</v>
      </c>
      <c r="AB295" s="411">
        <v>-0.99</v>
      </c>
      <c r="AC295" s="411">
        <v>-1.81</v>
      </c>
      <c r="AD295" s="411">
        <v>-0.99</v>
      </c>
      <c r="AE295" s="411">
        <v>-0.01</v>
      </c>
      <c r="AF295" s="411">
        <v>-22.5</v>
      </c>
      <c r="AG295" s="411">
        <v>-29.807650508209537</v>
      </c>
      <c r="AH295" s="411">
        <v>310.49382443560006</v>
      </c>
      <c r="AI295" s="411">
        <v>137.99423180927437</v>
      </c>
      <c r="AJ295" s="411">
        <v>-90.469955240458646</v>
      </c>
      <c r="AK295" s="411">
        <v>34.69705405746808</v>
      </c>
      <c r="AL295" s="408">
        <v>336.60750455367435</v>
      </c>
      <c r="AM295" s="408">
        <v>525.17850494891093</v>
      </c>
      <c r="AN295" s="408">
        <v>313.96371132582794</v>
      </c>
      <c r="AO295" s="408">
        <v>839.14221627473876</v>
      </c>
      <c r="AP295" s="408">
        <v>221.51354418751001</v>
      </c>
      <c r="AQ295" s="408">
        <v>1060.6557604622487</v>
      </c>
      <c r="AR295" s="411">
        <v>13.65410172009382</v>
      </c>
      <c r="AS295" s="411">
        <v>1074.3098621823426</v>
      </c>
    </row>
    <row r="296" spans="1:45" x14ac:dyDescent="0.25">
      <c r="A296" s="409">
        <v>946</v>
      </c>
      <c r="B296" s="407" t="s">
        <v>298</v>
      </c>
      <c r="C296" s="386">
        <v>6287</v>
      </c>
      <c r="D296" s="384">
        <v>502.6110481946875</v>
      </c>
      <c r="E296" s="384">
        <v>82.899634165738831</v>
      </c>
      <c r="F296" s="384">
        <v>541.74589311277236</v>
      </c>
      <c r="G296" s="384">
        <v>482.58907587084462</v>
      </c>
      <c r="H296" s="384">
        <v>52.230246540480358</v>
      </c>
      <c r="I296" s="408">
        <v>1662.0758978845236</v>
      </c>
      <c r="J296" s="385">
        <v>28.254738050237627</v>
      </c>
      <c r="K296" s="385">
        <v>20.5807</v>
      </c>
      <c r="L296" s="385">
        <v>223.28392336567521</v>
      </c>
      <c r="M296" s="385">
        <v>104.35824399554637</v>
      </c>
      <c r="N296" s="385">
        <v>94.539039452748852</v>
      </c>
      <c r="O296" s="385">
        <v>0</v>
      </c>
      <c r="P296" s="385">
        <v>23.30680769842532</v>
      </c>
      <c r="Q296" s="385">
        <v>24.37926996051598</v>
      </c>
      <c r="R296" s="408">
        <v>518.7027225231493</v>
      </c>
      <c r="S296" s="408">
        <v>2180.7786204076729</v>
      </c>
      <c r="T296" s="408">
        <v>1388.6900000000003</v>
      </c>
      <c r="U296" s="408">
        <v>792.08862040767269</v>
      </c>
      <c r="V296" s="410">
        <v>25.578446666666665</v>
      </c>
      <c r="W296" s="410">
        <v>0</v>
      </c>
      <c r="X296" s="410">
        <v>11.462583932059419</v>
      </c>
      <c r="Y296" s="410">
        <v>16.186690282935292</v>
      </c>
      <c r="Z296" s="410">
        <v>0</v>
      </c>
      <c r="AA296" s="408">
        <v>53.227720881661384</v>
      </c>
      <c r="AB296" s="411">
        <v>-0.99</v>
      </c>
      <c r="AC296" s="411">
        <v>-1.8100000000000003</v>
      </c>
      <c r="AD296" s="411">
        <v>-0.99</v>
      </c>
      <c r="AE296" s="411">
        <v>-0.01</v>
      </c>
      <c r="AF296" s="411">
        <v>-22.5</v>
      </c>
      <c r="AG296" s="411">
        <v>-16.612618880229043</v>
      </c>
      <c r="AH296" s="411">
        <v>-22.943857097861034</v>
      </c>
      <c r="AI296" s="411">
        <v>12.4070310846603</v>
      </c>
      <c r="AJ296" s="411">
        <v>-90.469955240458631</v>
      </c>
      <c r="AK296" s="411">
        <v>34.69705405746808</v>
      </c>
      <c r="AL296" s="408">
        <v>-109.22234607642035</v>
      </c>
      <c r="AM296" s="408">
        <v>736.09399521291368</v>
      </c>
      <c r="AN296" s="408">
        <v>345.27497863933309</v>
      </c>
      <c r="AO296" s="408">
        <v>1081.3689738522469</v>
      </c>
      <c r="AP296" s="408">
        <v>216.96121268841119</v>
      </c>
      <c r="AQ296" s="408">
        <v>1298.3301865406579</v>
      </c>
      <c r="AR296" s="411">
        <v>-25.098294019405124</v>
      </c>
      <c r="AS296" s="411">
        <v>1273.2318925212528</v>
      </c>
    </row>
    <row r="297" spans="1:45" x14ac:dyDescent="0.25">
      <c r="A297" s="409">
        <v>976</v>
      </c>
      <c r="B297" s="407" t="s">
        <v>299</v>
      </c>
      <c r="C297" s="386">
        <v>3788</v>
      </c>
      <c r="D297" s="384">
        <v>239.88395195353749</v>
      </c>
      <c r="E297" s="384">
        <v>48.156414994720166</v>
      </c>
      <c r="F297" s="384">
        <v>339.80378563885955</v>
      </c>
      <c r="G297" s="384">
        <v>308.56666314677932</v>
      </c>
      <c r="H297" s="384">
        <v>57.227835269271388</v>
      </c>
      <c r="I297" s="408">
        <v>993.63865100316798</v>
      </c>
      <c r="J297" s="385">
        <v>88.898331369056976</v>
      </c>
      <c r="K297" s="385">
        <v>0</v>
      </c>
      <c r="L297" s="385">
        <v>0</v>
      </c>
      <c r="M297" s="385">
        <v>50.32918162618796</v>
      </c>
      <c r="N297" s="385">
        <v>407.11020266689474</v>
      </c>
      <c r="O297" s="385">
        <v>0</v>
      </c>
      <c r="P297" s="385">
        <v>0</v>
      </c>
      <c r="Q297" s="385">
        <v>34.47425656471605</v>
      </c>
      <c r="R297" s="408">
        <v>580.81197222685569</v>
      </c>
      <c r="S297" s="408">
        <v>1574.4506232300237</v>
      </c>
      <c r="T297" s="408">
        <v>1388.6900000000003</v>
      </c>
      <c r="U297" s="408">
        <v>185.76062323002355</v>
      </c>
      <c r="V297" s="410">
        <v>324.35389800000002</v>
      </c>
      <c r="W297" s="410">
        <v>0</v>
      </c>
      <c r="X297" s="410">
        <v>11.876369267078521</v>
      </c>
      <c r="Y297" s="410">
        <v>18.204955912173141</v>
      </c>
      <c r="Z297" s="410">
        <v>0</v>
      </c>
      <c r="AA297" s="408">
        <v>354.43522317925169</v>
      </c>
      <c r="AB297" s="411">
        <v>-0.99</v>
      </c>
      <c r="AC297" s="411">
        <v>-1.8100000000000003</v>
      </c>
      <c r="AD297" s="411">
        <v>-0.99</v>
      </c>
      <c r="AE297" s="411">
        <v>-0.01</v>
      </c>
      <c r="AF297" s="411">
        <v>-22.5</v>
      </c>
      <c r="AG297" s="411">
        <v>-24.281100171594506</v>
      </c>
      <c r="AH297" s="411">
        <v>-33.948052542152567</v>
      </c>
      <c r="AI297" s="411">
        <v>-35.841771342183442</v>
      </c>
      <c r="AJ297" s="411">
        <v>-90.469955240458646</v>
      </c>
      <c r="AK297" s="411">
        <v>34.697054057468087</v>
      </c>
      <c r="AL297" s="408">
        <v>-176.14382523892104</v>
      </c>
      <c r="AM297" s="408">
        <v>364.05202117035418</v>
      </c>
      <c r="AN297" s="408">
        <v>498.0649859132638</v>
      </c>
      <c r="AO297" s="408">
        <v>862.11700708361798</v>
      </c>
      <c r="AP297" s="408">
        <v>217.2046154073694</v>
      </c>
      <c r="AQ297" s="408">
        <v>1079.3216224909875</v>
      </c>
      <c r="AR297" s="411">
        <v>-12.224663146779308</v>
      </c>
      <c r="AS297" s="411">
        <v>1067.096959344208</v>
      </c>
    </row>
    <row r="298" spans="1:45" x14ac:dyDescent="0.25">
      <c r="A298" s="409">
        <v>977</v>
      </c>
      <c r="B298" s="407" t="s">
        <v>300</v>
      </c>
      <c r="C298" s="386">
        <v>15293</v>
      </c>
      <c r="D298" s="384">
        <v>550.28618845223298</v>
      </c>
      <c r="E298" s="384">
        <v>118.71303864513176</v>
      </c>
      <c r="F298" s="384">
        <v>677.12447263453873</v>
      </c>
      <c r="G298" s="384">
        <v>538.2653475446283</v>
      </c>
      <c r="H298" s="384">
        <v>50.106958739292487</v>
      </c>
      <c r="I298" s="408">
        <v>1934.4960060158244</v>
      </c>
      <c r="J298" s="385">
        <v>54.619520791943891</v>
      </c>
      <c r="K298" s="385">
        <v>0</v>
      </c>
      <c r="L298" s="385">
        <v>0</v>
      </c>
      <c r="M298" s="385">
        <v>29.088004969593932</v>
      </c>
      <c r="N298" s="385">
        <v>28.315766530114221</v>
      </c>
      <c r="O298" s="385">
        <v>0</v>
      </c>
      <c r="P298" s="385">
        <v>0</v>
      </c>
      <c r="Q298" s="385">
        <v>17.799058784177507</v>
      </c>
      <c r="R298" s="408">
        <v>129.82235107582954</v>
      </c>
      <c r="S298" s="408">
        <v>2064.318357091654</v>
      </c>
      <c r="T298" s="408">
        <v>1388.69</v>
      </c>
      <c r="U298" s="408">
        <v>675.6283570916537</v>
      </c>
      <c r="V298" s="410">
        <v>0</v>
      </c>
      <c r="W298" s="410">
        <v>0</v>
      </c>
      <c r="X298" s="410">
        <v>14.002804736321073</v>
      </c>
      <c r="Y298" s="410">
        <v>18.38469558912124</v>
      </c>
      <c r="Z298" s="410">
        <v>0.85597111675444171</v>
      </c>
      <c r="AA298" s="408">
        <v>33.243471442196757</v>
      </c>
      <c r="AB298" s="411">
        <v>-0.99</v>
      </c>
      <c r="AC298" s="411">
        <v>-1.81</v>
      </c>
      <c r="AD298" s="411">
        <v>-0.99</v>
      </c>
      <c r="AE298" s="411">
        <v>-0.01</v>
      </c>
      <c r="AF298" s="411">
        <v>-22.5</v>
      </c>
      <c r="AG298" s="411">
        <v>-33.191178970770942</v>
      </c>
      <c r="AH298" s="411">
        <v>-37.833716297429874</v>
      </c>
      <c r="AI298" s="411">
        <v>-38.409464652610424</v>
      </c>
      <c r="AJ298" s="411">
        <v>-90.469955240458646</v>
      </c>
      <c r="AK298" s="411">
        <v>34.69705405746808</v>
      </c>
      <c r="AL298" s="408">
        <v>-191.5072611038018</v>
      </c>
      <c r="AM298" s="408">
        <v>517.36456743004862</v>
      </c>
      <c r="AN298" s="408">
        <v>426.79225627424455</v>
      </c>
      <c r="AO298" s="408">
        <v>944.15682370429329</v>
      </c>
      <c r="AP298" s="408">
        <v>159.11941955079774</v>
      </c>
      <c r="AQ298" s="408">
        <v>1103.276243255091</v>
      </c>
      <c r="AR298" s="411">
        <v>13.218183155692145</v>
      </c>
      <c r="AS298" s="411">
        <v>1116.494426410783</v>
      </c>
    </row>
    <row r="299" spans="1:45" x14ac:dyDescent="0.25">
      <c r="A299" s="409">
        <v>980</v>
      </c>
      <c r="B299" s="407" t="s">
        <v>301</v>
      </c>
      <c r="C299" s="386">
        <v>33607</v>
      </c>
      <c r="D299" s="384">
        <v>547.832629809266</v>
      </c>
      <c r="E299" s="384">
        <v>116.82976760793882</v>
      </c>
      <c r="F299" s="384">
        <v>652.19035409289734</v>
      </c>
      <c r="G299" s="384">
        <v>568.68954265480409</v>
      </c>
      <c r="H299" s="384">
        <v>50.204191983812898</v>
      </c>
      <c r="I299" s="408">
        <v>1935.7464861487192</v>
      </c>
      <c r="J299" s="385">
        <v>41.117904950533692</v>
      </c>
      <c r="K299" s="385">
        <v>0</v>
      </c>
      <c r="L299" s="385">
        <v>0</v>
      </c>
      <c r="M299" s="385">
        <v>50.544441931740415</v>
      </c>
      <c r="N299" s="385">
        <v>25.229744411505184</v>
      </c>
      <c r="O299" s="385">
        <v>0</v>
      </c>
      <c r="P299" s="385">
        <v>0</v>
      </c>
      <c r="Q299" s="385">
        <v>16.521270708494601</v>
      </c>
      <c r="R299" s="408">
        <v>133.41336200227389</v>
      </c>
      <c r="S299" s="408">
        <v>2069.1598481509927</v>
      </c>
      <c r="T299" s="408">
        <v>1388.69</v>
      </c>
      <c r="U299" s="408">
        <v>680.4698481509929</v>
      </c>
      <c r="V299" s="410">
        <v>0</v>
      </c>
      <c r="W299" s="410">
        <v>0</v>
      </c>
      <c r="X299" s="410">
        <v>8.6773181700170934</v>
      </c>
      <c r="Y299" s="410">
        <v>20.358299944308992</v>
      </c>
      <c r="Z299" s="410">
        <v>3.6115647742282517</v>
      </c>
      <c r="AA299" s="408">
        <v>32.64718288855434</v>
      </c>
      <c r="AB299" s="411">
        <v>-0.99</v>
      </c>
      <c r="AC299" s="411">
        <v>-1.81</v>
      </c>
      <c r="AD299" s="411">
        <v>-0.99</v>
      </c>
      <c r="AE299" s="411">
        <v>-0.01</v>
      </c>
      <c r="AF299" s="411">
        <v>-22.5</v>
      </c>
      <c r="AG299" s="411">
        <v>-34.017391361918648</v>
      </c>
      <c r="AH299" s="411">
        <v>9.8137567784778117</v>
      </c>
      <c r="AI299" s="411">
        <v>-9.5068247179447276</v>
      </c>
      <c r="AJ299" s="411">
        <v>-90.469955240458646</v>
      </c>
      <c r="AK299" s="411">
        <v>34.69705405746808</v>
      </c>
      <c r="AL299" s="408">
        <v>-115.78336048437613</v>
      </c>
      <c r="AM299" s="408">
        <v>597.33367055517101</v>
      </c>
      <c r="AN299" s="408">
        <v>163.16406184444591</v>
      </c>
      <c r="AO299" s="408">
        <v>760.49773239961701</v>
      </c>
      <c r="AP299" s="408">
        <v>125.59792048308245</v>
      </c>
      <c r="AQ299" s="408">
        <v>886.09565288269948</v>
      </c>
      <c r="AR299" s="411">
        <v>-24.196850816794132</v>
      </c>
      <c r="AS299" s="411">
        <v>861.89880206590533</v>
      </c>
    </row>
    <row r="300" spans="1:45" x14ac:dyDescent="0.25">
      <c r="A300" s="409">
        <v>981</v>
      </c>
      <c r="B300" s="407" t="s">
        <v>302</v>
      </c>
      <c r="C300" s="386">
        <v>2237</v>
      </c>
      <c r="D300" s="384">
        <v>278.12228877961559</v>
      </c>
      <c r="E300" s="384">
        <v>54.363433169423338</v>
      </c>
      <c r="F300" s="384">
        <v>387.91220384443449</v>
      </c>
      <c r="G300" s="384">
        <v>383.54314707197142</v>
      </c>
      <c r="H300" s="384">
        <v>56.070397854269117</v>
      </c>
      <c r="I300" s="408">
        <v>1160.011470719714</v>
      </c>
      <c r="J300" s="385">
        <v>58.26304983962639</v>
      </c>
      <c r="K300" s="385">
        <v>0</v>
      </c>
      <c r="L300" s="385">
        <v>0</v>
      </c>
      <c r="M300" s="385">
        <v>36.085999105945461</v>
      </c>
      <c r="N300" s="385">
        <v>62.085597737018027</v>
      </c>
      <c r="O300" s="385">
        <v>0</v>
      </c>
      <c r="P300" s="385">
        <v>0</v>
      </c>
      <c r="Q300" s="385">
        <v>25.497422440261897</v>
      </c>
      <c r="R300" s="408">
        <v>181.9320691228518</v>
      </c>
      <c r="S300" s="408">
        <v>1341.9435398425658</v>
      </c>
      <c r="T300" s="408">
        <v>1388.69</v>
      </c>
      <c r="U300" s="408">
        <v>-46.746460157434285</v>
      </c>
      <c r="V300" s="410">
        <v>0</v>
      </c>
      <c r="W300" s="410">
        <v>0</v>
      </c>
      <c r="X300" s="410">
        <v>7.9898719282940656</v>
      </c>
      <c r="Y300" s="410">
        <v>13.43926010673662</v>
      </c>
      <c r="Z300" s="410">
        <v>0</v>
      </c>
      <c r="AA300" s="408">
        <v>21.429132035030687</v>
      </c>
      <c r="AB300" s="411">
        <v>-0.9900000000000001</v>
      </c>
      <c r="AC300" s="411">
        <v>-1.81</v>
      </c>
      <c r="AD300" s="411">
        <v>-0.9900000000000001</v>
      </c>
      <c r="AE300" s="411">
        <v>-0.01</v>
      </c>
      <c r="AF300" s="411">
        <v>-22.5</v>
      </c>
      <c r="AG300" s="411">
        <v>-25.517469825659365</v>
      </c>
      <c r="AH300" s="411">
        <v>295.2032949462689</v>
      </c>
      <c r="AI300" s="411">
        <v>145.46397416169543</v>
      </c>
      <c r="AJ300" s="411">
        <v>-90.469955240458646</v>
      </c>
      <c r="AK300" s="411">
        <v>34.69705405746808</v>
      </c>
      <c r="AL300" s="408">
        <v>333.07689809931441</v>
      </c>
      <c r="AM300" s="408">
        <v>307.75956997691083</v>
      </c>
      <c r="AN300" s="408">
        <v>502.33040543010912</v>
      </c>
      <c r="AO300" s="408">
        <v>810.08997540701989</v>
      </c>
      <c r="AP300" s="408">
        <v>226.46176794260478</v>
      </c>
      <c r="AQ300" s="408">
        <v>1036.5517433496245</v>
      </c>
      <c r="AR300" s="411">
        <v>-23.341417076441662</v>
      </c>
      <c r="AS300" s="411">
        <v>1013.2103262731829</v>
      </c>
    </row>
    <row r="301" spans="1:45" x14ac:dyDescent="0.25">
      <c r="A301" s="409">
        <v>989</v>
      </c>
      <c r="B301" s="407" t="s">
        <v>303</v>
      </c>
      <c r="C301" s="386">
        <v>5406</v>
      </c>
      <c r="D301" s="384">
        <v>346.77487791342952</v>
      </c>
      <c r="E301" s="384">
        <v>72.307158712541622</v>
      </c>
      <c r="F301" s="384">
        <v>390.59348131705508</v>
      </c>
      <c r="G301" s="384">
        <v>489.93073251942286</v>
      </c>
      <c r="H301" s="384">
        <v>54.829008509064003</v>
      </c>
      <c r="I301" s="408">
        <v>1354.4352589715131</v>
      </c>
      <c r="J301" s="385">
        <v>46.964720370057172</v>
      </c>
      <c r="K301" s="385">
        <v>0</v>
      </c>
      <c r="L301" s="385">
        <v>0</v>
      </c>
      <c r="M301" s="385">
        <v>27.323055863854975</v>
      </c>
      <c r="N301" s="385">
        <v>113.27454142474127</v>
      </c>
      <c r="O301" s="385">
        <v>0</v>
      </c>
      <c r="P301" s="385">
        <v>0</v>
      </c>
      <c r="Q301" s="385">
        <v>24.385552903827968</v>
      </c>
      <c r="R301" s="408">
        <v>211.94787056248137</v>
      </c>
      <c r="S301" s="408">
        <v>1566.3831295339946</v>
      </c>
      <c r="T301" s="408">
        <v>1388.69</v>
      </c>
      <c r="U301" s="408">
        <v>177.69312953399449</v>
      </c>
      <c r="V301" s="410">
        <v>57.327224166666674</v>
      </c>
      <c r="W301" s="410">
        <v>0</v>
      </c>
      <c r="X301" s="410">
        <v>13.368005796680919</v>
      </c>
      <c r="Y301" s="410">
        <v>18.511662056927666</v>
      </c>
      <c r="Z301" s="410">
        <v>0</v>
      </c>
      <c r="AA301" s="408">
        <v>89.206892020275262</v>
      </c>
      <c r="AB301" s="411">
        <v>-0.98999999999999988</v>
      </c>
      <c r="AC301" s="411">
        <v>-1.81</v>
      </c>
      <c r="AD301" s="411">
        <v>-0.98999999999999988</v>
      </c>
      <c r="AE301" s="411">
        <v>-0.01</v>
      </c>
      <c r="AF301" s="411">
        <v>-22.5</v>
      </c>
      <c r="AG301" s="411">
        <v>-30.820796799852019</v>
      </c>
      <c r="AH301" s="411">
        <v>-176.98747910408093</v>
      </c>
      <c r="AI301" s="411">
        <v>-96.584390351568786</v>
      </c>
      <c r="AJ301" s="411">
        <v>-90.469955240458646</v>
      </c>
      <c r="AK301" s="411">
        <v>34.69705405746808</v>
      </c>
      <c r="AL301" s="408">
        <v>-386.46556743849231</v>
      </c>
      <c r="AM301" s="408">
        <v>-119.56554588422253</v>
      </c>
      <c r="AN301" s="408">
        <v>378.2714150482285</v>
      </c>
      <c r="AO301" s="408">
        <v>258.70586916400595</v>
      </c>
      <c r="AP301" s="408">
        <v>212.77786453686269</v>
      </c>
      <c r="AQ301" s="408">
        <v>471.48373370086864</v>
      </c>
      <c r="AR301" s="411">
        <v>19.855458287088425</v>
      </c>
      <c r="AS301" s="411">
        <v>491.33919198795707</v>
      </c>
    </row>
    <row r="302" spans="1:45" x14ac:dyDescent="0.25">
      <c r="A302" s="409">
        <v>992</v>
      </c>
      <c r="B302" s="407" t="s">
        <v>304</v>
      </c>
      <c r="C302" s="386">
        <v>18120</v>
      </c>
      <c r="D302" s="384">
        <v>368.65501986754964</v>
      </c>
      <c r="E302" s="384">
        <v>76.701986754966882</v>
      </c>
      <c r="F302" s="384">
        <v>490.46934713024285</v>
      </c>
      <c r="G302" s="384">
        <v>459.0912814569536</v>
      </c>
      <c r="H302" s="384">
        <v>53.899490066225169</v>
      </c>
      <c r="I302" s="408">
        <v>1448.8171252759382</v>
      </c>
      <c r="J302" s="385">
        <v>87.433461176178085</v>
      </c>
      <c r="K302" s="385">
        <v>0</v>
      </c>
      <c r="L302" s="385">
        <v>0</v>
      </c>
      <c r="M302" s="385">
        <v>31.374488962472405</v>
      </c>
      <c r="N302" s="385">
        <v>37.099610713310504</v>
      </c>
      <c r="O302" s="385">
        <v>0</v>
      </c>
      <c r="P302" s="385">
        <v>0</v>
      </c>
      <c r="Q302" s="385">
        <v>22.515516894239116</v>
      </c>
      <c r="R302" s="408">
        <v>178.42307774620014</v>
      </c>
      <c r="S302" s="408">
        <v>1627.2402030221383</v>
      </c>
      <c r="T302" s="408">
        <v>1388.69</v>
      </c>
      <c r="U302" s="408">
        <v>238.55020302213836</v>
      </c>
      <c r="V302" s="410">
        <v>0</v>
      </c>
      <c r="W302" s="410">
        <v>0</v>
      </c>
      <c r="X302" s="410">
        <v>14.009059278553742</v>
      </c>
      <c r="Y302" s="410">
        <v>15.598512526576911</v>
      </c>
      <c r="Z302" s="410">
        <v>0</v>
      </c>
      <c r="AA302" s="408">
        <v>29.607571805130654</v>
      </c>
      <c r="AB302" s="411">
        <v>-0.99</v>
      </c>
      <c r="AC302" s="411">
        <v>-1.8100000000000003</v>
      </c>
      <c r="AD302" s="411">
        <v>-0.99</v>
      </c>
      <c r="AE302" s="411">
        <v>-0.01</v>
      </c>
      <c r="AF302" s="411">
        <v>-22.5</v>
      </c>
      <c r="AG302" s="411">
        <v>-53.902930833333336</v>
      </c>
      <c r="AH302" s="411">
        <v>-12.141819301832149</v>
      </c>
      <c r="AI302" s="411">
        <v>34.339381827050211</v>
      </c>
      <c r="AJ302" s="411">
        <v>-90.469955240458646</v>
      </c>
      <c r="AK302" s="411">
        <v>34.69705405746808</v>
      </c>
      <c r="AL302" s="408">
        <v>-113.77826949110583</v>
      </c>
      <c r="AM302" s="408">
        <v>154.37950533616319</v>
      </c>
      <c r="AN302" s="408">
        <v>284.79544392252666</v>
      </c>
      <c r="AO302" s="408">
        <v>439.17494925868982</v>
      </c>
      <c r="AP302" s="408">
        <v>161.9371531312764</v>
      </c>
      <c r="AQ302" s="408">
        <v>601.11210238996614</v>
      </c>
      <c r="AR302" s="411">
        <v>-9.5817606512141271</v>
      </c>
      <c r="AS302" s="411">
        <v>591.53034173875199</v>
      </c>
    </row>
  </sheetData>
  <autoFilter ref="A9:AS9" xr:uid="{1D65F1E5-067A-47BE-8BA5-ADEF71ECF8E8}">
    <sortState xmlns:xlrd2="http://schemas.microsoft.com/office/spreadsheetml/2017/richdata2" ref="A10:AS302">
      <sortCondition ref="A9"/>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01"/>
  <sheetViews>
    <sheetView zoomScaleNormal="100" workbookViewId="0">
      <pane xSplit="2" ySplit="6" topLeftCell="C7" activePane="bottomRight" state="frozen"/>
      <selection activeCell="G29" sqref="G29"/>
      <selection pane="topRight" activeCell="G29" sqref="G29"/>
      <selection pane="bottomLeft" activeCell="G29" sqref="G29"/>
      <selection pane="bottomRight" activeCell="AA23" sqref="AA23"/>
    </sheetView>
  </sheetViews>
  <sheetFormatPr defaultRowHeight="15" x14ac:dyDescent="0.25"/>
  <cols>
    <col min="1" max="1" width="10.375" style="18" customWidth="1"/>
    <col min="2" max="2" width="17.625" style="36" bestFit="1" customWidth="1"/>
    <col min="3" max="3" width="10.625" style="46" customWidth="1"/>
    <col min="4" max="7" width="10.625" style="9" customWidth="1"/>
    <col min="8" max="8" width="11.625" style="10" bestFit="1" customWidth="1"/>
    <col min="9" max="9" width="22.5" style="45" customWidth="1"/>
    <col min="10" max="10" width="13.5" style="18" bestFit="1" customWidth="1"/>
    <col min="11" max="12" width="15.5" style="18" bestFit="1" customWidth="1"/>
    <col min="13" max="13" width="13.875" style="18" bestFit="1" customWidth="1"/>
    <col min="14" max="14" width="27.125" style="45" customWidth="1"/>
    <col min="15" max="21" width="8.625"/>
  </cols>
  <sheetData>
    <row r="1" spans="1:14" ht="23.25" x14ac:dyDescent="0.35">
      <c r="A1" s="130" t="s">
        <v>755</v>
      </c>
      <c r="B1" s="21"/>
      <c r="C1" s="37"/>
      <c r="D1" s="38"/>
      <c r="E1" s="38"/>
      <c r="F1" s="38"/>
      <c r="G1" s="38"/>
      <c r="I1" s="52" t="s">
        <v>368</v>
      </c>
      <c r="J1" s="55"/>
      <c r="K1" s="56"/>
      <c r="L1" s="56"/>
      <c r="M1" s="56"/>
      <c r="N1" s="13"/>
    </row>
    <row r="2" spans="1:14" x14ac:dyDescent="0.25">
      <c r="A2" s="36" t="s">
        <v>367</v>
      </c>
      <c r="C2" s="39"/>
      <c r="D2" s="40"/>
      <c r="E2" s="40"/>
      <c r="F2" s="40"/>
      <c r="G2" s="40"/>
      <c r="H2" s="41"/>
      <c r="I2" s="95" t="s">
        <v>671</v>
      </c>
      <c r="J2" s="95" t="s">
        <v>370</v>
      </c>
      <c r="K2" s="95" t="s">
        <v>672</v>
      </c>
      <c r="L2" s="95" t="s">
        <v>673</v>
      </c>
      <c r="M2" s="92" t="s">
        <v>724</v>
      </c>
      <c r="N2" s="53"/>
    </row>
    <row r="3" spans="1:14" x14ac:dyDescent="0.25">
      <c r="A3" s="18" t="s">
        <v>1</v>
      </c>
      <c r="B3" s="43">
        <v>293</v>
      </c>
      <c r="C3" s="146"/>
      <c r="D3" s="146"/>
      <c r="E3" s="146"/>
      <c r="F3" s="146"/>
      <c r="G3" s="146"/>
      <c r="H3" s="146"/>
      <c r="I3" s="138">
        <v>8186.31</v>
      </c>
      <c r="J3" s="138">
        <v>8686.5</v>
      </c>
      <c r="K3" s="138">
        <v>7231.33</v>
      </c>
      <c r="L3" s="138">
        <v>12434.58</v>
      </c>
      <c r="M3" s="138">
        <v>64.06</v>
      </c>
      <c r="N3" s="66"/>
    </row>
    <row r="4" spans="1:14" x14ac:dyDescent="0.25">
      <c r="A4" s="50"/>
      <c r="B4" s="50"/>
      <c r="C4" s="47" t="s">
        <v>661</v>
      </c>
      <c r="D4" s="148"/>
      <c r="E4" s="48"/>
      <c r="F4" s="48"/>
      <c r="G4" s="48"/>
      <c r="H4" s="49"/>
      <c r="I4" s="137" t="s">
        <v>670</v>
      </c>
      <c r="J4" s="136"/>
      <c r="K4" s="136"/>
      <c r="L4" s="136"/>
      <c r="M4" s="136"/>
      <c r="N4" s="51"/>
    </row>
    <row r="5" spans="1:14" s="93" customFormat="1" ht="30" x14ac:dyDescent="0.2">
      <c r="A5" s="89" t="s">
        <v>669</v>
      </c>
      <c r="B5" s="90" t="s">
        <v>3</v>
      </c>
      <c r="C5" s="200" t="s">
        <v>720</v>
      </c>
      <c r="D5" s="200" t="s">
        <v>721</v>
      </c>
      <c r="E5" s="200" t="s">
        <v>722</v>
      </c>
      <c r="F5" s="200" t="s">
        <v>723</v>
      </c>
      <c r="G5" s="200" t="s">
        <v>719</v>
      </c>
      <c r="H5" s="190" t="s">
        <v>375</v>
      </c>
      <c r="I5" s="201" t="s">
        <v>671</v>
      </c>
      <c r="J5" s="202" t="s">
        <v>370</v>
      </c>
      <c r="K5" s="202" t="s">
        <v>672</v>
      </c>
      <c r="L5" s="202" t="s">
        <v>673</v>
      </c>
      <c r="M5" s="202" t="s">
        <v>724</v>
      </c>
      <c r="N5" s="203" t="s">
        <v>668</v>
      </c>
    </row>
    <row r="6" spans="1:14" s="465" customFormat="1" ht="27.75" customHeight="1" x14ac:dyDescent="0.2">
      <c r="A6" s="461"/>
      <c r="B6" s="462" t="s">
        <v>371</v>
      </c>
      <c r="C6" s="463">
        <f>SUM(C7:C299)</f>
        <v>288780</v>
      </c>
      <c r="D6" s="463">
        <f t="shared" ref="D6:H6" si="0">SUM(D7:D299)</f>
        <v>54718</v>
      </c>
      <c r="E6" s="463">
        <f t="shared" si="0"/>
        <v>365967</v>
      </c>
      <c r="F6" s="463">
        <f t="shared" si="0"/>
        <v>187852</v>
      </c>
      <c r="G6" s="463">
        <f t="shared" si="0"/>
        <v>4636294</v>
      </c>
      <c r="H6" s="463">
        <f t="shared" si="0"/>
        <v>5533611</v>
      </c>
      <c r="I6" s="463">
        <f t="shared" ref="I6" si="1">SUM(I7:I299)</f>
        <v>2364042601.8000002</v>
      </c>
      <c r="J6" s="463">
        <f t="shared" ref="J6" si="2">SUM(J7:J299)</f>
        <v>475307907</v>
      </c>
      <c r="K6" s="463">
        <f t="shared" ref="K6" si="3">SUM(K7:K299)</f>
        <v>2646428146.1100001</v>
      </c>
      <c r="L6" s="463">
        <f t="shared" ref="L6" si="4">SUM(L7:L299)</f>
        <v>2335860722.1600013</v>
      </c>
      <c r="M6" s="463">
        <f t="shared" ref="M6" si="5">SUM(M7:M299)</f>
        <v>297000993.64000016</v>
      </c>
      <c r="N6" s="464">
        <f>SUM(N7:N299)</f>
        <v>8118640370.71</v>
      </c>
    </row>
    <row r="7" spans="1:14" x14ac:dyDescent="0.25">
      <c r="A7" s="204">
        <v>5</v>
      </c>
      <c r="B7" s="205" t="s">
        <v>12</v>
      </c>
      <c r="C7" s="207">
        <v>473</v>
      </c>
      <c r="D7" s="208">
        <v>95</v>
      </c>
      <c r="E7" s="208">
        <v>692</v>
      </c>
      <c r="F7" s="208">
        <v>390</v>
      </c>
      <c r="G7" s="208">
        <v>7533</v>
      </c>
      <c r="H7" s="206">
        <f>SUM('Lask. kustannukset IKÄRAKENNE'!$C7:$G7)</f>
        <v>9183</v>
      </c>
      <c r="I7" s="209">
        <v>3872124.6300000004</v>
      </c>
      <c r="J7" s="209">
        <v>825217.5</v>
      </c>
      <c r="K7" s="209">
        <v>5004080.3600000003</v>
      </c>
      <c r="L7" s="209">
        <v>4849486.2</v>
      </c>
      <c r="M7" s="209">
        <v>482563.98000000004</v>
      </c>
      <c r="N7" s="210">
        <f>SUM('Lask. kustannukset IKÄRAKENNE'!$I7:$M7)</f>
        <v>15033472.670000002</v>
      </c>
    </row>
    <row r="8" spans="1:14" x14ac:dyDescent="0.25">
      <c r="A8" s="204">
        <v>9</v>
      </c>
      <c r="B8" s="205" t="s">
        <v>13</v>
      </c>
      <c r="C8" s="207">
        <v>140</v>
      </c>
      <c r="D8" s="208">
        <v>23</v>
      </c>
      <c r="E8" s="208">
        <v>222</v>
      </c>
      <c r="F8" s="208">
        <v>114</v>
      </c>
      <c r="G8" s="208">
        <v>1948</v>
      </c>
      <c r="H8" s="206">
        <f>SUM('Lask. kustannukset IKÄRAKENNE'!$C8:$G8)</f>
        <v>2447</v>
      </c>
      <c r="I8" s="209">
        <v>1146083.4000000001</v>
      </c>
      <c r="J8" s="209">
        <v>199789.5</v>
      </c>
      <c r="K8" s="209">
        <v>1605355.26</v>
      </c>
      <c r="L8" s="209">
        <v>1417542.1199999999</v>
      </c>
      <c r="M8" s="209">
        <v>124788.88</v>
      </c>
      <c r="N8" s="210">
        <f>SUM('Lask. kustannukset IKÄRAKENNE'!$I8:$M8)</f>
        <v>4493559.16</v>
      </c>
    </row>
    <row r="9" spans="1:14" x14ac:dyDescent="0.25">
      <c r="A9" s="204">
        <v>10</v>
      </c>
      <c r="B9" s="205" t="s">
        <v>14</v>
      </c>
      <c r="C9" s="207">
        <v>605</v>
      </c>
      <c r="D9" s="208">
        <v>124</v>
      </c>
      <c r="E9" s="208">
        <v>787</v>
      </c>
      <c r="F9" s="208">
        <v>411</v>
      </c>
      <c r="G9" s="208">
        <v>9175</v>
      </c>
      <c r="H9" s="206">
        <f>SUM('Lask. kustannukset IKÄRAKENNE'!$C9:$G9)</f>
        <v>11102</v>
      </c>
      <c r="I9" s="209">
        <v>4952717.55</v>
      </c>
      <c r="J9" s="209">
        <v>1077126</v>
      </c>
      <c r="K9" s="209">
        <v>5691056.71</v>
      </c>
      <c r="L9" s="209">
        <v>5110612.38</v>
      </c>
      <c r="M9" s="209">
        <v>587750.5</v>
      </c>
      <c r="N9" s="210">
        <f>SUM('Lask. kustannukset IKÄRAKENNE'!$I9:$M9)</f>
        <v>17419263.140000001</v>
      </c>
    </row>
    <row r="10" spans="1:14" x14ac:dyDescent="0.25">
      <c r="A10" s="204">
        <v>16</v>
      </c>
      <c r="B10" s="205" t="s">
        <v>15</v>
      </c>
      <c r="C10" s="207">
        <v>315</v>
      </c>
      <c r="D10" s="208">
        <v>63</v>
      </c>
      <c r="E10" s="208">
        <v>458</v>
      </c>
      <c r="F10" s="208">
        <v>291</v>
      </c>
      <c r="G10" s="208">
        <v>6887</v>
      </c>
      <c r="H10" s="206">
        <f>SUM('Lask. kustannukset IKÄRAKENNE'!$C10:$G10)</f>
        <v>8014</v>
      </c>
      <c r="I10" s="209">
        <v>2578687.65</v>
      </c>
      <c r="J10" s="209">
        <v>547249.5</v>
      </c>
      <c r="K10" s="209">
        <v>3311949.14</v>
      </c>
      <c r="L10" s="209">
        <v>3618462.78</v>
      </c>
      <c r="M10" s="209">
        <v>441181.22000000003</v>
      </c>
      <c r="N10" s="210">
        <f>SUM('Lask. kustannukset IKÄRAKENNE'!$I10:$M10)</f>
        <v>10497530.290000001</v>
      </c>
    </row>
    <row r="11" spans="1:14" x14ac:dyDescent="0.25">
      <c r="A11" s="204">
        <v>18</v>
      </c>
      <c r="B11" s="205" t="s">
        <v>16</v>
      </c>
      <c r="C11" s="207">
        <v>244</v>
      </c>
      <c r="D11" s="208">
        <v>58</v>
      </c>
      <c r="E11" s="208">
        <v>401</v>
      </c>
      <c r="F11" s="208">
        <v>208</v>
      </c>
      <c r="G11" s="208">
        <v>3852</v>
      </c>
      <c r="H11" s="206">
        <f>SUM('Lask. kustannukset IKÄRAKENNE'!$C11:$G11)</f>
        <v>4763</v>
      </c>
      <c r="I11" s="209">
        <v>1997459.6400000001</v>
      </c>
      <c r="J11" s="209">
        <v>503817</v>
      </c>
      <c r="K11" s="209">
        <v>2899763.33</v>
      </c>
      <c r="L11" s="209">
        <v>2586392.64</v>
      </c>
      <c r="M11" s="209">
        <v>246759.12</v>
      </c>
      <c r="N11" s="210">
        <f>SUM('Lask. kustannukset IKÄRAKENNE'!$I11:$M11)</f>
        <v>8234191.7300000014</v>
      </c>
    </row>
    <row r="12" spans="1:14" x14ac:dyDescent="0.25">
      <c r="A12" s="204">
        <v>19</v>
      </c>
      <c r="B12" s="205" t="s">
        <v>17</v>
      </c>
      <c r="C12" s="207">
        <v>280</v>
      </c>
      <c r="D12" s="208">
        <v>42</v>
      </c>
      <c r="E12" s="208">
        <v>324</v>
      </c>
      <c r="F12" s="208">
        <v>146</v>
      </c>
      <c r="G12" s="208">
        <v>3173</v>
      </c>
      <c r="H12" s="206">
        <f>SUM('Lask. kustannukset IKÄRAKENNE'!$C12:$G12)</f>
        <v>3965</v>
      </c>
      <c r="I12" s="209">
        <v>2292166.8000000003</v>
      </c>
      <c r="J12" s="209">
        <v>364833</v>
      </c>
      <c r="K12" s="209">
        <v>2342950.92</v>
      </c>
      <c r="L12" s="209">
        <v>1815448.68</v>
      </c>
      <c r="M12" s="209">
        <v>203262.38</v>
      </c>
      <c r="N12" s="210">
        <f>SUM('Lask. kustannukset IKÄRAKENNE'!$I12:$M12)</f>
        <v>7018661.7800000003</v>
      </c>
    </row>
    <row r="13" spans="1:14" x14ac:dyDescent="0.25">
      <c r="A13" s="204">
        <v>20</v>
      </c>
      <c r="B13" s="205" t="s">
        <v>18</v>
      </c>
      <c r="C13" s="207">
        <v>782</v>
      </c>
      <c r="D13" s="208">
        <v>154</v>
      </c>
      <c r="E13" s="208">
        <v>1222</v>
      </c>
      <c r="F13" s="208">
        <v>664</v>
      </c>
      <c r="G13" s="208">
        <v>13651</v>
      </c>
      <c r="H13" s="206">
        <f>SUM('Lask. kustannukset IKÄRAKENNE'!$C13:$G13)</f>
        <v>16473</v>
      </c>
      <c r="I13" s="209">
        <v>6401694.4199999999</v>
      </c>
      <c r="J13" s="209">
        <v>1337721</v>
      </c>
      <c r="K13" s="209">
        <v>8836685.2599999998</v>
      </c>
      <c r="L13" s="209">
        <v>8256561.1200000001</v>
      </c>
      <c r="M13" s="209">
        <v>874483.06</v>
      </c>
      <c r="N13" s="210">
        <f>SUM('Lask. kustannukset IKÄRAKENNE'!$I13:$M13)</f>
        <v>25707144.859999999</v>
      </c>
    </row>
    <row r="14" spans="1:14" x14ac:dyDescent="0.25">
      <c r="A14" s="204">
        <v>46</v>
      </c>
      <c r="B14" s="205" t="s">
        <v>19</v>
      </c>
      <c r="C14" s="207">
        <v>56</v>
      </c>
      <c r="D14" s="208">
        <v>13</v>
      </c>
      <c r="E14" s="208">
        <v>84</v>
      </c>
      <c r="F14" s="208">
        <v>27</v>
      </c>
      <c r="G14" s="208">
        <v>1161</v>
      </c>
      <c r="H14" s="206">
        <f>SUM('Lask. kustannukset IKÄRAKENNE'!$C14:$G14)</f>
        <v>1341</v>
      </c>
      <c r="I14" s="209">
        <v>458433.36000000004</v>
      </c>
      <c r="J14" s="209">
        <v>112924.5</v>
      </c>
      <c r="K14" s="209">
        <v>607431.72</v>
      </c>
      <c r="L14" s="209">
        <v>335733.66</v>
      </c>
      <c r="M14" s="209">
        <v>74373.66</v>
      </c>
      <c r="N14" s="210">
        <f>SUM('Lask. kustannukset IKÄRAKENNE'!$I14:$M14)</f>
        <v>1588896.9</v>
      </c>
    </row>
    <row r="15" spans="1:14" x14ac:dyDescent="0.25">
      <c r="A15" s="204">
        <v>47</v>
      </c>
      <c r="B15" s="205" t="s">
        <v>20</v>
      </c>
      <c r="C15" s="207">
        <v>57</v>
      </c>
      <c r="D15" s="208">
        <v>15</v>
      </c>
      <c r="E15" s="208">
        <v>102</v>
      </c>
      <c r="F15" s="208">
        <v>57</v>
      </c>
      <c r="G15" s="208">
        <v>1580</v>
      </c>
      <c r="H15" s="206">
        <f>SUM('Lask. kustannukset IKÄRAKENNE'!$C15:$G15)</f>
        <v>1811</v>
      </c>
      <c r="I15" s="209">
        <v>466619.67000000004</v>
      </c>
      <c r="J15" s="209">
        <v>130297.5</v>
      </c>
      <c r="K15" s="209">
        <v>737595.66</v>
      </c>
      <c r="L15" s="209">
        <v>708771.05999999994</v>
      </c>
      <c r="M15" s="209">
        <v>101214.8</v>
      </c>
      <c r="N15" s="210">
        <f>SUM('Lask. kustannukset IKÄRAKENNE'!$I15:$M15)</f>
        <v>2144498.69</v>
      </c>
    </row>
    <row r="16" spans="1:14" x14ac:dyDescent="0.25">
      <c r="A16" s="204">
        <v>49</v>
      </c>
      <c r="B16" s="205" t="s">
        <v>21</v>
      </c>
      <c r="C16" s="207">
        <v>20225</v>
      </c>
      <c r="D16" s="208">
        <v>3656</v>
      </c>
      <c r="E16" s="208">
        <v>23651</v>
      </c>
      <c r="F16" s="208">
        <v>11565</v>
      </c>
      <c r="G16" s="208">
        <v>246177</v>
      </c>
      <c r="H16" s="206">
        <f>SUM('Lask. kustannukset IKÄRAKENNE'!$C16:$G16)</f>
        <v>305274</v>
      </c>
      <c r="I16" s="209">
        <v>165568119.75</v>
      </c>
      <c r="J16" s="209">
        <v>31757844</v>
      </c>
      <c r="K16" s="209">
        <v>171028185.83000001</v>
      </c>
      <c r="L16" s="209">
        <v>143805917.69999999</v>
      </c>
      <c r="M16" s="209">
        <v>15770098.620000001</v>
      </c>
      <c r="N16" s="210">
        <f>SUM('Lask. kustannukset IKÄRAKENNE'!$I16:$M16)</f>
        <v>527930165.90000004</v>
      </c>
    </row>
    <row r="17" spans="1:14" x14ac:dyDescent="0.25">
      <c r="A17" s="204">
        <v>50</v>
      </c>
      <c r="B17" s="205" t="s">
        <v>22</v>
      </c>
      <c r="C17" s="207">
        <v>497</v>
      </c>
      <c r="D17" s="208">
        <v>136</v>
      </c>
      <c r="E17" s="208">
        <v>748</v>
      </c>
      <c r="F17" s="208">
        <v>390</v>
      </c>
      <c r="G17" s="208">
        <v>9505</v>
      </c>
      <c r="H17" s="206">
        <f>SUM('Lask. kustannukset IKÄRAKENNE'!$C17:$G17)</f>
        <v>11276</v>
      </c>
      <c r="I17" s="209">
        <v>4068596.0700000003</v>
      </c>
      <c r="J17" s="209">
        <v>1181364</v>
      </c>
      <c r="K17" s="209">
        <v>5409034.8399999999</v>
      </c>
      <c r="L17" s="209">
        <v>4849486.2</v>
      </c>
      <c r="M17" s="209">
        <v>608890.30000000005</v>
      </c>
      <c r="N17" s="210">
        <f>SUM('Lask. kustannukset IKÄRAKENNE'!$I17:$M17)</f>
        <v>16117371.41</v>
      </c>
    </row>
    <row r="18" spans="1:14" x14ac:dyDescent="0.25">
      <c r="A18" s="204">
        <v>51</v>
      </c>
      <c r="B18" s="205" t="s">
        <v>23</v>
      </c>
      <c r="C18" s="207">
        <v>459</v>
      </c>
      <c r="D18" s="208">
        <v>102</v>
      </c>
      <c r="E18" s="208">
        <v>662</v>
      </c>
      <c r="F18" s="208">
        <v>394</v>
      </c>
      <c r="G18" s="208">
        <v>7594</v>
      </c>
      <c r="H18" s="206">
        <f>SUM('Lask. kustannukset IKÄRAKENNE'!$C18:$G18)</f>
        <v>9211</v>
      </c>
      <c r="I18" s="209">
        <v>3757516.29</v>
      </c>
      <c r="J18" s="209">
        <v>886023</v>
      </c>
      <c r="K18" s="209">
        <v>4787140.46</v>
      </c>
      <c r="L18" s="209">
        <v>4899224.5199999996</v>
      </c>
      <c r="M18" s="209">
        <v>486471.64</v>
      </c>
      <c r="N18" s="210">
        <f>SUM('Lask. kustannukset IKÄRAKENNE'!$I18:$M18)</f>
        <v>14816375.91</v>
      </c>
    </row>
    <row r="19" spans="1:14" x14ac:dyDescent="0.25">
      <c r="A19" s="204">
        <v>52</v>
      </c>
      <c r="B19" s="205" t="s">
        <v>24</v>
      </c>
      <c r="C19" s="207">
        <v>122</v>
      </c>
      <c r="D19" s="208">
        <v>23</v>
      </c>
      <c r="E19" s="208">
        <v>174</v>
      </c>
      <c r="F19" s="208">
        <v>88</v>
      </c>
      <c r="G19" s="208">
        <v>1939</v>
      </c>
      <c r="H19" s="206">
        <f>SUM('Lask. kustannukset IKÄRAKENNE'!$C19:$G19)</f>
        <v>2346</v>
      </c>
      <c r="I19" s="209">
        <v>998729.82000000007</v>
      </c>
      <c r="J19" s="209">
        <v>199789.5</v>
      </c>
      <c r="K19" s="209">
        <v>1258251.42</v>
      </c>
      <c r="L19" s="209">
        <v>1094243.04</v>
      </c>
      <c r="M19" s="209">
        <v>124212.34000000001</v>
      </c>
      <c r="N19" s="210">
        <f>SUM('Lask. kustannukset IKÄRAKENNE'!$I19:$M19)</f>
        <v>3675226.12</v>
      </c>
    </row>
    <row r="20" spans="1:14" x14ac:dyDescent="0.25">
      <c r="A20" s="204">
        <v>61</v>
      </c>
      <c r="B20" s="205" t="s">
        <v>25</v>
      </c>
      <c r="C20" s="207">
        <v>620</v>
      </c>
      <c r="D20" s="208">
        <v>124</v>
      </c>
      <c r="E20" s="208">
        <v>793</v>
      </c>
      <c r="F20" s="208">
        <v>504</v>
      </c>
      <c r="G20" s="208">
        <v>14418</v>
      </c>
      <c r="H20" s="206">
        <f>SUM('Lask. kustannukset IKÄRAKENNE'!$C20:$G20)</f>
        <v>16459</v>
      </c>
      <c r="I20" s="209">
        <v>5075512.2</v>
      </c>
      <c r="J20" s="209">
        <v>1077126</v>
      </c>
      <c r="K20" s="209">
        <v>5734444.6899999995</v>
      </c>
      <c r="L20" s="209">
        <v>6267028.3200000003</v>
      </c>
      <c r="M20" s="209">
        <v>923617.08000000007</v>
      </c>
      <c r="N20" s="210">
        <f>SUM('Lask. kustannukset IKÄRAKENNE'!$I20:$M20)</f>
        <v>19077728.289999999</v>
      </c>
    </row>
    <row r="21" spans="1:14" x14ac:dyDescent="0.25">
      <c r="A21" s="204">
        <v>69</v>
      </c>
      <c r="B21" s="205" t="s">
        <v>26</v>
      </c>
      <c r="C21" s="207">
        <v>381</v>
      </c>
      <c r="D21" s="208">
        <v>78</v>
      </c>
      <c r="E21" s="208">
        <v>500</v>
      </c>
      <c r="F21" s="208">
        <v>287</v>
      </c>
      <c r="G21" s="208">
        <v>5441</v>
      </c>
      <c r="H21" s="206">
        <f>SUM('Lask. kustannukset IKÄRAKENNE'!$C21:$G21)</f>
        <v>6687</v>
      </c>
      <c r="I21" s="209">
        <v>3118984.1100000003</v>
      </c>
      <c r="J21" s="209">
        <v>677547</v>
      </c>
      <c r="K21" s="209">
        <v>3615665</v>
      </c>
      <c r="L21" s="209">
        <v>3568724.46</v>
      </c>
      <c r="M21" s="209">
        <v>348550.46</v>
      </c>
      <c r="N21" s="210">
        <f>SUM('Lask. kustannukset IKÄRAKENNE'!$I21:$M21)</f>
        <v>11329471.030000001</v>
      </c>
    </row>
    <row r="22" spans="1:14" x14ac:dyDescent="0.25">
      <c r="A22" s="204">
        <v>71</v>
      </c>
      <c r="B22" s="205" t="s">
        <v>27</v>
      </c>
      <c r="C22" s="207">
        <v>400</v>
      </c>
      <c r="D22" s="208">
        <v>87</v>
      </c>
      <c r="E22" s="208">
        <v>587</v>
      </c>
      <c r="F22" s="208">
        <v>291</v>
      </c>
      <c r="G22" s="208">
        <v>5226</v>
      </c>
      <c r="H22" s="206">
        <f>SUM('Lask. kustannukset IKÄRAKENNE'!$C22:$G22)</f>
        <v>6591</v>
      </c>
      <c r="I22" s="209">
        <v>3274524</v>
      </c>
      <c r="J22" s="209">
        <v>755725.5</v>
      </c>
      <c r="K22" s="209">
        <v>4244790.71</v>
      </c>
      <c r="L22" s="209">
        <v>3618462.78</v>
      </c>
      <c r="M22" s="209">
        <v>334777.56</v>
      </c>
      <c r="N22" s="210">
        <f>SUM('Lask. kustannukset IKÄRAKENNE'!$I22:$M22)</f>
        <v>12228280.550000001</v>
      </c>
    </row>
    <row r="23" spans="1:14" x14ac:dyDescent="0.25">
      <c r="A23" s="204">
        <v>72</v>
      </c>
      <c r="B23" s="205" t="s">
        <v>28</v>
      </c>
      <c r="C23" s="207">
        <v>36</v>
      </c>
      <c r="D23" s="208">
        <v>6</v>
      </c>
      <c r="E23" s="208">
        <v>57</v>
      </c>
      <c r="F23" s="208">
        <v>28</v>
      </c>
      <c r="G23" s="208">
        <v>833</v>
      </c>
      <c r="H23" s="206">
        <f>SUM('Lask. kustannukset IKÄRAKENNE'!$C23:$G23)</f>
        <v>960</v>
      </c>
      <c r="I23" s="209">
        <v>294707.16000000003</v>
      </c>
      <c r="J23" s="209">
        <v>52119</v>
      </c>
      <c r="K23" s="209">
        <v>412185.81</v>
      </c>
      <c r="L23" s="209">
        <v>348168.24</v>
      </c>
      <c r="M23" s="209">
        <v>53361.98</v>
      </c>
      <c r="N23" s="210">
        <f>SUM('Lask. kustannukset IKÄRAKENNE'!$I23:$M23)</f>
        <v>1160542.19</v>
      </c>
    </row>
    <row r="24" spans="1:14" x14ac:dyDescent="0.25">
      <c r="A24" s="204">
        <v>74</v>
      </c>
      <c r="B24" s="205" t="s">
        <v>29</v>
      </c>
      <c r="C24" s="207">
        <v>49</v>
      </c>
      <c r="D24" s="208">
        <v>4</v>
      </c>
      <c r="E24" s="208">
        <v>71</v>
      </c>
      <c r="F24" s="208">
        <v>30</v>
      </c>
      <c r="G24" s="208">
        <v>898</v>
      </c>
      <c r="H24" s="206">
        <f>SUM('Lask. kustannukset IKÄRAKENNE'!$C24:$G24)</f>
        <v>1052</v>
      </c>
      <c r="I24" s="209">
        <v>401129.19</v>
      </c>
      <c r="J24" s="209">
        <v>34746</v>
      </c>
      <c r="K24" s="209">
        <v>513424.43</v>
      </c>
      <c r="L24" s="209">
        <v>373037.4</v>
      </c>
      <c r="M24" s="209">
        <v>57525.880000000005</v>
      </c>
      <c r="N24" s="210">
        <f>SUM('Lask. kustannukset IKÄRAKENNE'!$I24:$M24)</f>
        <v>1379862.9</v>
      </c>
    </row>
    <row r="25" spans="1:14" x14ac:dyDescent="0.25">
      <c r="A25" s="204">
        <v>75</v>
      </c>
      <c r="B25" s="205" t="s">
        <v>30</v>
      </c>
      <c r="C25" s="207">
        <v>740</v>
      </c>
      <c r="D25" s="208">
        <v>161</v>
      </c>
      <c r="E25" s="208">
        <v>1127</v>
      </c>
      <c r="F25" s="208">
        <v>640</v>
      </c>
      <c r="G25" s="208">
        <v>16881</v>
      </c>
      <c r="H25" s="206">
        <f>SUM('Lask. kustannukset IKÄRAKENNE'!$C25:$G25)</f>
        <v>19549</v>
      </c>
      <c r="I25" s="209">
        <v>6057869.4000000004</v>
      </c>
      <c r="J25" s="209">
        <v>1398526.5</v>
      </c>
      <c r="K25" s="209">
        <v>8149708.9100000001</v>
      </c>
      <c r="L25" s="209">
        <v>7958131.2000000002</v>
      </c>
      <c r="M25" s="209">
        <v>1081396.8600000001</v>
      </c>
      <c r="N25" s="210">
        <f>SUM('Lask. kustannukset IKÄRAKENNE'!$I25:$M25)</f>
        <v>24645632.870000001</v>
      </c>
    </row>
    <row r="26" spans="1:14" x14ac:dyDescent="0.25">
      <c r="A26" s="204">
        <v>77</v>
      </c>
      <c r="B26" s="205" t="s">
        <v>31</v>
      </c>
      <c r="C26" s="207">
        <v>152</v>
      </c>
      <c r="D26" s="208">
        <v>40</v>
      </c>
      <c r="E26" s="208">
        <v>303</v>
      </c>
      <c r="F26" s="208">
        <v>176</v>
      </c>
      <c r="G26" s="208">
        <v>3930</v>
      </c>
      <c r="H26" s="206">
        <f>SUM('Lask. kustannukset IKÄRAKENNE'!$C26:$G26)</f>
        <v>4601</v>
      </c>
      <c r="I26" s="209">
        <v>1244319.1200000001</v>
      </c>
      <c r="J26" s="209">
        <v>347460</v>
      </c>
      <c r="K26" s="209">
        <v>2191092.9899999998</v>
      </c>
      <c r="L26" s="209">
        <v>2188486.08</v>
      </c>
      <c r="M26" s="209">
        <v>251755.80000000002</v>
      </c>
      <c r="N26" s="210">
        <f>SUM('Lask. kustannukset IKÄRAKENNE'!$I26:$M26)</f>
        <v>6223113.9899999993</v>
      </c>
    </row>
    <row r="27" spans="1:14" x14ac:dyDescent="0.25">
      <c r="A27" s="204">
        <v>78</v>
      </c>
      <c r="B27" s="205" t="s">
        <v>32</v>
      </c>
      <c r="C27" s="207">
        <v>261</v>
      </c>
      <c r="D27" s="208">
        <v>63</v>
      </c>
      <c r="E27" s="208">
        <v>396</v>
      </c>
      <c r="F27" s="208">
        <v>257</v>
      </c>
      <c r="G27" s="208">
        <v>6855</v>
      </c>
      <c r="H27" s="206">
        <f>SUM('Lask. kustannukset IKÄRAKENNE'!$C27:$G27)</f>
        <v>7832</v>
      </c>
      <c r="I27" s="209">
        <v>2136626.91</v>
      </c>
      <c r="J27" s="209">
        <v>547249.5</v>
      </c>
      <c r="K27" s="209">
        <v>2863606.68</v>
      </c>
      <c r="L27" s="209">
        <v>3195687.06</v>
      </c>
      <c r="M27" s="209">
        <v>439131.3</v>
      </c>
      <c r="N27" s="210">
        <f>SUM('Lask. kustannukset IKÄRAKENNE'!$I27:$M27)</f>
        <v>9182301.4500000011</v>
      </c>
    </row>
    <row r="28" spans="1:14" x14ac:dyDescent="0.25">
      <c r="A28" s="204">
        <v>79</v>
      </c>
      <c r="B28" s="205" t="s">
        <v>33</v>
      </c>
      <c r="C28" s="207">
        <v>303</v>
      </c>
      <c r="D28" s="208">
        <v>53</v>
      </c>
      <c r="E28" s="208">
        <v>434</v>
      </c>
      <c r="F28" s="208">
        <v>184</v>
      </c>
      <c r="G28" s="208">
        <v>5779</v>
      </c>
      <c r="H28" s="206">
        <f>SUM('Lask. kustannukset IKÄRAKENNE'!$C28:$G28)</f>
        <v>6753</v>
      </c>
      <c r="I28" s="209">
        <v>2480451.9300000002</v>
      </c>
      <c r="J28" s="209">
        <v>460384.5</v>
      </c>
      <c r="K28" s="209">
        <v>3138397.2199999997</v>
      </c>
      <c r="L28" s="209">
        <v>2287962.7200000002</v>
      </c>
      <c r="M28" s="209">
        <v>370202.74</v>
      </c>
      <c r="N28" s="210">
        <f>SUM('Lask. kustannukset IKÄRAKENNE'!$I28:$M28)</f>
        <v>8737399.1100000013</v>
      </c>
    </row>
    <row r="29" spans="1:14" x14ac:dyDescent="0.25">
      <c r="A29" s="204">
        <v>81</v>
      </c>
      <c r="B29" s="205" t="s">
        <v>34</v>
      </c>
      <c r="C29" s="207">
        <v>77</v>
      </c>
      <c r="D29" s="208">
        <v>13</v>
      </c>
      <c r="E29" s="208">
        <v>108</v>
      </c>
      <c r="F29" s="208">
        <v>45</v>
      </c>
      <c r="G29" s="208">
        <v>2331</v>
      </c>
      <c r="H29" s="206">
        <f>SUM('Lask. kustannukset IKÄRAKENNE'!$C29:$G29)</f>
        <v>2574</v>
      </c>
      <c r="I29" s="209">
        <v>630345.87</v>
      </c>
      <c r="J29" s="209">
        <v>112924.5</v>
      </c>
      <c r="K29" s="209">
        <v>780983.64</v>
      </c>
      <c r="L29" s="209">
        <v>559556.1</v>
      </c>
      <c r="M29" s="209">
        <v>149323.86000000002</v>
      </c>
      <c r="N29" s="210">
        <f>SUM('Lask. kustannukset IKÄRAKENNE'!$I29:$M29)</f>
        <v>2233133.9699999997</v>
      </c>
    </row>
    <row r="30" spans="1:14" x14ac:dyDescent="0.25">
      <c r="A30" s="204">
        <v>82</v>
      </c>
      <c r="B30" s="205" t="s">
        <v>35</v>
      </c>
      <c r="C30" s="207">
        <v>500</v>
      </c>
      <c r="D30" s="208">
        <v>98</v>
      </c>
      <c r="E30" s="208">
        <v>703</v>
      </c>
      <c r="F30" s="208">
        <v>361</v>
      </c>
      <c r="G30" s="208">
        <v>7697</v>
      </c>
      <c r="H30" s="206">
        <f>SUM('Lask. kustannukset IKÄRAKENNE'!$C30:$G30)</f>
        <v>9359</v>
      </c>
      <c r="I30" s="209">
        <v>4093155</v>
      </c>
      <c r="J30" s="209">
        <v>851277</v>
      </c>
      <c r="K30" s="209">
        <v>5083624.99</v>
      </c>
      <c r="L30" s="209">
        <v>4488883.38</v>
      </c>
      <c r="M30" s="209">
        <v>493069.82</v>
      </c>
      <c r="N30" s="210">
        <f>SUM('Lask. kustannukset IKÄRAKENNE'!$I30:$M30)</f>
        <v>15010010.190000001</v>
      </c>
    </row>
    <row r="31" spans="1:14" x14ac:dyDescent="0.25">
      <c r="A31" s="204">
        <v>86</v>
      </c>
      <c r="B31" s="205" t="s">
        <v>36</v>
      </c>
      <c r="C31" s="207">
        <v>386</v>
      </c>
      <c r="D31" s="208">
        <v>72</v>
      </c>
      <c r="E31" s="208">
        <v>641</v>
      </c>
      <c r="F31" s="208">
        <v>309</v>
      </c>
      <c r="G31" s="208">
        <v>6623</v>
      </c>
      <c r="H31" s="206">
        <f>SUM('Lask. kustannukset IKÄRAKENNE'!$C31:$G31)</f>
        <v>8031</v>
      </c>
      <c r="I31" s="209">
        <v>3159915.66</v>
      </c>
      <c r="J31" s="209">
        <v>625428</v>
      </c>
      <c r="K31" s="209">
        <v>4635282.53</v>
      </c>
      <c r="L31" s="209">
        <v>3842285.22</v>
      </c>
      <c r="M31" s="209">
        <v>424269.38</v>
      </c>
      <c r="N31" s="210">
        <f>SUM('Lask. kustannukset IKÄRAKENNE'!$I31:$M31)</f>
        <v>12687180.790000003</v>
      </c>
    </row>
    <row r="32" spans="1:14" x14ac:dyDescent="0.25">
      <c r="A32" s="204">
        <v>90</v>
      </c>
      <c r="B32" s="205" t="s">
        <v>37</v>
      </c>
      <c r="C32" s="207">
        <v>68</v>
      </c>
      <c r="D32" s="208">
        <v>18</v>
      </c>
      <c r="E32" s="208">
        <v>141</v>
      </c>
      <c r="F32" s="208">
        <v>88</v>
      </c>
      <c r="G32" s="208">
        <v>2746</v>
      </c>
      <c r="H32" s="206">
        <f>SUM('Lask. kustannukset IKÄRAKENNE'!$C32:$G32)</f>
        <v>3061</v>
      </c>
      <c r="I32" s="209">
        <v>556669.08000000007</v>
      </c>
      <c r="J32" s="209">
        <v>156357</v>
      </c>
      <c r="K32" s="209">
        <v>1019617.53</v>
      </c>
      <c r="L32" s="209">
        <v>1094243.04</v>
      </c>
      <c r="M32" s="209">
        <v>175908.76</v>
      </c>
      <c r="N32" s="210">
        <f>SUM('Lask. kustannukset IKÄRAKENNE'!$I32:$M32)</f>
        <v>3002795.41</v>
      </c>
    </row>
    <row r="33" spans="1:14" x14ac:dyDescent="0.25">
      <c r="A33" s="204">
        <v>91</v>
      </c>
      <c r="B33" s="205" t="s">
        <v>38</v>
      </c>
      <c r="C33" s="207">
        <v>36837</v>
      </c>
      <c r="D33" s="208">
        <v>6350</v>
      </c>
      <c r="E33" s="208">
        <v>38998</v>
      </c>
      <c r="F33" s="208">
        <v>18220</v>
      </c>
      <c r="G33" s="208">
        <v>563623</v>
      </c>
      <c r="H33" s="206">
        <f>SUM('Lask. kustannukset IKÄRAKENNE'!$C33:$G33)</f>
        <v>664028</v>
      </c>
      <c r="I33" s="209">
        <v>301559101.47000003</v>
      </c>
      <c r="J33" s="209">
        <v>55159275</v>
      </c>
      <c r="K33" s="209">
        <v>282007407.33999997</v>
      </c>
      <c r="L33" s="209">
        <v>226558047.59999999</v>
      </c>
      <c r="M33" s="209">
        <v>36105689.380000003</v>
      </c>
      <c r="N33" s="210">
        <f>SUM('Lask. kustannukset IKÄRAKENNE'!$I33:$M33)</f>
        <v>901389520.78999996</v>
      </c>
    </row>
    <row r="34" spans="1:14" x14ac:dyDescent="0.25">
      <c r="A34" s="204">
        <v>92</v>
      </c>
      <c r="B34" s="205" t="s">
        <v>39</v>
      </c>
      <c r="C34" s="207">
        <v>15334</v>
      </c>
      <c r="D34" s="208">
        <v>2669</v>
      </c>
      <c r="E34" s="208">
        <v>16734</v>
      </c>
      <c r="F34" s="208">
        <v>8425</v>
      </c>
      <c r="G34" s="208">
        <v>199657</v>
      </c>
      <c r="H34" s="206">
        <f>SUM('Lask. kustannukset IKÄRAKENNE'!$C34:$G34)</f>
        <v>242819</v>
      </c>
      <c r="I34" s="209">
        <v>125528877.54000001</v>
      </c>
      <c r="J34" s="209">
        <v>23184268.5</v>
      </c>
      <c r="K34" s="209">
        <v>121009076.22</v>
      </c>
      <c r="L34" s="209">
        <v>104761336.5</v>
      </c>
      <c r="M34" s="209">
        <v>12790027.42</v>
      </c>
      <c r="N34" s="210">
        <f>SUM('Lask. kustannukset IKÄRAKENNE'!$I34:$M34)</f>
        <v>387273586.18000001</v>
      </c>
    </row>
    <row r="35" spans="1:14" x14ac:dyDescent="0.25">
      <c r="A35" s="204">
        <v>97</v>
      </c>
      <c r="B35" s="205" t="s">
        <v>40</v>
      </c>
      <c r="C35" s="207">
        <v>69</v>
      </c>
      <c r="D35" s="208">
        <v>16</v>
      </c>
      <c r="E35" s="208">
        <v>93</v>
      </c>
      <c r="F35" s="208">
        <v>42</v>
      </c>
      <c r="G35" s="208">
        <v>1871</v>
      </c>
      <c r="H35" s="206">
        <f>SUM('Lask. kustannukset IKÄRAKENNE'!$C35:$G35)</f>
        <v>2091</v>
      </c>
      <c r="I35" s="209">
        <v>564855.39</v>
      </c>
      <c r="J35" s="209">
        <v>138984</v>
      </c>
      <c r="K35" s="209">
        <v>672513.69</v>
      </c>
      <c r="L35" s="209">
        <v>522252.36</v>
      </c>
      <c r="M35" s="209">
        <v>119856.26000000001</v>
      </c>
      <c r="N35" s="210">
        <f>SUM('Lask. kustannukset IKÄRAKENNE'!$I35:$M35)</f>
        <v>2018461.7</v>
      </c>
    </row>
    <row r="36" spans="1:14" x14ac:dyDescent="0.25">
      <c r="A36" s="204">
        <v>98</v>
      </c>
      <c r="B36" s="205" t="s">
        <v>41</v>
      </c>
      <c r="C36" s="208">
        <v>1173</v>
      </c>
      <c r="D36" s="208">
        <v>247</v>
      </c>
      <c r="E36" s="208">
        <v>1745</v>
      </c>
      <c r="F36" s="208">
        <v>894</v>
      </c>
      <c r="G36" s="208">
        <v>18884</v>
      </c>
      <c r="H36" s="206">
        <f>SUM('Lask. kustannukset IKÄRAKENNE'!$C36:$G36)</f>
        <v>22943</v>
      </c>
      <c r="I36" s="209">
        <v>9602541.6300000008</v>
      </c>
      <c r="J36" s="209">
        <v>2145565.5</v>
      </c>
      <c r="K36" s="209">
        <v>12618670.85</v>
      </c>
      <c r="L36" s="209">
        <v>11116514.52</v>
      </c>
      <c r="M36" s="209">
        <v>1209709.04</v>
      </c>
      <c r="N36" s="210">
        <f>SUM('Lask. kustannukset IKÄRAKENNE'!$I36:$M36)</f>
        <v>36693001.539999999</v>
      </c>
    </row>
    <row r="37" spans="1:14" x14ac:dyDescent="0.25">
      <c r="A37" s="204">
        <v>102</v>
      </c>
      <c r="B37" s="205" t="s">
        <v>42</v>
      </c>
      <c r="C37" s="207">
        <v>438</v>
      </c>
      <c r="D37" s="208">
        <v>100</v>
      </c>
      <c r="E37" s="208">
        <v>595</v>
      </c>
      <c r="F37" s="208">
        <v>305</v>
      </c>
      <c r="G37" s="208">
        <v>8307</v>
      </c>
      <c r="H37" s="206">
        <f>SUM('Lask. kustannukset IKÄRAKENNE'!$C37:$G37)</f>
        <v>9745</v>
      </c>
      <c r="I37" s="209">
        <v>3585603.7800000003</v>
      </c>
      <c r="J37" s="209">
        <v>868650</v>
      </c>
      <c r="K37" s="209">
        <v>4302641.3499999996</v>
      </c>
      <c r="L37" s="209">
        <v>3792546.9</v>
      </c>
      <c r="M37" s="209">
        <v>532146.42000000004</v>
      </c>
      <c r="N37" s="210">
        <f>SUM('Lask. kustannukset IKÄRAKENNE'!$I37:$M37)</f>
        <v>13081588.449999999</v>
      </c>
    </row>
    <row r="38" spans="1:14" x14ac:dyDescent="0.25">
      <c r="A38" s="204">
        <v>103</v>
      </c>
      <c r="B38" s="205" t="s">
        <v>43</v>
      </c>
      <c r="C38" s="207">
        <v>95</v>
      </c>
      <c r="D38" s="208">
        <v>13</v>
      </c>
      <c r="E38" s="208">
        <v>125</v>
      </c>
      <c r="F38" s="208">
        <v>76</v>
      </c>
      <c r="G38" s="208">
        <v>1852</v>
      </c>
      <c r="H38" s="206">
        <f>SUM('Lask. kustannukset IKÄRAKENNE'!$C38:$G38)</f>
        <v>2161</v>
      </c>
      <c r="I38" s="209">
        <v>777699.45000000007</v>
      </c>
      <c r="J38" s="209">
        <v>112924.5</v>
      </c>
      <c r="K38" s="209">
        <v>903916.25</v>
      </c>
      <c r="L38" s="209">
        <v>945028.08</v>
      </c>
      <c r="M38" s="209">
        <v>118639.12000000001</v>
      </c>
      <c r="N38" s="210">
        <f>SUM('Lask. kustannukset IKÄRAKENNE'!$I38:$M38)</f>
        <v>2858207.4000000004</v>
      </c>
    </row>
    <row r="39" spans="1:14" x14ac:dyDescent="0.25">
      <c r="A39" s="204">
        <v>105</v>
      </c>
      <c r="B39" s="205" t="s">
        <v>44</v>
      </c>
      <c r="C39" s="207">
        <v>75</v>
      </c>
      <c r="D39" s="208">
        <v>15</v>
      </c>
      <c r="E39" s="208">
        <v>75</v>
      </c>
      <c r="F39" s="208">
        <v>46</v>
      </c>
      <c r="G39" s="208">
        <v>1883</v>
      </c>
      <c r="H39" s="206">
        <f>SUM('Lask. kustannukset IKÄRAKENNE'!$C39:$G39)</f>
        <v>2094</v>
      </c>
      <c r="I39" s="209">
        <v>613973.25</v>
      </c>
      <c r="J39" s="209">
        <v>130297.5</v>
      </c>
      <c r="K39" s="209">
        <v>542349.75</v>
      </c>
      <c r="L39" s="209">
        <v>571990.68000000005</v>
      </c>
      <c r="M39" s="209">
        <v>120624.98000000001</v>
      </c>
      <c r="N39" s="210">
        <f>SUM('Lask. kustannukset IKÄRAKENNE'!$I39:$M39)</f>
        <v>1979236.1600000001</v>
      </c>
    </row>
    <row r="40" spans="1:14" x14ac:dyDescent="0.25">
      <c r="A40" s="204">
        <v>106</v>
      </c>
      <c r="B40" s="205" t="s">
        <v>45</v>
      </c>
      <c r="C40" s="207">
        <v>2316</v>
      </c>
      <c r="D40" s="208">
        <v>428</v>
      </c>
      <c r="E40" s="208">
        <v>2981</v>
      </c>
      <c r="F40" s="208">
        <v>1671</v>
      </c>
      <c r="G40" s="208">
        <v>39401</v>
      </c>
      <c r="H40" s="206">
        <f>SUM('Lask. kustannukset IKÄRAKENNE'!$C40:$G40)</f>
        <v>46797</v>
      </c>
      <c r="I40" s="209">
        <v>18959493.960000001</v>
      </c>
      <c r="J40" s="209">
        <v>3717822</v>
      </c>
      <c r="K40" s="209">
        <v>21556594.73</v>
      </c>
      <c r="L40" s="209">
        <v>20778183.18</v>
      </c>
      <c r="M40" s="209">
        <v>2524028.06</v>
      </c>
      <c r="N40" s="210">
        <f>SUM('Lask. kustannukset IKÄRAKENNE'!$I40:$M40)</f>
        <v>67536121.929999992</v>
      </c>
    </row>
    <row r="41" spans="1:14" x14ac:dyDescent="0.25">
      <c r="A41" s="204">
        <v>108</v>
      </c>
      <c r="B41" s="205" t="s">
        <v>46</v>
      </c>
      <c r="C41" s="207">
        <v>550</v>
      </c>
      <c r="D41" s="208">
        <v>120</v>
      </c>
      <c r="E41" s="208">
        <v>768</v>
      </c>
      <c r="F41" s="208">
        <v>379</v>
      </c>
      <c r="G41" s="208">
        <v>8440</v>
      </c>
      <c r="H41" s="206">
        <f>SUM('Lask. kustannukset IKÄRAKENNE'!$C41:$G41)</f>
        <v>10257</v>
      </c>
      <c r="I41" s="209">
        <v>4502470.5</v>
      </c>
      <c r="J41" s="209">
        <v>1042380</v>
      </c>
      <c r="K41" s="209">
        <v>5553661.4399999995</v>
      </c>
      <c r="L41" s="209">
        <v>4712705.82</v>
      </c>
      <c r="M41" s="209">
        <v>540666.4</v>
      </c>
      <c r="N41" s="210">
        <f>SUM('Lask. kustannukset IKÄRAKENNE'!$I41:$M41)</f>
        <v>16351884.16</v>
      </c>
    </row>
    <row r="42" spans="1:14" x14ac:dyDescent="0.25">
      <c r="A42" s="204">
        <v>109</v>
      </c>
      <c r="B42" s="205" t="s">
        <v>47</v>
      </c>
      <c r="C42" s="207">
        <v>3197</v>
      </c>
      <c r="D42" s="208">
        <v>614</v>
      </c>
      <c r="E42" s="208">
        <v>4175</v>
      </c>
      <c r="F42" s="208">
        <v>2263</v>
      </c>
      <c r="G42" s="208">
        <v>57794</v>
      </c>
      <c r="H42" s="206">
        <f>SUM('Lask. kustannukset IKÄRAKENNE'!$C42:$G42)</f>
        <v>68043</v>
      </c>
      <c r="I42" s="209">
        <v>26171633.07</v>
      </c>
      <c r="J42" s="209">
        <v>5333511</v>
      </c>
      <c r="K42" s="209">
        <v>30190802.75</v>
      </c>
      <c r="L42" s="209">
        <v>28139454.539999999</v>
      </c>
      <c r="M42" s="209">
        <v>3702283.64</v>
      </c>
      <c r="N42" s="210">
        <f>SUM('Lask. kustannukset IKÄRAKENNE'!$I42:$M42)</f>
        <v>93537685</v>
      </c>
    </row>
    <row r="43" spans="1:14" x14ac:dyDescent="0.25">
      <c r="A43" s="204">
        <v>111</v>
      </c>
      <c r="B43" s="205" t="s">
        <v>48</v>
      </c>
      <c r="C43" s="207">
        <v>561</v>
      </c>
      <c r="D43" s="208">
        <v>126</v>
      </c>
      <c r="E43" s="208">
        <v>856</v>
      </c>
      <c r="F43" s="208">
        <v>499</v>
      </c>
      <c r="G43" s="208">
        <v>16089</v>
      </c>
      <c r="H43" s="206">
        <f>SUM('Lask. kustannukset IKÄRAKENNE'!$C43:$G43)</f>
        <v>18131</v>
      </c>
      <c r="I43" s="209">
        <v>4592519.91</v>
      </c>
      <c r="J43" s="209">
        <v>1094499</v>
      </c>
      <c r="K43" s="209">
        <v>6190018.4799999995</v>
      </c>
      <c r="L43" s="209">
        <v>6204855.4199999999</v>
      </c>
      <c r="M43" s="209">
        <v>1030661.3400000001</v>
      </c>
      <c r="N43" s="210">
        <f>SUM('Lask. kustannukset IKÄRAKENNE'!$I43:$M43)</f>
        <v>19112554.150000002</v>
      </c>
    </row>
    <row r="44" spans="1:14" x14ac:dyDescent="0.25">
      <c r="A44" s="204">
        <v>139</v>
      </c>
      <c r="B44" s="205" t="s">
        <v>49</v>
      </c>
      <c r="C44" s="207">
        <v>693</v>
      </c>
      <c r="D44" s="208">
        <v>146</v>
      </c>
      <c r="E44" s="208">
        <v>930</v>
      </c>
      <c r="F44" s="208">
        <v>499</v>
      </c>
      <c r="G44" s="208">
        <v>7585</v>
      </c>
      <c r="H44" s="206">
        <f>SUM('Lask. kustannukset IKÄRAKENNE'!$C44:$G44)</f>
        <v>9853</v>
      </c>
      <c r="I44" s="209">
        <v>5673112.8300000001</v>
      </c>
      <c r="J44" s="209">
        <v>1268229</v>
      </c>
      <c r="K44" s="209">
        <v>6725136.9000000004</v>
      </c>
      <c r="L44" s="209">
        <v>6204855.4199999999</v>
      </c>
      <c r="M44" s="209">
        <v>485895.10000000003</v>
      </c>
      <c r="N44" s="210">
        <f>SUM('Lask. kustannukset IKÄRAKENNE'!$I44:$M44)</f>
        <v>20357229.25</v>
      </c>
    </row>
    <row r="45" spans="1:14" x14ac:dyDescent="0.25">
      <c r="A45" s="204">
        <v>140</v>
      </c>
      <c r="B45" s="205" t="s">
        <v>50</v>
      </c>
      <c r="C45" s="207">
        <v>949</v>
      </c>
      <c r="D45" s="208">
        <v>212</v>
      </c>
      <c r="E45" s="208">
        <v>1381</v>
      </c>
      <c r="F45" s="208">
        <v>725</v>
      </c>
      <c r="G45" s="208">
        <v>17534</v>
      </c>
      <c r="H45" s="206">
        <f>SUM('Lask. kustannukset IKÄRAKENNE'!$C45:$G45)</f>
        <v>20801</v>
      </c>
      <c r="I45" s="209">
        <v>7768808.1900000004</v>
      </c>
      <c r="J45" s="209">
        <v>1841538</v>
      </c>
      <c r="K45" s="209">
        <v>9986466.7300000004</v>
      </c>
      <c r="L45" s="209">
        <v>9015070.5</v>
      </c>
      <c r="M45" s="209">
        <v>1123228.04</v>
      </c>
      <c r="N45" s="210">
        <f>SUM('Lask. kustannukset IKÄRAKENNE'!$I45:$M45)</f>
        <v>29735111.460000001</v>
      </c>
    </row>
    <row r="46" spans="1:14" x14ac:dyDescent="0.25">
      <c r="A46" s="204">
        <v>142</v>
      </c>
      <c r="B46" s="205" t="s">
        <v>51</v>
      </c>
      <c r="C46" s="207">
        <v>302</v>
      </c>
      <c r="D46" s="208">
        <v>58</v>
      </c>
      <c r="E46" s="208">
        <v>393</v>
      </c>
      <c r="F46" s="208">
        <v>206</v>
      </c>
      <c r="G46" s="208">
        <v>5545</v>
      </c>
      <c r="H46" s="206">
        <f>SUM('Lask. kustannukset IKÄRAKENNE'!$C46:$G46)</f>
        <v>6504</v>
      </c>
      <c r="I46" s="209">
        <v>2472265.62</v>
      </c>
      <c r="J46" s="209">
        <v>503817</v>
      </c>
      <c r="K46" s="209">
        <v>2841912.69</v>
      </c>
      <c r="L46" s="209">
        <v>2561523.48</v>
      </c>
      <c r="M46" s="209">
        <v>355212.7</v>
      </c>
      <c r="N46" s="210">
        <f>SUM('Lask. kustannukset IKÄRAKENNE'!$I46:$M46)</f>
        <v>8734731.4900000002</v>
      </c>
    </row>
    <row r="47" spans="1:14" x14ac:dyDescent="0.25">
      <c r="A47" s="204">
        <v>143</v>
      </c>
      <c r="B47" s="205" t="s">
        <v>52</v>
      </c>
      <c r="C47" s="207">
        <v>258</v>
      </c>
      <c r="D47" s="208">
        <v>68</v>
      </c>
      <c r="E47" s="208">
        <v>445</v>
      </c>
      <c r="F47" s="208">
        <v>203</v>
      </c>
      <c r="G47" s="208">
        <v>5830</v>
      </c>
      <c r="H47" s="206">
        <f>SUM('Lask. kustannukset IKÄRAKENNE'!$C47:$G47)</f>
        <v>6804</v>
      </c>
      <c r="I47" s="209">
        <v>2112067.98</v>
      </c>
      <c r="J47" s="209">
        <v>590682</v>
      </c>
      <c r="K47" s="209">
        <v>3217941.85</v>
      </c>
      <c r="L47" s="209">
        <v>2524219.7399999998</v>
      </c>
      <c r="M47" s="209">
        <v>373469.8</v>
      </c>
      <c r="N47" s="210">
        <f>SUM('Lask. kustannukset IKÄRAKENNE'!$I47:$M47)</f>
        <v>8818381.370000001</v>
      </c>
    </row>
    <row r="48" spans="1:14" x14ac:dyDescent="0.25">
      <c r="A48" s="204">
        <v>145</v>
      </c>
      <c r="B48" s="205" t="s">
        <v>53</v>
      </c>
      <c r="C48" s="207">
        <v>860</v>
      </c>
      <c r="D48" s="208">
        <v>159</v>
      </c>
      <c r="E48" s="208">
        <v>1001</v>
      </c>
      <c r="F48" s="208">
        <v>517</v>
      </c>
      <c r="G48" s="208">
        <v>9832</v>
      </c>
      <c r="H48" s="206">
        <f>SUM('Lask. kustannukset IKÄRAKENNE'!$C48:$G48)</f>
        <v>12369</v>
      </c>
      <c r="I48" s="209">
        <v>7040226.6000000006</v>
      </c>
      <c r="J48" s="209">
        <v>1381153.5</v>
      </c>
      <c r="K48" s="209">
        <v>7238561.3300000001</v>
      </c>
      <c r="L48" s="209">
        <v>6428677.8600000003</v>
      </c>
      <c r="M48" s="209">
        <v>629837.92000000004</v>
      </c>
      <c r="N48" s="210">
        <f>SUM('Lask. kustannukset IKÄRAKENNE'!$I48:$M48)</f>
        <v>22718457.210000005</v>
      </c>
    </row>
    <row r="49" spans="1:14" x14ac:dyDescent="0.25">
      <c r="A49" s="204">
        <v>146</v>
      </c>
      <c r="B49" s="205" t="s">
        <v>54</v>
      </c>
      <c r="C49" s="207">
        <v>110</v>
      </c>
      <c r="D49" s="208">
        <v>31</v>
      </c>
      <c r="E49" s="208">
        <v>169</v>
      </c>
      <c r="F49" s="208">
        <v>101</v>
      </c>
      <c r="G49" s="208">
        <v>4081</v>
      </c>
      <c r="H49" s="206">
        <f>SUM('Lask. kustannukset IKÄRAKENNE'!$C49:$G49)</f>
        <v>4492</v>
      </c>
      <c r="I49" s="209">
        <v>900494.10000000009</v>
      </c>
      <c r="J49" s="209">
        <v>269281.5</v>
      </c>
      <c r="K49" s="209">
        <v>1222094.77</v>
      </c>
      <c r="L49" s="209">
        <v>1255892.58</v>
      </c>
      <c r="M49" s="209">
        <v>261428.86000000002</v>
      </c>
      <c r="N49" s="210">
        <f>SUM('Lask. kustannukset IKÄRAKENNE'!$I49:$M49)</f>
        <v>3909191.81</v>
      </c>
    </row>
    <row r="50" spans="1:14" x14ac:dyDescent="0.25">
      <c r="A50" s="204">
        <v>148</v>
      </c>
      <c r="B50" s="205" t="s">
        <v>55</v>
      </c>
      <c r="C50" s="207">
        <v>285</v>
      </c>
      <c r="D50" s="208">
        <v>58</v>
      </c>
      <c r="E50" s="208">
        <v>362</v>
      </c>
      <c r="F50" s="208">
        <v>201</v>
      </c>
      <c r="G50" s="208">
        <v>6141</v>
      </c>
      <c r="H50" s="206">
        <f>SUM('Lask. kustannukset IKÄRAKENNE'!$C50:$G50)</f>
        <v>7047</v>
      </c>
      <c r="I50" s="209">
        <v>2333098.35</v>
      </c>
      <c r="J50" s="209">
        <v>503817</v>
      </c>
      <c r="K50" s="209">
        <v>2617741.46</v>
      </c>
      <c r="L50" s="209">
        <v>2499350.58</v>
      </c>
      <c r="M50" s="209">
        <v>393392.46</v>
      </c>
      <c r="N50" s="210">
        <f>SUM('Lask. kustannukset IKÄRAKENNE'!$I50:$M50)</f>
        <v>8347399.8500000006</v>
      </c>
    </row>
    <row r="51" spans="1:14" x14ac:dyDescent="0.25">
      <c r="A51" s="204">
        <v>149</v>
      </c>
      <c r="B51" s="205" t="s">
        <v>56</v>
      </c>
      <c r="C51" s="207">
        <v>252</v>
      </c>
      <c r="D51" s="208">
        <v>48</v>
      </c>
      <c r="E51" s="208">
        <v>349</v>
      </c>
      <c r="F51" s="208">
        <v>194</v>
      </c>
      <c r="G51" s="208">
        <v>4541</v>
      </c>
      <c r="H51" s="206">
        <f>SUM('Lask. kustannukset IKÄRAKENNE'!$C51:$G51)</f>
        <v>5384</v>
      </c>
      <c r="I51" s="209">
        <v>2062950.12</v>
      </c>
      <c r="J51" s="209">
        <v>416952</v>
      </c>
      <c r="K51" s="209">
        <v>2523734.17</v>
      </c>
      <c r="L51" s="209">
        <v>2412308.52</v>
      </c>
      <c r="M51" s="209">
        <v>290896.46000000002</v>
      </c>
      <c r="N51" s="210">
        <f>SUM('Lask. kustannukset IKÄRAKENNE'!$I51:$M51)</f>
        <v>7706841.2700000005</v>
      </c>
    </row>
    <row r="52" spans="1:14" x14ac:dyDescent="0.25">
      <c r="A52" s="204">
        <v>151</v>
      </c>
      <c r="B52" s="205" t="s">
        <v>57</v>
      </c>
      <c r="C52" s="207">
        <v>58</v>
      </c>
      <c r="D52" s="208">
        <v>9</v>
      </c>
      <c r="E52" s="208">
        <v>102</v>
      </c>
      <c r="F52" s="208">
        <v>46</v>
      </c>
      <c r="G52" s="208">
        <v>1637</v>
      </c>
      <c r="H52" s="206">
        <f>SUM('Lask. kustannukset IKÄRAKENNE'!$C52:$G52)</f>
        <v>1852</v>
      </c>
      <c r="I52" s="209">
        <v>474805.98000000004</v>
      </c>
      <c r="J52" s="209">
        <v>78178.5</v>
      </c>
      <c r="K52" s="209">
        <v>737595.66</v>
      </c>
      <c r="L52" s="209">
        <v>571990.68000000005</v>
      </c>
      <c r="M52" s="209">
        <v>104866.22</v>
      </c>
      <c r="N52" s="210">
        <f>SUM('Lask. kustannukset IKÄRAKENNE'!$I52:$M52)</f>
        <v>1967437.0400000003</v>
      </c>
    </row>
    <row r="53" spans="1:14" x14ac:dyDescent="0.25">
      <c r="A53" s="204">
        <v>152</v>
      </c>
      <c r="B53" s="205" t="s">
        <v>58</v>
      </c>
      <c r="C53" s="207">
        <v>178</v>
      </c>
      <c r="D53" s="208">
        <v>49</v>
      </c>
      <c r="E53" s="208">
        <v>330</v>
      </c>
      <c r="F53" s="208">
        <v>180</v>
      </c>
      <c r="G53" s="208">
        <v>3669</v>
      </c>
      <c r="H53" s="206">
        <f>SUM('Lask. kustannukset IKÄRAKENNE'!$C53:$G53)</f>
        <v>4406</v>
      </c>
      <c r="I53" s="209">
        <v>1457163.1800000002</v>
      </c>
      <c r="J53" s="209">
        <v>425638.5</v>
      </c>
      <c r="K53" s="209">
        <v>2386338.9</v>
      </c>
      <c r="L53" s="209">
        <v>2238224.4</v>
      </c>
      <c r="M53" s="209">
        <v>235036.14</v>
      </c>
      <c r="N53" s="210">
        <f>SUM('Lask. kustannukset IKÄRAKENNE'!$I53:$M53)</f>
        <v>6742401.1200000001</v>
      </c>
    </row>
    <row r="54" spans="1:14" x14ac:dyDescent="0.25">
      <c r="A54" s="204">
        <v>153</v>
      </c>
      <c r="B54" s="205" t="s">
        <v>59</v>
      </c>
      <c r="C54" s="207">
        <v>878</v>
      </c>
      <c r="D54" s="208">
        <v>191</v>
      </c>
      <c r="E54" s="208">
        <v>1344</v>
      </c>
      <c r="F54" s="208">
        <v>725</v>
      </c>
      <c r="G54" s="208">
        <v>22070</v>
      </c>
      <c r="H54" s="206">
        <f>SUM('Lask. kustannukset IKÄRAKENNE'!$C54:$G54)</f>
        <v>25208</v>
      </c>
      <c r="I54" s="209">
        <v>7187580.1800000006</v>
      </c>
      <c r="J54" s="209">
        <v>1659121.5</v>
      </c>
      <c r="K54" s="209">
        <v>9718907.5199999996</v>
      </c>
      <c r="L54" s="209">
        <v>9015070.5</v>
      </c>
      <c r="M54" s="209">
        <v>1413804.2</v>
      </c>
      <c r="N54" s="210">
        <f>SUM('Lask. kustannukset IKÄRAKENNE'!$I54:$M54)</f>
        <v>28994483.899999999</v>
      </c>
    </row>
    <row r="55" spans="1:14" x14ac:dyDescent="0.25">
      <c r="A55" s="204">
        <v>165</v>
      </c>
      <c r="B55" s="205" t="s">
        <v>60</v>
      </c>
      <c r="C55" s="207">
        <v>856</v>
      </c>
      <c r="D55" s="208">
        <v>164</v>
      </c>
      <c r="E55" s="208">
        <v>1093</v>
      </c>
      <c r="F55" s="208">
        <v>667</v>
      </c>
      <c r="G55" s="208">
        <v>13500</v>
      </c>
      <c r="H55" s="206">
        <f>SUM('Lask. kustannukset IKÄRAKENNE'!$C55:$G55)</f>
        <v>16280</v>
      </c>
      <c r="I55" s="209">
        <v>7007481.3600000003</v>
      </c>
      <c r="J55" s="209">
        <v>1424586</v>
      </c>
      <c r="K55" s="209">
        <v>7903843.6899999995</v>
      </c>
      <c r="L55" s="209">
        <v>8293864.8600000003</v>
      </c>
      <c r="M55" s="209">
        <v>864810</v>
      </c>
      <c r="N55" s="210">
        <f>SUM('Lask. kustannukset IKÄRAKENNE'!$I55:$M55)</f>
        <v>25494585.91</v>
      </c>
    </row>
    <row r="56" spans="1:14" x14ac:dyDescent="0.25">
      <c r="A56" s="204">
        <v>167</v>
      </c>
      <c r="B56" s="205" t="s">
        <v>61</v>
      </c>
      <c r="C56" s="207">
        <v>3522</v>
      </c>
      <c r="D56" s="208">
        <v>648</v>
      </c>
      <c r="E56" s="208">
        <v>4439</v>
      </c>
      <c r="F56" s="208">
        <v>2173</v>
      </c>
      <c r="G56" s="208">
        <v>66731</v>
      </c>
      <c r="H56" s="206">
        <f>SUM('Lask. kustannukset IKÄRAKENNE'!$C56:$G56)</f>
        <v>77513</v>
      </c>
      <c r="I56" s="209">
        <v>28832183.82</v>
      </c>
      <c r="J56" s="209">
        <v>5628852</v>
      </c>
      <c r="K56" s="209">
        <v>32099873.870000001</v>
      </c>
      <c r="L56" s="209">
        <v>27020342.34</v>
      </c>
      <c r="M56" s="209">
        <v>4274787.8600000003</v>
      </c>
      <c r="N56" s="210">
        <f>SUM('Lask. kustannukset IKÄRAKENNE'!$I56:$M56)</f>
        <v>97856039.890000001</v>
      </c>
    </row>
    <row r="57" spans="1:14" x14ac:dyDescent="0.25">
      <c r="A57" s="204">
        <v>169</v>
      </c>
      <c r="B57" s="205" t="s">
        <v>62</v>
      </c>
      <c r="C57" s="207">
        <v>207</v>
      </c>
      <c r="D57" s="208">
        <v>39</v>
      </c>
      <c r="E57" s="208">
        <v>344</v>
      </c>
      <c r="F57" s="208">
        <v>179</v>
      </c>
      <c r="G57" s="208">
        <v>4221</v>
      </c>
      <c r="H57" s="206">
        <f>SUM('Lask. kustannukset IKÄRAKENNE'!$C57:$G57)</f>
        <v>4990</v>
      </c>
      <c r="I57" s="209">
        <v>1694566.1700000002</v>
      </c>
      <c r="J57" s="209">
        <v>338773.5</v>
      </c>
      <c r="K57" s="209">
        <v>2487577.52</v>
      </c>
      <c r="L57" s="209">
        <v>2225789.8199999998</v>
      </c>
      <c r="M57" s="209">
        <v>270397.26</v>
      </c>
      <c r="N57" s="210">
        <f>SUM('Lask. kustannukset IKÄRAKENNE'!$I57:$M57)</f>
        <v>7017104.2699999996</v>
      </c>
    </row>
    <row r="58" spans="1:14" x14ac:dyDescent="0.25">
      <c r="A58" s="204">
        <v>171</v>
      </c>
      <c r="B58" s="205" t="s">
        <v>63</v>
      </c>
      <c r="C58" s="207">
        <v>186</v>
      </c>
      <c r="D58" s="208">
        <v>45</v>
      </c>
      <c r="E58" s="208">
        <v>261</v>
      </c>
      <c r="F58" s="208">
        <v>139</v>
      </c>
      <c r="G58" s="208">
        <v>3909</v>
      </c>
      <c r="H58" s="206">
        <f>SUM('Lask. kustannukset IKÄRAKENNE'!$C58:$G58)</f>
        <v>4540</v>
      </c>
      <c r="I58" s="209">
        <v>1522653.6600000001</v>
      </c>
      <c r="J58" s="209">
        <v>390892.5</v>
      </c>
      <c r="K58" s="209">
        <v>1887377.13</v>
      </c>
      <c r="L58" s="209">
        <v>1728406.6199999999</v>
      </c>
      <c r="M58" s="209">
        <v>250410.54</v>
      </c>
      <c r="N58" s="210">
        <f>SUM('Lask. kustannukset IKÄRAKENNE'!$I58:$M58)</f>
        <v>5779740.4500000002</v>
      </c>
    </row>
    <row r="59" spans="1:14" x14ac:dyDescent="0.25">
      <c r="A59" s="204">
        <v>172</v>
      </c>
      <c r="B59" s="205" t="s">
        <v>64</v>
      </c>
      <c r="C59" s="207">
        <v>126</v>
      </c>
      <c r="D59" s="208">
        <v>19</v>
      </c>
      <c r="E59" s="208">
        <v>207</v>
      </c>
      <c r="F59" s="208">
        <v>116</v>
      </c>
      <c r="G59" s="208">
        <v>3703</v>
      </c>
      <c r="H59" s="206">
        <f>SUM('Lask. kustannukset IKÄRAKENNE'!$C59:$G59)</f>
        <v>4171</v>
      </c>
      <c r="I59" s="209">
        <v>1031475.06</v>
      </c>
      <c r="J59" s="209">
        <v>165043.5</v>
      </c>
      <c r="K59" s="209">
        <v>1496885.31</v>
      </c>
      <c r="L59" s="209">
        <v>1442411.28</v>
      </c>
      <c r="M59" s="209">
        <v>237214.18000000002</v>
      </c>
      <c r="N59" s="210">
        <f>SUM('Lask. kustannukset IKÄRAKENNE'!$I59:$M59)</f>
        <v>4373029.33</v>
      </c>
    </row>
    <row r="60" spans="1:14" x14ac:dyDescent="0.25">
      <c r="A60" s="204">
        <v>176</v>
      </c>
      <c r="B60" s="205" t="s">
        <v>65</v>
      </c>
      <c r="C60" s="207">
        <v>121</v>
      </c>
      <c r="D60" s="208">
        <v>27</v>
      </c>
      <c r="E60" s="208">
        <v>173</v>
      </c>
      <c r="F60" s="208">
        <v>126</v>
      </c>
      <c r="G60" s="208">
        <v>3905</v>
      </c>
      <c r="H60" s="206">
        <f>SUM('Lask. kustannukset IKÄRAKENNE'!$C60:$G60)</f>
        <v>4352</v>
      </c>
      <c r="I60" s="209">
        <v>990543.51</v>
      </c>
      <c r="J60" s="209">
        <v>234535.5</v>
      </c>
      <c r="K60" s="209">
        <v>1251020.0900000001</v>
      </c>
      <c r="L60" s="209">
        <v>1566757.08</v>
      </c>
      <c r="M60" s="209">
        <v>250154.30000000002</v>
      </c>
      <c r="N60" s="210">
        <f>SUM('Lask. kustannukset IKÄRAKENNE'!$I60:$M60)</f>
        <v>4293010.4800000004</v>
      </c>
    </row>
    <row r="61" spans="1:14" x14ac:dyDescent="0.25">
      <c r="A61" s="204">
        <v>177</v>
      </c>
      <c r="B61" s="205" t="s">
        <v>66</v>
      </c>
      <c r="C61" s="207">
        <v>66</v>
      </c>
      <c r="D61" s="208">
        <v>14</v>
      </c>
      <c r="E61" s="208">
        <v>119</v>
      </c>
      <c r="F61" s="208">
        <v>63</v>
      </c>
      <c r="G61" s="208">
        <v>1506</v>
      </c>
      <c r="H61" s="206">
        <f>SUM('Lask. kustannukset IKÄRAKENNE'!$C61:$G61)</f>
        <v>1768</v>
      </c>
      <c r="I61" s="209">
        <v>540296.46000000008</v>
      </c>
      <c r="J61" s="209">
        <v>121611</v>
      </c>
      <c r="K61" s="209">
        <v>860528.27</v>
      </c>
      <c r="L61" s="209">
        <v>783378.54</v>
      </c>
      <c r="M61" s="209">
        <v>96474.36</v>
      </c>
      <c r="N61" s="210">
        <f>SUM('Lask. kustannukset IKÄRAKENNE'!$I61:$M61)</f>
        <v>2402288.63</v>
      </c>
    </row>
    <row r="62" spans="1:14" x14ac:dyDescent="0.25">
      <c r="A62" s="204">
        <v>178</v>
      </c>
      <c r="B62" s="205" t="s">
        <v>67</v>
      </c>
      <c r="C62" s="207">
        <v>217</v>
      </c>
      <c r="D62" s="208">
        <v>37</v>
      </c>
      <c r="E62" s="208">
        <v>282</v>
      </c>
      <c r="F62" s="208">
        <v>164</v>
      </c>
      <c r="G62" s="208">
        <v>5069</v>
      </c>
      <c r="H62" s="206">
        <f>SUM('Lask. kustannukset IKÄRAKENNE'!$C62:$G62)</f>
        <v>5769</v>
      </c>
      <c r="I62" s="209">
        <v>1776429.27</v>
      </c>
      <c r="J62" s="209">
        <v>321400.5</v>
      </c>
      <c r="K62" s="209">
        <v>2039235.06</v>
      </c>
      <c r="L62" s="209">
        <v>2039271.1199999999</v>
      </c>
      <c r="M62" s="209">
        <v>324720.14</v>
      </c>
      <c r="N62" s="210">
        <f>SUM('Lask. kustannukset IKÄRAKENNE'!$I62:$M62)</f>
        <v>6501056.0899999999</v>
      </c>
    </row>
    <row r="63" spans="1:14" x14ac:dyDescent="0.25">
      <c r="A63" s="204">
        <v>179</v>
      </c>
      <c r="B63" s="205" t="s">
        <v>68</v>
      </c>
      <c r="C63" s="207">
        <v>7448</v>
      </c>
      <c r="D63" s="208">
        <v>1396</v>
      </c>
      <c r="E63" s="208">
        <v>9153</v>
      </c>
      <c r="F63" s="208">
        <v>4729</v>
      </c>
      <c r="G63" s="208">
        <v>123161</v>
      </c>
      <c r="H63" s="206">
        <f>SUM('Lask. kustannukset IKÄRAKENNE'!$C63:$G63)</f>
        <v>145887</v>
      </c>
      <c r="I63" s="209">
        <v>60971636.880000003</v>
      </c>
      <c r="J63" s="209">
        <v>12126354</v>
      </c>
      <c r="K63" s="209">
        <v>66188363.490000002</v>
      </c>
      <c r="L63" s="209">
        <v>58803128.82</v>
      </c>
      <c r="M63" s="209">
        <v>7889693.6600000001</v>
      </c>
      <c r="N63" s="210">
        <f>SUM('Lask. kustannukset IKÄRAKENNE'!$I63:$M63)</f>
        <v>205979176.84999999</v>
      </c>
    </row>
    <row r="64" spans="1:14" x14ac:dyDescent="0.25">
      <c r="A64" s="204">
        <v>181</v>
      </c>
      <c r="B64" s="205" t="s">
        <v>69</v>
      </c>
      <c r="C64" s="207">
        <v>68</v>
      </c>
      <c r="D64" s="208">
        <v>9</v>
      </c>
      <c r="E64" s="208">
        <v>126</v>
      </c>
      <c r="F64" s="208">
        <v>51</v>
      </c>
      <c r="G64" s="208">
        <v>1429</v>
      </c>
      <c r="H64" s="206">
        <f>SUM('Lask. kustannukset IKÄRAKENNE'!$C64:$G64)</f>
        <v>1683</v>
      </c>
      <c r="I64" s="209">
        <v>556669.08000000007</v>
      </c>
      <c r="J64" s="209">
        <v>78178.5</v>
      </c>
      <c r="K64" s="209">
        <v>911147.58</v>
      </c>
      <c r="L64" s="209">
        <v>634163.57999999996</v>
      </c>
      <c r="M64" s="209">
        <v>91541.74</v>
      </c>
      <c r="N64" s="210">
        <f>SUM('Lask. kustannukset IKÄRAKENNE'!$I64:$M64)</f>
        <v>2271700.4800000004</v>
      </c>
    </row>
    <row r="65" spans="1:14" x14ac:dyDescent="0.25">
      <c r="A65" s="204">
        <v>182</v>
      </c>
      <c r="B65" s="205" t="s">
        <v>70</v>
      </c>
      <c r="C65" s="207">
        <v>613</v>
      </c>
      <c r="D65" s="208">
        <v>139</v>
      </c>
      <c r="E65" s="208">
        <v>1117</v>
      </c>
      <c r="F65" s="208">
        <v>635</v>
      </c>
      <c r="G65" s="208">
        <v>16843</v>
      </c>
      <c r="H65" s="206">
        <f>SUM('Lask. kustannukset IKÄRAKENNE'!$C65:$G65)</f>
        <v>19347</v>
      </c>
      <c r="I65" s="209">
        <v>5018208.03</v>
      </c>
      <c r="J65" s="209">
        <v>1207423.5</v>
      </c>
      <c r="K65" s="209">
        <v>8077395.6100000003</v>
      </c>
      <c r="L65" s="209">
        <v>7895958.2999999998</v>
      </c>
      <c r="M65" s="209">
        <v>1078962.58</v>
      </c>
      <c r="N65" s="210">
        <f>SUM('Lask. kustannukset IKÄRAKENNE'!$I65:$M65)</f>
        <v>23277948.020000003</v>
      </c>
    </row>
    <row r="66" spans="1:14" x14ac:dyDescent="0.25">
      <c r="A66" s="204">
        <v>186</v>
      </c>
      <c r="B66" s="205" t="s">
        <v>71</v>
      </c>
      <c r="C66" s="207">
        <v>2709</v>
      </c>
      <c r="D66" s="208">
        <v>525</v>
      </c>
      <c r="E66" s="208">
        <v>3180</v>
      </c>
      <c r="F66" s="208">
        <v>1618</v>
      </c>
      <c r="G66" s="208">
        <v>37598</v>
      </c>
      <c r="H66" s="206">
        <f>SUM('Lask. kustannukset IKÄRAKENNE'!$C66:$G66)</f>
        <v>45630</v>
      </c>
      <c r="I66" s="209">
        <v>22176713.790000003</v>
      </c>
      <c r="J66" s="209">
        <v>4560412.5</v>
      </c>
      <c r="K66" s="209">
        <v>22995629.399999999</v>
      </c>
      <c r="L66" s="209">
        <v>20119150.440000001</v>
      </c>
      <c r="M66" s="209">
        <v>2408527.88</v>
      </c>
      <c r="N66" s="210">
        <f>SUM('Lask. kustannukset IKÄRAKENNE'!$I66:$M66)</f>
        <v>72260434.00999999</v>
      </c>
    </row>
    <row r="67" spans="1:14" x14ac:dyDescent="0.25">
      <c r="A67" s="204">
        <v>202</v>
      </c>
      <c r="B67" s="205" t="s">
        <v>72</v>
      </c>
      <c r="C67" s="207">
        <v>2419</v>
      </c>
      <c r="D67" s="208">
        <v>455</v>
      </c>
      <c r="E67" s="208">
        <v>2778</v>
      </c>
      <c r="F67" s="208">
        <v>1384</v>
      </c>
      <c r="G67" s="208">
        <v>28812</v>
      </c>
      <c r="H67" s="206">
        <f>SUM('Lask. kustannukset IKÄRAKENNE'!$C67:$G67)</f>
        <v>35848</v>
      </c>
      <c r="I67" s="209">
        <v>19802683.890000001</v>
      </c>
      <c r="J67" s="209">
        <v>3952357.5</v>
      </c>
      <c r="K67" s="209">
        <v>20088634.739999998</v>
      </c>
      <c r="L67" s="209">
        <v>17209458.719999999</v>
      </c>
      <c r="M67" s="209">
        <v>1845696.72</v>
      </c>
      <c r="N67" s="210">
        <f>SUM('Lask. kustannukset IKÄRAKENNE'!$I67:$M67)</f>
        <v>62898831.569999993</v>
      </c>
    </row>
    <row r="68" spans="1:14" x14ac:dyDescent="0.25">
      <c r="A68" s="204">
        <v>204</v>
      </c>
      <c r="B68" s="205" t="s">
        <v>73</v>
      </c>
      <c r="C68" s="207">
        <v>78</v>
      </c>
      <c r="D68" s="208">
        <v>15</v>
      </c>
      <c r="E68" s="208">
        <v>142</v>
      </c>
      <c r="F68" s="208">
        <v>69</v>
      </c>
      <c r="G68" s="208">
        <v>2385</v>
      </c>
      <c r="H68" s="206">
        <f>SUM('Lask. kustannukset IKÄRAKENNE'!$C68:$G68)</f>
        <v>2689</v>
      </c>
      <c r="I68" s="209">
        <v>638532.18000000005</v>
      </c>
      <c r="J68" s="209">
        <v>130297.5</v>
      </c>
      <c r="K68" s="209">
        <v>1026848.86</v>
      </c>
      <c r="L68" s="209">
        <v>857986.02</v>
      </c>
      <c r="M68" s="209">
        <v>152783.1</v>
      </c>
      <c r="N68" s="210">
        <f>SUM('Lask. kustannukset IKÄRAKENNE'!$I68:$M68)</f>
        <v>2806447.66</v>
      </c>
    </row>
    <row r="69" spans="1:14" x14ac:dyDescent="0.25">
      <c r="A69" s="204">
        <v>205</v>
      </c>
      <c r="B69" s="205" t="s">
        <v>74</v>
      </c>
      <c r="C69" s="207">
        <v>1759</v>
      </c>
      <c r="D69" s="208">
        <v>382</v>
      </c>
      <c r="E69" s="208">
        <v>2452</v>
      </c>
      <c r="F69" s="208">
        <v>1285</v>
      </c>
      <c r="G69" s="208">
        <v>30419</v>
      </c>
      <c r="H69" s="206">
        <f>SUM('Lask. kustannukset IKÄRAKENNE'!$C69:$G69)</f>
        <v>36297</v>
      </c>
      <c r="I69" s="209">
        <v>14399719.290000001</v>
      </c>
      <c r="J69" s="209">
        <v>3318243</v>
      </c>
      <c r="K69" s="209">
        <v>17731221.16</v>
      </c>
      <c r="L69" s="209">
        <v>15978435.300000001</v>
      </c>
      <c r="M69" s="209">
        <v>1948641.1400000001</v>
      </c>
      <c r="N69" s="210">
        <f>SUM('Lask. kustannukset IKÄRAKENNE'!$I69:$M69)</f>
        <v>53376259.890000001</v>
      </c>
    </row>
    <row r="70" spans="1:14" x14ac:dyDescent="0.25">
      <c r="A70" s="204">
        <v>208</v>
      </c>
      <c r="B70" s="205" t="s">
        <v>75</v>
      </c>
      <c r="C70" s="207">
        <v>739</v>
      </c>
      <c r="D70" s="208">
        <v>136</v>
      </c>
      <c r="E70" s="208">
        <v>965</v>
      </c>
      <c r="F70" s="208">
        <v>517</v>
      </c>
      <c r="G70" s="208">
        <v>9978</v>
      </c>
      <c r="H70" s="206">
        <f>SUM('Lask. kustannukset IKÄRAKENNE'!$C70:$G70)</f>
        <v>12335</v>
      </c>
      <c r="I70" s="209">
        <v>6049683.0899999999</v>
      </c>
      <c r="J70" s="209">
        <v>1181364</v>
      </c>
      <c r="K70" s="209">
        <v>6978233.4500000002</v>
      </c>
      <c r="L70" s="209">
        <v>6428677.8600000003</v>
      </c>
      <c r="M70" s="209">
        <v>639190.68000000005</v>
      </c>
      <c r="N70" s="210">
        <f>SUM('Lask. kustannukset IKÄRAKENNE'!$I70:$M70)</f>
        <v>21277149.079999998</v>
      </c>
    </row>
    <row r="71" spans="1:14" x14ac:dyDescent="0.25">
      <c r="A71" s="204">
        <v>211</v>
      </c>
      <c r="B71" s="205" t="s">
        <v>76</v>
      </c>
      <c r="C71" s="207">
        <v>2045</v>
      </c>
      <c r="D71" s="208">
        <v>443</v>
      </c>
      <c r="E71" s="208">
        <v>2613</v>
      </c>
      <c r="F71" s="208">
        <v>1374</v>
      </c>
      <c r="G71" s="208">
        <v>26484</v>
      </c>
      <c r="H71" s="206">
        <f>SUM('Lask. kustannukset IKÄRAKENNE'!$C71:$G71)</f>
        <v>32959</v>
      </c>
      <c r="I71" s="209">
        <v>16741003.950000001</v>
      </c>
      <c r="J71" s="209">
        <v>3848119.5</v>
      </c>
      <c r="K71" s="209">
        <v>18895465.289999999</v>
      </c>
      <c r="L71" s="209">
        <v>17085112.919999998</v>
      </c>
      <c r="M71" s="209">
        <v>1696565.04</v>
      </c>
      <c r="N71" s="210">
        <f>SUM('Lask. kustannukset IKÄRAKENNE'!$I71:$M71)</f>
        <v>58266266.699999996</v>
      </c>
    </row>
    <row r="72" spans="1:14" x14ac:dyDescent="0.25">
      <c r="A72" s="204">
        <v>213</v>
      </c>
      <c r="B72" s="205" t="s">
        <v>77</v>
      </c>
      <c r="C72" s="207">
        <v>167</v>
      </c>
      <c r="D72" s="208">
        <v>32</v>
      </c>
      <c r="E72" s="208">
        <v>267</v>
      </c>
      <c r="F72" s="208">
        <v>156</v>
      </c>
      <c r="G72" s="208">
        <v>4532</v>
      </c>
      <c r="H72" s="206">
        <f>SUM('Lask. kustannukset IKÄRAKENNE'!$C72:$G72)</f>
        <v>5154</v>
      </c>
      <c r="I72" s="209">
        <v>1367113.77</v>
      </c>
      <c r="J72" s="209">
        <v>277968</v>
      </c>
      <c r="K72" s="209">
        <v>1930765.1099999999</v>
      </c>
      <c r="L72" s="209">
        <v>1939794.48</v>
      </c>
      <c r="M72" s="209">
        <v>290319.92</v>
      </c>
      <c r="N72" s="210">
        <f>SUM('Lask. kustannukset IKÄRAKENNE'!$I72:$M72)</f>
        <v>5805961.2799999993</v>
      </c>
    </row>
    <row r="73" spans="1:14" x14ac:dyDescent="0.25">
      <c r="A73" s="204">
        <v>214</v>
      </c>
      <c r="B73" s="205" t="s">
        <v>78</v>
      </c>
      <c r="C73" s="207">
        <v>583</v>
      </c>
      <c r="D73" s="208">
        <v>116</v>
      </c>
      <c r="E73" s="208">
        <v>789</v>
      </c>
      <c r="F73" s="208">
        <v>383</v>
      </c>
      <c r="G73" s="208">
        <v>10657</v>
      </c>
      <c r="H73" s="206">
        <f>SUM('Lask. kustannukset IKÄRAKENNE'!$C73:$G73)</f>
        <v>12528</v>
      </c>
      <c r="I73" s="209">
        <v>4772618.7300000004</v>
      </c>
      <c r="J73" s="209">
        <v>1007634</v>
      </c>
      <c r="K73" s="209">
        <v>5705519.3700000001</v>
      </c>
      <c r="L73" s="209">
        <v>4762444.1399999997</v>
      </c>
      <c r="M73" s="209">
        <v>682687.42</v>
      </c>
      <c r="N73" s="210">
        <f>SUM('Lask. kustannukset IKÄRAKENNE'!$I73:$M73)</f>
        <v>16930903.660000004</v>
      </c>
    </row>
    <row r="74" spans="1:14" x14ac:dyDescent="0.25">
      <c r="A74" s="204">
        <v>216</v>
      </c>
      <c r="B74" s="205" t="s">
        <v>79</v>
      </c>
      <c r="C74" s="207">
        <v>46</v>
      </c>
      <c r="D74" s="208">
        <v>8</v>
      </c>
      <c r="E74" s="208">
        <v>61</v>
      </c>
      <c r="F74" s="208">
        <v>40</v>
      </c>
      <c r="G74" s="208">
        <v>1114</v>
      </c>
      <c r="H74" s="206">
        <f>SUM('Lask. kustannukset IKÄRAKENNE'!$C74:$G74)</f>
        <v>1269</v>
      </c>
      <c r="I74" s="209">
        <v>376570.26</v>
      </c>
      <c r="J74" s="209">
        <v>69492</v>
      </c>
      <c r="K74" s="209">
        <v>441111.13</v>
      </c>
      <c r="L74" s="209">
        <v>497383.2</v>
      </c>
      <c r="M74" s="209">
        <v>71362.84</v>
      </c>
      <c r="N74" s="210">
        <f>SUM('Lask. kustannukset IKÄRAKENNE'!$I74:$M74)</f>
        <v>1455919.4300000002</v>
      </c>
    </row>
    <row r="75" spans="1:14" x14ac:dyDescent="0.25">
      <c r="A75" s="204">
        <v>217</v>
      </c>
      <c r="B75" s="205" t="s">
        <v>80</v>
      </c>
      <c r="C75" s="207">
        <v>309</v>
      </c>
      <c r="D75" s="208">
        <v>67</v>
      </c>
      <c r="E75" s="208">
        <v>447</v>
      </c>
      <c r="F75" s="208">
        <v>191</v>
      </c>
      <c r="G75" s="208">
        <v>4338</v>
      </c>
      <c r="H75" s="206">
        <f>SUM('Lask. kustannukset IKÄRAKENNE'!$C75:$G75)</f>
        <v>5352</v>
      </c>
      <c r="I75" s="209">
        <v>2529569.79</v>
      </c>
      <c r="J75" s="209">
        <v>581995.5</v>
      </c>
      <c r="K75" s="209">
        <v>3232404.51</v>
      </c>
      <c r="L75" s="209">
        <v>2375004.7799999998</v>
      </c>
      <c r="M75" s="209">
        <v>277892.28000000003</v>
      </c>
      <c r="N75" s="210">
        <f>SUM('Lask. kustannukset IKÄRAKENNE'!$I75:$M75)</f>
        <v>8996866.8599999994</v>
      </c>
    </row>
    <row r="76" spans="1:14" x14ac:dyDescent="0.25">
      <c r="A76" s="204">
        <v>218</v>
      </c>
      <c r="B76" s="205" t="s">
        <v>81</v>
      </c>
      <c r="C76" s="207">
        <v>37</v>
      </c>
      <c r="D76" s="208">
        <v>11</v>
      </c>
      <c r="E76" s="208">
        <v>62</v>
      </c>
      <c r="F76" s="208">
        <v>27</v>
      </c>
      <c r="G76" s="208">
        <v>1063</v>
      </c>
      <c r="H76" s="206">
        <f>SUM('Lask. kustannukset IKÄRAKENNE'!$C76:$G76)</f>
        <v>1200</v>
      </c>
      <c r="I76" s="209">
        <v>302893.47000000003</v>
      </c>
      <c r="J76" s="209">
        <v>95551.5</v>
      </c>
      <c r="K76" s="209">
        <v>448342.46</v>
      </c>
      <c r="L76" s="209">
        <v>335733.66</v>
      </c>
      <c r="M76" s="209">
        <v>68095.78</v>
      </c>
      <c r="N76" s="210">
        <f>SUM('Lask. kustannukset IKÄRAKENNE'!$I76:$M76)</f>
        <v>1250616.8700000001</v>
      </c>
    </row>
    <row r="77" spans="1:14" x14ac:dyDescent="0.25">
      <c r="A77" s="204">
        <v>224</v>
      </c>
      <c r="B77" s="205" t="s">
        <v>82</v>
      </c>
      <c r="C77" s="207">
        <v>344</v>
      </c>
      <c r="D77" s="208">
        <v>76</v>
      </c>
      <c r="E77" s="208">
        <v>573</v>
      </c>
      <c r="F77" s="208">
        <v>343</v>
      </c>
      <c r="G77" s="208">
        <v>7267</v>
      </c>
      <c r="H77" s="206">
        <f>SUM('Lask. kustannukset IKÄRAKENNE'!$C77:$G77)</f>
        <v>8603</v>
      </c>
      <c r="I77" s="209">
        <v>2816090.64</v>
      </c>
      <c r="J77" s="209">
        <v>660174</v>
      </c>
      <c r="K77" s="209">
        <v>4143552.09</v>
      </c>
      <c r="L77" s="209">
        <v>4265060.9400000004</v>
      </c>
      <c r="M77" s="209">
        <v>465524.02</v>
      </c>
      <c r="N77" s="210">
        <f>SUM('Lask. kustannukset IKÄRAKENNE'!$I77:$M77)</f>
        <v>12350401.690000001</v>
      </c>
    </row>
    <row r="78" spans="1:14" x14ac:dyDescent="0.25">
      <c r="A78" s="204">
        <v>226</v>
      </c>
      <c r="B78" s="205" t="s">
        <v>83</v>
      </c>
      <c r="C78" s="207">
        <v>118</v>
      </c>
      <c r="D78" s="208">
        <v>34</v>
      </c>
      <c r="E78" s="208">
        <v>190</v>
      </c>
      <c r="F78" s="208">
        <v>124</v>
      </c>
      <c r="G78" s="208">
        <v>3199</v>
      </c>
      <c r="H78" s="206">
        <f>SUM('Lask. kustannukset IKÄRAKENNE'!$C78:$G78)</f>
        <v>3665</v>
      </c>
      <c r="I78" s="209">
        <v>965984.58000000007</v>
      </c>
      <c r="J78" s="209">
        <v>295341</v>
      </c>
      <c r="K78" s="209">
        <v>1373952.7</v>
      </c>
      <c r="L78" s="209">
        <v>1541887.92</v>
      </c>
      <c r="M78" s="209">
        <v>204927.94</v>
      </c>
      <c r="N78" s="210">
        <f>SUM('Lask. kustannukset IKÄRAKENNE'!$I78:$M78)</f>
        <v>4382094.1400000006</v>
      </c>
    </row>
    <row r="79" spans="1:14" x14ac:dyDescent="0.25">
      <c r="A79" s="204">
        <v>230</v>
      </c>
      <c r="B79" s="205" t="s">
        <v>84</v>
      </c>
      <c r="C79" s="207">
        <v>98</v>
      </c>
      <c r="D79" s="208">
        <v>17</v>
      </c>
      <c r="E79" s="208">
        <v>128</v>
      </c>
      <c r="F79" s="208">
        <v>58</v>
      </c>
      <c r="G79" s="208">
        <v>1939</v>
      </c>
      <c r="H79" s="206">
        <f>SUM('Lask. kustannukset IKÄRAKENNE'!$C79:$G79)</f>
        <v>2240</v>
      </c>
      <c r="I79" s="209">
        <v>802258.38</v>
      </c>
      <c r="J79" s="209">
        <v>147670.5</v>
      </c>
      <c r="K79" s="209">
        <v>925610.24</v>
      </c>
      <c r="L79" s="209">
        <v>721205.64</v>
      </c>
      <c r="M79" s="209">
        <v>124212.34000000001</v>
      </c>
      <c r="N79" s="210">
        <f>SUM('Lask. kustannukset IKÄRAKENNE'!$I79:$M79)</f>
        <v>2720957.1</v>
      </c>
    </row>
    <row r="80" spans="1:14" x14ac:dyDescent="0.25">
      <c r="A80" s="204">
        <v>231</v>
      </c>
      <c r="B80" s="205" t="s">
        <v>85</v>
      </c>
      <c r="C80" s="207">
        <v>51</v>
      </c>
      <c r="D80" s="208">
        <v>16</v>
      </c>
      <c r="E80" s="208">
        <v>66</v>
      </c>
      <c r="F80" s="208">
        <v>28</v>
      </c>
      <c r="G80" s="208">
        <v>1095</v>
      </c>
      <c r="H80" s="206">
        <f>SUM('Lask. kustannukset IKÄRAKENNE'!$C80:$G80)</f>
        <v>1256</v>
      </c>
      <c r="I80" s="209">
        <v>417501.81</v>
      </c>
      <c r="J80" s="209">
        <v>138984</v>
      </c>
      <c r="K80" s="209">
        <v>477267.77999999997</v>
      </c>
      <c r="L80" s="209">
        <v>348168.24</v>
      </c>
      <c r="M80" s="209">
        <v>70145.7</v>
      </c>
      <c r="N80" s="210">
        <f>SUM('Lask. kustannukset IKÄRAKENNE'!$I80:$M80)</f>
        <v>1452067.53</v>
      </c>
    </row>
    <row r="81" spans="1:14" x14ac:dyDescent="0.25">
      <c r="A81" s="204">
        <v>232</v>
      </c>
      <c r="B81" s="205" t="s">
        <v>86</v>
      </c>
      <c r="C81" s="207">
        <v>580</v>
      </c>
      <c r="D81" s="208">
        <v>123</v>
      </c>
      <c r="E81" s="208">
        <v>849</v>
      </c>
      <c r="F81" s="208">
        <v>461</v>
      </c>
      <c r="G81" s="208">
        <v>10737</v>
      </c>
      <c r="H81" s="206">
        <f>SUM('Lask. kustannukset IKÄRAKENNE'!$C81:$G81)</f>
        <v>12750</v>
      </c>
      <c r="I81" s="209">
        <v>4748059.8</v>
      </c>
      <c r="J81" s="209">
        <v>1068439.5</v>
      </c>
      <c r="K81" s="209">
        <v>6139399.1699999999</v>
      </c>
      <c r="L81" s="209">
        <v>5732341.3799999999</v>
      </c>
      <c r="M81" s="209">
        <v>687812.22</v>
      </c>
      <c r="N81" s="210">
        <f>SUM('Lask. kustannukset IKÄRAKENNE'!$I81:$M81)</f>
        <v>18376052.069999997</v>
      </c>
    </row>
    <row r="82" spans="1:14" x14ac:dyDescent="0.25">
      <c r="A82" s="204">
        <v>233</v>
      </c>
      <c r="B82" s="205" t="s">
        <v>87</v>
      </c>
      <c r="C82" s="207">
        <v>656</v>
      </c>
      <c r="D82" s="208">
        <v>133</v>
      </c>
      <c r="E82" s="208">
        <v>993</v>
      </c>
      <c r="F82" s="208">
        <v>577</v>
      </c>
      <c r="G82" s="208">
        <v>12757</v>
      </c>
      <c r="H82" s="206">
        <f>SUM('Lask. kustannukset IKÄRAKENNE'!$C82:$G82)</f>
        <v>15116</v>
      </c>
      <c r="I82" s="209">
        <v>5370219.3600000003</v>
      </c>
      <c r="J82" s="209">
        <v>1155304.5</v>
      </c>
      <c r="K82" s="209">
        <v>7180710.6899999995</v>
      </c>
      <c r="L82" s="209">
        <v>7174752.6600000001</v>
      </c>
      <c r="M82" s="209">
        <v>817213.42</v>
      </c>
      <c r="N82" s="210">
        <f>SUM('Lask. kustannukset IKÄRAKENNE'!$I82:$M82)</f>
        <v>21698200.630000003</v>
      </c>
    </row>
    <row r="83" spans="1:14" x14ac:dyDescent="0.25">
      <c r="A83" s="204">
        <v>235</v>
      </c>
      <c r="B83" s="205" t="s">
        <v>88</v>
      </c>
      <c r="C83" s="207">
        <v>557</v>
      </c>
      <c r="D83" s="208">
        <v>131</v>
      </c>
      <c r="E83" s="208">
        <v>833</v>
      </c>
      <c r="F83" s="208">
        <v>479</v>
      </c>
      <c r="G83" s="208">
        <v>8284</v>
      </c>
      <c r="H83" s="206">
        <f>SUM('Lask. kustannukset IKÄRAKENNE'!$C83:$G83)</f>
        <v>10284</v>
      </c>
      <c r="I83" s="209">
        <v>4559774.67</v>
      </c>
      <c r="J83" s="209">
        <v>1137931.5</v>
      </c>
      <c r="K83" s="209">
        <v>6023697.8899999997</v>
      </c>
      <c r="L83" s="209">
        <v>5956163.8200000003</v>
      </c>
      <c r="M83" s="209">
        <v>530673.04</v>
      </c>
      <c r="N83" s="210">
        <f>SUM('Lask. kustannukset IKÄRAKENNE'!$I83:$M83)</f>
        <v>18208240.919999998</v>
      </c>
    </row>
    <row r="84" spans="1:14" x14ac:dyDescent="0.25">
      <c r="A84" s="204">
        <v>236</v>
      </c>
      <c r="B84" s="205" t="s">
        <v>89</v>
      </c>
      <c r="C84" s="207">
        <v>227</v>
      </c>
      <c r="D84" s="208">
        <v>52</v>
      </c>
      <c r="E84" s="208">
        <v>360</v>
      </c>
      <c r="F84" s="208">
        <v>163</v>
      </c>
      <c r="G84" s="208">
        <v>3396</v>
      </c>
      <c r="H84" s="206">
        <f>SUM('Lask. kustannukset IKÄRAKENNE'!$C84:$G84)</f>
        <v>4198</v>
      </c>
      <c r="I84" s="209">
        <v>1858292.37</v>
      </c>
      <c r="J84" s="209">
        <v>451698</v>
      </c>
      <c r="K84" s="209">
        <v>2603278.7999999998</v>
      </c>
      <c r="L84" s="209">
        <v>2026836.54</v>
      </c>
      <c r="M84" s="209">
        <v>217547.76</v>
      </c>
      <c r="N84" s="210">
        <f>SUM('Lask. kustannukset IKÄRAKENNE'!$I84:$M84)</f>
        <v>7157653.4699999997</v>
      </c>
    </row>
    <row r="85" spans="1:14" x14ac:dyDescent="0.25">
      <c r="A85" s="204">
        <v>239</v>
      </c>
      <c r="B85" s="205" t="s">
        <v>90</v>
      </c>
      <c r="C85" s="207">
        <v>76</v>
      </c>
      <c r="D85" s="208">
        <v>14</v>
      </c>
      <c r="E85" s="208">
        <v>92</v>
      </c>
      <c r="F85" s="208">
        <v>47</v>
      </c>
      <c r="G85" s="208">
        <v>1800</v>
      </c>
      <c r="H85" s="206">
        <f>SUM('Lask. kustannukset IKÄRAKENNE'!$C85:$G85)</f>
        <v>2029</v>
      </c>
      <c r="I85" s="209">
        <v>622159.56000000006</v>
      </c>
      <c r="J85" s="209">
        <v>121611</v>
      </c>
      <c r="K85" s="209">
        <v>665282.36</v>
      </c>
      <c r="L85" s="209">
        <v>584425.26</v>
      </c>
      <c r="M85" s="209">
        <v>115308</v>
      </c>
      <c r="N85" s="210">
        <f>SUM('Lask. kustannukset IKÄRAKENNE'!$I85:$M85)</f>
        <v>2108786.1799999997</v>
      </c>
    </row>
    <row r="86" spans="1:14" x14ac:dyDescent="0.25">
      <c r="A86" s="204">
        <v>240</v>
      </c>
      <c r="B86" s="205" t="s">
        <v>91</v>
      </c>
      <c r="C86" s="207">
        <v>831</v>
      </c>
      <c r="D86" s="208">
        <v>162</v>
      </c>
      <c r="E86" s="208">
        <v>1221</v>
      </c>
      <c r="F86" s="208">
        <v>666</v>
      </c>
      <c r="G86" s="208">
        <v>16619</v>
      </c>
      <c r="H86" s="206">
        <f>SUM('Lask. kustannukset IKÄRAKENNE'!$C86:$G86)</f>
        <v>19499</v>
      </c>
      <c r="I86" s="209">
        <v>6802823.6100000003</v>
      </c>
      <c r="J86" s="209">
        <v>1407213</v>
      </c>
      <c r="K86" s="209">
        <v>8829453.9299999997</v>
      </c>
      <c r="L86" s="209">
        <v>8281430.2800000003</v>
      </c>
      <c r="M86" s="209">
        <v>1064613.1400000001</v>
      </c>
      <c r="N86" s="210">
        <f>SUM('Lask. kustannukset IKÄRAKENNE'!$I86:$M86)</f>
        <v>26385533.960000001</v>
      </c>
    </row>
    <row r="87" spans="1:14" x14ac:dyDescent="0.25">
      <c r="A87" s="204">
        <v>241</v>
      </c>
      <c r="B87" s="205" t="s">
        <v>92</v>
      </c>
      <c r="C87" s="207">
        <v>399</v>
      </c>
      <c r="D87" s="208">
        <v>82</v>
      </c>
      <c r="E87" s="208">
        <v>582</v>
      </c>
      <c r="F87" s="208">
        <v>305</v>
      </c>
      <c r="G87" s="208">
        <v>6403</v>
      </c>
      <c r="H87" s="206">
        <f>SUM('Lask. kustannukset IKÄRAKENNE'!$C87:$G87)</f>
        <v>7771</v>
      </c>
      <c r="I87" s="209">
        <v>3266337.69</v>
      </c>
      <c r="J87" s="209">
        <v>712293</v>
      </c>
      <c r="K87" s="209">
        <v>4208634.0599999996</v>
      </c>
      <c r="L87" s="209">
        <v>3792546.9</v>
      </c>
      <c r="M87" s="209">
        <v>410176.18</v>
      </c>
      <c r="N87" s="210">
        <f>SUM('Lask. kustannukset IKÄRAKENNE'!$I87:$M87)</f>
        <v>12389987.83</v>
      </c>
    </row>
    <row r="88" spans="1:14" x14ac:dyDescent="0.25">
      <c r="A88" s="204">
        <v>244</v>
      </c>
      <c r="B88" s="205" t="s">
        <v>93</v>
      </c>
      <c r="C88" s="207">
        <v>1558</v>
      </c>
      <c r="D88" s="208">
        <v>279</v>
      </c>
      <c r="E88" s="208">
        <v>1977</v>
      </c>
      <c r="F88" s="208">
        <v>968</v>
      </c>
      <c r="G88" s="208">
        <v>14518</v>
      </c>
      <c r="H88" s="206">
        <f>SUM('Lask. kustannukset IKÄRAKENNE'!$C88:$G88)</f>
        <v>19300</v>
      </c>
      <c r="I88" s="209">
        <v>12754270.98</v>
      </c>
      <c r="J88" s="209">
        <v>2423533.5</v>
      </c>
      <c r="K88" s="209">
        <v>14296339.41</v>
      </c>
      <c r="L88" s="209">
        <v>12036673.439999999</v>
      </c>
      <c r="M88" s="209">
        <v>930023.08000000007</v>
      </c>
      <c r="N88" s="210">
        <f>SUM('Lask. kustannukset IKÄRAKENNE'!$I88:$M88)</f>
        <v>42440840.409999996</v>
      </c>
    </row>
    <row r="89" spans="1:14" x14ac:dyDescent="0.25">
      <c r="A89" s="204">
        <v>245</v>
      </c>
      <c r="B89" s="205" t="s">
        <v>94</v>
      </c>
      <c r="C89" s="207">
        <v>2151</v>
      </c>
      <c r="D89" s="208">
        <v>394</v>
      </c>
      <c r="E89" s="208">
        <v>2516</v>
      </c>
      <c r="F89" s="208">
        <v>1363</v>
      </c>
      <c r="G89" s="208">
        <v>31252</v>
      </c>
      <c r="H89" s="206">
        <f>SUM('Lask. kustannukset IKÄRAKENNE'!$C89:$G89)</f>
        <v>37676</v>
      </c>
      <c r="I89" s="209">
        <v>17608752.810000002</v>
      </c>
      <c r="J89" s="209">
        <v>3422481</v>
      </c>
      <c r="K89" s="209">
        <v>18194026.280000001</v>
      </c>
      <c r="L89" s="209">
        <v>16948332.539999999</v>
      </c>
      <c r="M89" s="209">
        <v>2002003.12</v>
      </c>
      <c r="N89" s="210">
        <f>SUM('Lask. kustannukset IKÄRAKENNE'!$I89:$M89)</f>
        <v>58175595.75</v>
      </c>
    </row>
    <row r="90" spans="1:14" x14ac:dyDescent="0.25">
      <c r="A90" s="204">
        <v>249</v>
      </c>
      <c r="B90" s="205" t="s">
        <v>95</v>
      </c>
      <c r="C90" s="207">
        <v>343</v>
      </c>
      <c r="D90" s="208">
        <v>71</v>
      </c>
      <c r="E90" s="208">
        <v>567</v>
      </c>
      <c r="F90" s="208">
        <v>288</v>
      </c>
      <c r="G90" s="208">
        <v>7981</v>
      </c>
      <c r="H90" s="206">
        <f>SUM('Lask. kustannukset IKÄRAKENNE'!$C90:$G90)</f>
        <v>9250</v>
      </c>
      <c r="I90" s="209">
        <v>2807904.33</v>
      </c>
      <c r="J90" s="209">
        <v>616741.5</v>
      </c>
      <c r="K90" s="209">
        <v>4100164.11</v>
      </c>
      <c r="L90" s="209">
        <v>3581159.04</v>
      </c>
      <c r="M90" s="209">
        <v>511262.86000000004</v>
      </c>
      <c r="N90" s="210">
        <f>SUM('Lask. kustannukset IKÄRAKENNE'!$I90:$M90)</f>
        <v>11617231.84</v>
      </c>
    </row>
    <row r="91" spans="1:14" x14ac:dyDescent="0.25">
      <c r="A91" s="204">
        <v>250</v>
      </c>
      <c r="B91" s="205" t="s">
        <v>96</v>
      </c>
      <c r="C91" s="207">
        <v>55</v>
      </c>
      <c r="D91" s="208">
        <v>9</v>
      </c>
      <c r="E91" s="208">
        <v>112</v>
      </c>
      <c r="F91" s="208">
        <v>51</v>
      </c>
      <c r="G91" s="208">
        <v>1544</v>
      </c>
      <c r="H91" s="206">
        <f>SUM('Lask. kustannukset IKÄRAKENNE'!$C91:$G91)</f>
        <v>1771</v>
      </c>
      <c r="I91" s="209">
        <v>450247.05000000005</v>
      </c>
      <c r="J91" s="209">
        <v>78178.5</v>
      </c>
      <c r="K91" s="209">
        <v>809908.96</v>
      </c>
      <c r="L91" s="209">
        <v>634163.57999999996</v>
      </c>
      <c r="M91" s="209">
        <v>98908.64</v>
      </c>
      <c r="N91" s="210">
        <f>SUM('Lask. kustannukset IKÄRAKENNE'!$I91:$M91)</f>
        <v>2071406.7299999997</v>
      </c>
    </row>
    <row r="92" spans="1:14" x14ac:dyDescent="0.25">
      <c r="A92" s="204">
        <v>256</v>
      </c>
      <c r="B92" s="205" t="s">
        <v>97</v>
      </c>
      <c r="C92" s="207">
        <v>99</v>
      </c>
      <c r="D92" s="208">
        <v>20</v>
      </c>
      <c r="E92" s="208">
        <v>114</v>
      </c>
      <c r="F92" s="208">
        <v>58</v>
      </c>
      <c r="G92" s="208">
        <v>1263</v>
      </c>
      <c r="H92" s="206">
        <f>SUM('Lask. kustannukset IKÄRAKENNE'!$C92:$G92)</f>
        <v>1554</v>
      </c>
      <c r="I92" s="209">
        <v>810444.69000000006</v>
      </c>
      <c r="J92" s="209">
        <v>173730</v>
      </c>
      <c r="K92" s="209">
        <v>824371.62</v>
      </c>
      <c r="L92" s="209">
        <v>721205.64</v>
      </c>
      <c r="M92" s="209">
        <v>80907.78</v>
      </c>
      <c r="N92" s="210">
        <f>SUM('Lask. kustannukset IKÄRAKENNE'!$I92:$M92)</f>
        <v>2610659.73</v>
      </c>
    </row>
    <row r="93" spans="1:14" x14ac:dyDescent="0.25">
      <c r="A93" s="204">
        <v>257</v>
      </c>
      <c r="B93" s="205" t="s">
        <v>98</v>
      </c>
      <c r="C93" s="207">
        <v>2434</v>
      </c>
      <c r="D93" s="208">
        <v>461</v>
      </c>
      <c r="E93" s="208">
        <v>3236</v>
      </c>
      <c r="F93" s="208">
        <v>1795</v>
      </c>
      <c r="G93" s="208">
        <v>32796</v>
      </c>
      <c r="H93" s="206">
        <f>SUM('Lask. kustannukset IKÄRAKENNE'!$C93:$G93)</f>
        <v>40722</v>
      </c>
      <c r="I93" s="209">
        <v>19925478.540000003</v>
      </c>
      <c r="J93" s="209">
        <v>4004476.5</v>
      </c>
      <c r="K93" s="209">
        <v>23400583.879999999</v>
      </c>
      <c r="L93" s="209">
        <v>22320071.100000001</v>
      </c>
      <c r="M93" s="209">
        <v>2100911.7600000002</v>
      </c>
      <c r="N93" s="210">
        <f>SUM('Lask. kustannukset IKÄRAKENNE'!$I93:$M93)</f>
        <v>71751521.780000016</v>
      </c>
    </row>
    <row r="94" spans="1:14" x14ac:dyDescent="0.25">
      <c r="A94" s="204">
        <v>260</v>
      </c>
      <c r="B94" s="205" t="s">
        <v>99</v>
      </c>
      <c r="C94" s="207">
        <v>303</v>
      </c>
      <c r="D94" s="208">
        <v>71</v>
      </c>
      <c r="E94" s="208">
        <v>512</v>
      </c>
      <c r="F94" s="208">
        <v>255</v>
      </c>
      <c r="G94" s="208">
        <v>8586</v>
      </c>
      <c r="H94" s="206">
        <f>SUM('Lask. kustannukset IKÄRAKENNE'!$C94:$G94)</f>
        <v>9727</v>
      </c>
      <c r="I94" s="209">
        <v>2480451.9300000002</v>
      </c>
      <c r="J94" s="209">
        <v>616741.5</v>
      </c>
      <c r="K94" s="209">
        <v>3702440.96</v>
      </c>
      <c r="L94" s="209">
        <v>3170817.9</v>
      </c>
      <c r="M94" s="209">
        <v>550019.16</v>
      </c>
      <c r="N94" s="210">
        <f>SUM('Lask. kustannukset IKÄRAKENNE'!$I94:$M94)</f>
        <v>10520471.450000001</v>
      </c>
    </row>
    <row r="95" spans="1:14" x14ac:dyDescent="0.25">
      <c r="A95" s="204">
        <v>261</v>
      </c>
      <c r="B95" s="205" t="s">
        <v>100</v>
      </c>
      <c r="C95" s="207">
        <v>335</v>
      </c>
      <c r="D95" s="208">
        <v>69</v>
      </c>
      <c r="E95" s="208">
        <v>426</v>
      </c>
      <c r="F95" s="208">
        <v>203</v>
      </c>
      <c r="G95" s="208">
        <v>5604</v>
      </c>
      <c r="H95" s="206">
        <f>SUM('Lask. kustannukset IKÄRAKENNE'!$C95:$G95)</f>
        <v>6637</v>
      </c>
      <c r="I95" s="209">
        <v>2742413.85</v>
      </c>
      <c r="J95" s="209">
        <v>599368.5</v>
      </c>
      <c r="K95" s="209">
        <v>3080546.58</v>
      </c>
      <c r="L95" s="209">
        <v>2524219.7399999998</v>
      </c>
      <c r="M95" s="209">
        <v>358992.24</v>
      </c>
      <c r="N95" s="210">
        <f>SUM('Lask. kustannukset IKÄRAKENNE'!$I95:$M95)</f>
        <v>9305540.9100000001</v>
      </c>
    </row>
    <row r="96" spans="1:14" x14ac:dyDescent="0.25">
      <c r="A96" s="204">
        <v>263</v>
      </c>
      <c r="B96" s="205" t="s">
        <v>101</v>
      </c>
      <c r="C96" s="207">
        <v>386</v>
      </c>
      <c r="D96" s="208">
        <v>68</v>
      </c>
      <c r="E96" s="208">
        <v>472</v>
      </c>
      <c r="F96" s="208">
        <v>241</v>
      </c>
      <c r="G96" s="208">
        <v>6430</v>
      </c>
      <c r="H96" s="206">
        <f>SUM('Lask. kustannukset IKÄRAKENNE'!$C96:$G96)</f>
        <v>7597</v>
      </c>
      <c r="I96" s="209">
        <v>3159915.66</v>
      </c>
      <c r="J96" s="209">
        <v>590682</v>
      </c>
      <c r="K96" s="209">
        <v>3413187.76</v>
      </c>
      <c r="L96" s="209">
        <v>2996733.78</v>
      </c>
      <c r="M96" s="209">
        <v>411905.8</v>
      </c>
      <c r="N96" s="210">
        <f>SUM('Lask. kustannukset IKÄRAKENNE'!$I96:$M96)</f>
        <v>10572425</v>
      </c>
    </row>
    <row r="97" spans="1:14" x14ac:dyDescent="0.25">
      <c r="A97" s="204">
        <v>265</v>
      </c>
      <c r="B97" s="205" t="s">
        <v>102</v>
      </c>
      <c r="C97" s="207">
        <v>53</v>
      </c>
      <c r="D97" s="208">
        <v>9</v>
      </c>
      <c r="E97" s="208">
        <v>54</v>
      </c>
      <c r="F97" s="208">
        <v>38</v>
      </c>
      <c r="G97" s="208">
        <v>910</v>
      </c>
      <c r="H97" s="206">
        <f>SUM('Lask. kustannukset IKÄRAKENNE'!$C97:$G97)</f>
        <v>1064</v>
      </c>
      <c r="I97" s="209">
        <v>433874.43</v>
      </c>
      <c r="J97" s="209">
        <v>78178.5</v>
      </c>
      <c r="K97" s="209">
        <v>390491.82</v>
      </c>
      <c r="L97" s="209">
        <v>472514.04</v>
      </c>
      <c r="M97" s="209">
        <v>58294.6</v>
      </c>
      <c r="N97" s="210">
        <f>SUM('Lask. kustannukset IKÄRAKENNE'!$I97:$M97)</f>
        <v>1433353.3900000001</v>
      </c>
    </row>
    <row r="98" spans="1:14" x14ac:dyDescent="0.25">
      <c r="A98" s="204">
        <v>271</v>
      </c>
      <c r="B98" s="205" t="s">
        <v>103</v>
      </c>
      <c r="C98" s="207">
        <v>294</v>
      </c>
      <c r="D98" s="208">
        <v>58</v>
      </c>
      <c r="E98" s="208">
        <v>365</v>
      </c>
      <c r="F98" s="208">
        <v>221</v>
      </c>
      <c r="G98" s="208">
        <v>5965</v>
      </c>
      <c r="H98" s="206">
        <f>SUM('Lask. kustannukset IKÄRAKENNE'!$C98:$G98)</f>
        <v>6903</v>
      </c>
      <c r="I98" s="209">
        <v>2406775.14</v>
      </c>
      <c r="J98" s="209">
        <v>503817</v>
      </c>
      <c r="K98" s="209">
        <v>2639435.4500000002</v>
      </c>
      <c r="L98" s="209">
        <v>2748042.18</v>
      </c>
      <c r="M98" s="209">
        <v>382117.9</v>
      </c>
      <c r="N98" s="210">
        <f>SUM('Lask. kustannukset IKÄRAKENNE'!$I98:$M98)</f>
        <v>8680187.6699999999</v>
      </c>
    </row>
    <row r="99" spans="1:14" x14ac:dyDescent="0.25">
      <c r="A99" s="204">
        <v>272</v>
      </c>
      <c r="B99" s="205" t="s">
        <v>104</v>
      </c>
      <c r="C99" s="207">
        <v>3052</v>
      </c>
      <c r="D99" s="208">
        <v>573</v>
      </c>
      <c r="E99" s="208">
        <v>3841</v>
      </c>
      <c r="F99" s="208">
        <v>1918</v>
      </c>
      <c r="G99" s="208">
        <v>38622</v>
      </c>
      <c r="H99" s="206">
        <f>SUM('Lask. kustannukset IKÄRAKENNE'!$C99:$G99)</f>
        <v>48006</v>
      </c>
      <c r="I99" s="209">
        <v>24984618.120000001</v>
      </c>
      <c r="J99" s="209">
        <v>4977364.5</v>
      </c>
      <c r="K99" s="209">
        <v>27775538.530000001</v>
      </c>
      <c r="L99" s="209">
        <v>23849524.440000001</v>
      </c>
      <c r="M99" s="209">
        <v>2474125.3200000003</v>
      </c>
      <c r="N99" s="210">
        <f>SUM('Lask. kustannukset IKÄRAKENNE'!$I99:$M99)</f>
        <v>84061170.909999996</v>
      </c>
    </row>
    <row r="100" spans="1:14" x14ac:dyDescent="0.25">
      <c r="A100" s="204">
        <v>273</v>
      </c>
      <c r="B100" s="205" t="s">
        <v>105</v>
      </c>
      <c r="C100" s="207">
        <v>212</v>
      </c>
      <c r="D100" s="208">
        <v>34</v>
      </c>
      <c r="E100" s="208">
        <v>294</v>
      </c>
      <c r="F100" s="208">
        <v>135</v>
      </c>
      <c r="G100" s="208">
        <v>3324</v>
      </c>
      <c r="H100" s="206">
        <f>SUM('Lask. kustannukset IKÄRAKENNE'!$C100:$G100)</f>
        <v>3999</v>
      </c>
      <c r="I100" s="209">
        <v>1735497.72</v>
      </c>
      <c r="J100" s="209">
        <v>295341</v>
      </c>
      <c r="K100" s="209">
        <v>2126011.02</v>
      </c>
      <c r="L100" s="209">
        <v>1678668.3</v>
      </c>
      <c r="M100" s="209">
        <v>212935.44</v>
      </c>
      <c r="N100" s="210">
        <f>SUM('Lask. kustannukset IKÄRAKENNE'!$I100:$M100)</f>
        <v>6048453.4800000004</v>
      </c>
    </row>
    <row r="101" spans="1:14" x14ac:dyDescent="0.25">
      <c r="A101" s="204">
        <v>275</v>
      </c>
      <c r="B101" s="205" t="s">
        <v>106</v>
      </c>
      <c r="C101" s="207">
        <v>97</v>
      </c>
      <c r="D101" s="208">
        <v>19</v>
      </c>
      <c r="E101" s="208">
        <v>141</v>
      </c>
      <c r="F101" s="208">
        <v>90</v>
      </c>
      <c r="G101" s="208">
        <v>2174</v>
      </c>
      <c r="H101" s="206">
        <f>SUM('Lask. kustannukset IKÄRAKENNE'!$C101:$G101)</f>
        <v>2521</v>
      </c>
      <c r="I101" s="209">
        <v>794072.07000000007</v>
      </c>
      <c r="J101" s="209">
        <v>165043.5</v>
      </c>
      <c r="K101" s="209">
        <v>1019617.53</v>
      </c>
      <c r="L101" s="209">
        <v>1119112.2</v>
      </c>
      <c r="M101" s="209">
        <v>139266.44</v>
      </c>
      <c r="N101" s="210">
        <f>SUM('Lask. kustannukset IKÄRAKENNE'!$I101:$M101)</f>
        <v>3237111.7399999998</v>
      </c>
    </row>
    <row r="102" spans="1:14" x14ac:dyDescent="0.25">
      <c r="A102" s="204">
        <v>276</v>
      </c>
      <c r="B102" s="205" t="s">
        <v>107</v>
      </c>
      <c r="C102" s="207">
        <v>1041</v>
      </c>
      <c r="D102" s="208">
        <v>207</v>
      </c>
      <c r="E102" s="208">
        <v>1428</v>
      </c>
      <c r="F102" s="208">
        <v>680</v>
      </c>
      <c r="G102" s="208">
        <v>11801</v>
      </c>
      <c r="H102" s="206">
        <f>SUM('Lask. kustannukset IKÄRAKENNE'!$C102:$G102)</f>
        <v>15157</v>
      </c>
      <c r="I102" s="209">
        <v>8521948.7100000009</v>
      </c>
      <c r="J102" s="209">
        <v>1798105.5</v>
      </c>
      <c r="K102" s="209">
        <v>10326339.24</v>
      </c>
      <c r="L102" s="209">
        <v>8455514.4000000004</v>
      </c>
      <c r="M102" s="209">
        <v>755972.06</v>
      </c>
      <c r="N102" s="210">
        <f>SUM('Lask. kustannukset IKÄRAKENNE'!$I102:$M102)</f>
        <v>29857879.91</v>
      </c>
    </row>
    <row r="103" spans="1:14" x14ac:dyDescent="0.25">
      <c r="A103" s="204">
        <v>280</v>
      </c>
      <c r="B103" s="205" t="s">
        <v>108</v>
      </c>
      <c r="C103" s="207">
        <v>83</v>
      </c>
      <c r="D103" s="208">
        <v>17</v>
      </c>
      <c r="E103" s="208">
        <v>134</v>
      </c>
      <c r="F103" s="208">
        <v>70</v>
      </c>
      <c r="G103" s="208">
        <v>1720</v>
      </c>
      <c r="H103" s="206">
        <f>SUM('Lask. kustannukset IKÄRAKENNE'!$C103:$G103)</f>
        <v>2024</v>
      </c>
      <c r="I103" s="209">
        <v>679463.73</v>
      </c>
      <c r="J103" s="209">
        <v>147670.5</v>
      </c>
      <c r="K103" s="209">
        <v>968998.22</v>
      </c>
      <c r="L103" s="209">
        <v>870420.6</v>
      </c>
      <c r="M103" s="209">
        <v>110183.2</v>
      </c>
      <c r="N103" s="210">
        <f>SUM('Lask. kustannukset IKÄRAKENNE'!$I103:$M103)</f>
        <v>2776736.25</v>
      </c>
    </row>
    <row r="104" spans="1:14" x14ac:dyDescent="0.25">
      <c r="A104" s="204">
        <v>284</v>
      </c>
      <c r="B104" s="205" t="s">
        <v>109</v>
      </c>
      <c r="C104" s="207">
        <v>91</v>
      </c>
      <c r="D104" s="208">
        <v>14</v>
      </c>
      <c r="E104" s="208">
        <v>129</v>
      </c>
      <c r="F104" s="208">
        <v>80</v>
      </c>
      <c r="G104" s="208">
        <v>1913</v>
      </c>
      <c r="H104" s="206">
        <f>SUM('Lask. kustannukset IKÄRAKENNE'!$C104:$G104)</f>
        <v>2227</v>
      </c>
      <c r="I104" s="209">
        <v>744954.21000000008</v>
      </c>
      <c r="J104" s="209">
        <v>121611</v>
      </c>
      <c r="K104" s="209">
        <v>932841.57</v>
      </c>
      <c r="L104" s="209">
        <v>994766.4</v>
      </c>
      <c r="M104" s="209">
        <v>122546.78</v>
      </c>
      <c r="N104" s="210">
        <f>SUM('Lask. kustannukset IKÄRAKENNE'!$I104:$M104)</f>
        <v>2916719.96</v>
      </c>
    </row>
    <row r="105" spans="1:14" x14ac:dyDescent="0.25">
      <c r="A105" s="204">
        <v>285</v>
      </c>
      <c r="B105" s="205" t="s">
        <v>110</v>
      </c>
      <c r="C105" s="207">
        <v>2002</v>
      </c>
      <c r="D105" s="208">
        <v>423</v>
      </c>
      <c r="E105" s="208">
        <v>2867</v>
      </c>
      <c r="F105" s="208">
        <v>1564</v>
      </c>
      <c r="G105" s="208">
        <v>43761</v>
      </c>
      <c r="H105" s="206">
        <f>SUM('Lask. kustannukset IKÄRAKENNE'!$C105:$G105)</f>
        <v>50617</v>
      </c>
      <c r="I105" s="209">
        <v>16388992.620000001</v>
      </c>
      <c r="J105" s="209">
        <v>3674389.5</v>
      </c>
      <c r="K105" s="209">
        <v>20732223.109999999</v>
      </c>
      <c r="L105" s="209">
        <v>19447683.120000001</v>
      </c>
      <c r="M105" s="209">
        <v>2803329.66</v>
      </c>
      <c r="N105" s="210">
        <f>SUM('Lask. kustannukset IKÄRAKENNE'!$I105:$M105)</f>
        <v>63046618.010000005</v>
      </c>
    </row>
    <row r="106" spans="1:14" x14ac:dyDescent="0.25">
      <c r="A106" s="204">
        <v>286</v>
      </c>
      <c r="B106" s="205" t="s">
        <v>111</v>
      </c>
      <c r="C106" s="207">
        <v>3223</v>
      </c>
      <c r="D106" s="208">
        <v>662</v>
      </c>
      <c r="E106" s="208">
        <v>4534</v>
      </c>
      <c r="F106" s="208">
        <v>2391</v>
      </c>
      <c r="G106" s="208">
        <v>68619</v>
      </c>
      <c r="H106" s="206">
        <f>SUM('Lask. kustannukset IKÄRAKENNE'!$C106:$G106)</f>
        <v>79429</v>
      </c>
      <c r="I106" s="209">
        <v>26384477.130000003</v>
      </c>
      <c r="J106" s="209">
        <v>5750463</v>
      </c>
      <c r="K106" s="209">
        <v>32786850.219999999</v>
      </c>
      <c r="L106" s="209">
        <v>29731080.780000001</v>
      </c>
      <c r="M106" s="209">
        <v>4395733.1400000006</v>
      </c>
      <c r="N106" s="210">
        <f>SUM('Lask. kustannukset IKÄRAKENNE'!$I106:$M106)</f>
        <v>99048604.269999996</v>
      </c>
    </row>
    <row r="107" spans="1:14" x14ac:dyDescent="0.25">
      <c r="A107" s="204">
        <v>287</v>
      </c>
      <c r="B107" s="205" t="s">
        <v>112</v>
      </c>
      <c r="C107" s="207">
        <v>251</v>
      </c>
      <c r="D107" s="208">
        <v>61</v>
      </c>
      <c r="E107" s="208">
        <v>322</v>
      </c>
      <c r="F107" s="208">
        <v>172</v>
      </c>
      <c r="G107" s="208">
        <v>5436</v>
      </c>
      <c r="H107" s="206">
        <f>SUM('Lask. kustannukset IKÄRAKENNE'!$C107:$G107)</f>
        <v>6242</v>
      </c>
      <c r="I107" s="209">
        <v>2054763.81</v>
      </c>
      <c r="J107" s="209">
        <v>529876.5</v>
      </c>
      <c r="K107" s="209">
        <v>2328488.2599999998</v>
      </c>
      <c r="L107" s="209">
        <v>2138747.7599999998</v>
      </c>
      <c r="M107" s="209">
        <v>348230.16000000003</v>
      </c>
      <c r="N107" s="210">
        <f>SUM('Lask. kustannukset IKÄRAKENNE'!$I107:$M107)</f>
        <v>7400106.4900000002</v>
      </c>
    </row>
    <row r="108" spans="1:14" x14ac:dyDescent="0.25">
      <c r="A108" s="204">
        <v>288</v>
      </c>
      <c r="B108" s="205" t="s">
        <v>113</v>
      </c>
      <c r="C108" s="207">
        <v>366</v>
      </c>
      <c r="D108" s="208">
        <v>64</v>
      </c>
      <c r="E108" s="208">
        <v>467</v>
      </c>
      <c r="F108" s="208">
        <v>275</v>
      </c>
      <c r="G108" s="208">
        <v>5233</v>
      </c>
      <c r="H108" s="206">
        <f>SUM('Lask. kustannukset IKÄRAKENNE'!$C108:$G108)</f>
        <v>6405</v>
      </c>
      <c r="I108" s="209">
        <v>2996189.46</v>
      </c>
      <c r="J108" s="209">
        <v>555936</v>
      </c>
      <c r="K108" s="209">
        <v>3377031.11</v>
      </c>
      <c r="L108" s="209">
        <v>3419509.5</v>
      </c>
      <c r="M108" s="209">
        <v>335225.98000000004</v>
      </c>
      <c r="N108" s="210">
        <f>SUM('Lask. kustannukset IKÄRAKENNE'!$I108:$M108)</f>
        <v>10683892.050000001</v>
      </c>
    </row>
    <row r="109" spans="1:14" x14ac:dyDescent="0.25">
      <c r="A109" s="204">
        <v>290</v>
      </c>
      <c r="B109" s="205" t="s">
        <v>114</v>
      </c>
      <c r="C109" s="207">
        <v>229</v>
      </c>
      <c r="D109" s="208">
        <v>46</v>
      </c>
      <c r="E109" s="208">
        <v>363</v>
      </c>
      <c r="F109" s="208">
        <v>254</v>
      </c>
      <c r="G109" s="208">
        <v>6863</v>
      </c>
      <c r="H109" s="206">
        <f>SUM('Lask. kustannukset IKÄRAKENNE'!$C109:$G109)</f>
        <v>7755</v>
      </c>
      <c r="I109" s="209">
        <v>1874664.99</v>
      </c>
      <c r="J109" s="209">
        <v>399579</v>
      </c>
      <c r="K109" s="209">
        <v>2624972.79</v>
      </c>
      <c r="L109" s="209">
        <v>3158383.32</v>
      </c>
      <c r="M109" s="209">
        <v>439643.78</v>
      </c>
      <c r="N109" s="210">
        <f>SUM('Lask. kustannukset IKÄRAKENNE'!$I109:$M109)</f>
        <v>8497243.879999999</v>
      </c>
    </row>
    <row r="110" spans="1:14" x14ac:dyDescent="0.25">
      <c r="A110" s="204">
        <v>291</v>
      </c>
      <c r="B110" s="205" t="s">
        <v>115</v>
      </c>
      <c r="C110" s="207">
        <v>50</v>
      </c>
      <c r="D110" s="208">
        <v>17</v>
      </c>
      <c r="E110" s="208">
        <v>78</v>
      </c>
      <c r="F110" s="208">
        <v>41</v>
      </c>
      <c r="G110" s="208">
        <v>1933</v>
      </c>
      <c r="H110" s="206">
        <f>SUM('Lask. kustannukset IKÄRAKENNE'!$C110:$G110)</f>
        <v>2119</v>
      </c>
      <c r="I110" s="209">
        <v>409315.5</v>
      </c>
      <c r="J110" s="209">
        <v>147670.5</v>
      </c>
      <c r="K110" s="209">
        <v>564043.74</v>
      </c>
      <c r="L110" s="209">
        <v>509817.77999999997</v>
      </c>
      <c r="M110" s="209">
        <v>123827.98000000001</v>
      </c>
      <c r="N110" s="210">
        <f>SUM('Lask. kustannukset IKÄRAKENNE'!$I110:$M110)</f>
        <v>1754675.5</v>
      </c>
    </row>
    <row r="111" spans="1:14" x14ac:dyDescent="0.25">
      <c r="A111" s="204">
        <v>297</v>
      </c>
      <c r="B111" s="205" t="s">
        <v>116</v>
      </c>
      <c r="C111" s="207">
        <v>6265</v>
      </c>
      <c r="D111" s="208">
        <v>1139</v>
      </c>
      <c r="E111" s="208">
        <v>7520</v>
      </c>
      <c r="F111" s="208">
        <v>3556</v>
      </c>
      <c r="G111" s="208">
        <v>104114</v>
      </c>
      <c r="H111" s="206">
        <f>SUM('Lask. kustannukset IKÄRAKENNE'!$C111:$G111)</f>
        <v>122594</v>
      </c>
      <c r="I111" s="209">
        <v>51287232.150000006</v>
      </c>
      <c r="J111" s="209">
        <v>9893923.5</v>
      </c>
      <c r="K111" s="209">
        <v>54379601.600000001</v>
      </c>
      <c r="L111" s="209">
        <v>44217366.479999997</v>
      </c>
      <c r="M111" s="209">
        <v>6669542.8399999999</v>
      </c>
      <c r="N111" s="210">
        <f>SUM('Lask. kustannukset IKÄRAKENNE'!$I111:$M111)</f>
        <v>166447666.56999999</v>
      </c>
    </row>
    <row r="112" spans="1:14" x14ac:dyDescent="0.25">
      <c r="A112" s="211">
        <v>300</v>
      </c>
      <c r="B112" s="205" t="s">
        <v>117</v>
      </c>
      <c r="C112" s="212">
        <v>146</v>
      </c>
      <c r="D112" s="206">
        <v>27</v>
      </c>
      <c r="E112" s="206">
        <v>185</v>
      </c>
      <c r="F112" s="206">
        <v>135</v>
      </c>
      <c r="G112" s="206">
        <v>2944</v>
      </c>
      <c r="H112" s="206">
        <f>SUM('Lask. kustannukset IKÄRAKENNE'!$C112:$G112)</f>
        <v>3437</v>
      </c>
      <c r="I112" s="209">
        <v>1195201.26</v>
      </c>
      <c r="J112" s="209">
        <v>234535.5</v>
      </c>
      <c r="K112" s="209">
        <v>1337796.05</v>
      </c>
      <c r="L112" s="209">
        <v>1678668.3</v>
      </c>
      <c r="M112" s="209">
        <v>188592.64000000001</v>
      </c>
      <c r="N112" s="210">
        <f>SUM('Lask. kustannukset IKÄRAKENNE'!$I112:$M112)</f>
        <v>4634793.75</v>
      </c>
    </row>
    <row r="113" spans="1:14" x14ac:dyDescent="0.25">
      <c r="A113" s="204">
        <v>301</v>
      </c>
      <c r="B113" s="205" t="s">
        <v>118</v>
      </c>
      <c r="C113" s="207">
        <v>897</v>
      </c>
      <c r="D113" s="208">
        <v>192</v>
      </c>
      <c r="E113" s="208">
        <v>1334</v>
      </c>
      <c r="F113" s="208">
        <v>683</v>
      </c>
      <c r="G113" s="208">
        <v>16784</v>
      </c>
      <c r="H113" s="206">
        <f>SUM('Lask. kustannukset IKÄRAKENNE'!$C113:$G113)</f>
        <v>19890</v>
      </c>
      <c r="I113" s="209">
        <v>7343120.0700000003</v>
      </c>
      <c r="J113" s="209">
        <v>1667808</v>
      </c>
      <c r="K113" s="209">
        <v>9646594.2200000007</v>
      </c>
      <c r="L113" s="209">
        <v>8492818.1400000006</v>
      </c>
      <c r="M113" s="209">
        <v>1075183.04</v>
      </c>
      <c r="N113" s="210">
        <f>SUM('Lask. kustannukset IKÄRAKENNE'!$I113:$M113)</f>
        <v>28225523.469999999</v>
      </c>
    </row>
    <row r="114" spans="1:14" x14ac:dyDescent="0.25">
      <c r="A114" s="204">
        <v>304</v>
      </c>
      <c r="B114" s="205" t="s">
        <v>119</v>
      </c>
      <c r="C114" s="212">
        <v>23</v>
      </c>
      <c r="D114" s="212">
        <v>9</v>
      </c>
      <c r="E114" s="212">
        <v>33</v>
      </c>
      <c r="F114" s="212">
        <v>17</v>
      </c>
      <c r="G114" s="212">
        <v>868</v>
      </c>
      <c r="H114" s="206">
        <f>SUM('Lask. kustannukset IKÄRAKENNE'!$C114:$G114)</f>
        <v>950</v>
      </c>
      <c r="I114" s="209">
        <v>188285.13</v>
      </c>
      <c r="J114" s="209">
        <v>78178.5</v>
      </c>
      <c r="K114" s="209">
        <v>238633.88999999998</v>
      </c>
      <c r="L114" s="209">
        <v>211387.86</v>
      </c>
      <c r="M114" s="209">
        <v>55604.08</v>
      </c>
      <c r="N114" s="210">
        <f>SUM('Lask. kustannukset IKÄRAKENNE'!$I114:$M114)</f>
        <v>772089.46</v>
      </c>
    </row>
    <row r="115" spans="1:14" x14ac:dyDescent="0.25">
      <c r="A115" s="204">
        <v>305</v>
      </c>
      <c r="B115" s="205" t="s">
        <v>120</v>
      </c>
      <c r="C115" s="207">
        <v>674</v>
      </c>
      <c r="D115" s="208">
        <v>168</v>
      </c>
      <c r="E115" s="208">
        <v>990</v>
      </c>
      <c r="F115" s="208">
        <v>549</v>
      </c>
      <c r="G115" s="208">
        <v>12765</v>
      </c>
      <c r="H115" s="206">
        <f>SUM('Lask. kustannukset IKÄRAKENNE'!$C115:$G115)</f>
        <v>15146</v>
      </c>
      <c r="I115" s="209">
        <v>5517572.9400000004</v>
      </c>
      <c r="J115" s="209">
        <v>1459332</v>
      </c>
      <c r="K115" s="209">
        <v>7159016.7000000002</v>
      </c>
      <c r="L115" s="209">
        <v>6826584.4199999999</v>
      </c>
      <c r="M115" s="209">
        <v>817725.9</v>
      </c>
      <c r="N115" s="210">
        <f>SUM('Lask. kustannukset IKÄRAKENNE'!$I115:$M115)</f>
        <v>21780231.960000001</v>
      </c>
    </row>
    <row r="116" spans="1:14" x14ac:dyDescent="0.25">
      <c r="A116" s="204">
        <v>309</v>
      </c>
      <c r="B116" s="205" t="s">
        <v>121</v>
      </c>
      <c r="C116" s="207">
        <v>227</v>
      </c>
      <c r="D116" s="208">
        <v>63</v>
      </c>
      <c r="E116" s="208">
        <v>386</v>
      </c>
      <c r="F116" s="208">
        <v>221</v>
      </c>
      <c r="G116" s="208">
        <v>5560</v>
      </c>
      <c r="H116" s="206">
        <f>SUM('Lask. kustannukset IKÄRAKENNE'!$C116:$G116)</f>
        <v>6457</v>
      </c>
      <c r="I116" s="209">
        <v>1858292.37</v>
      </c>
      <c r="J116" s="209">
        <v>547249.5</v>
      </c>
      <c r="K116" s="209">
        <v>2791293.38</v>
      </c>
      <c r="L116" s="209">
        <v>2748042.18</v>
      </c>
      <c r="M116" s="209">
        <v>356173.60000000003</v>
      </c>
      <c r="N116" s="210">
        <f>SUM('Lask. kustannukset IKÄRAKENNE'!$I116:$M116)</f>
        <v>8301051.0299999993</v>
      </c>
    </row>
    <row r="117" spans="1:14" x14ac:dyDescent="0.25">
      <c r="A117" s="204">
        <v>312</v>
      </c>
      <c r="B117" s="205" t="s">
        <v>122</v>
      </c>
      <c r="C117" s="207">
        <v>50</v>
      </c>
      <c r="D117" s="208">
        <v>13</v>
      </c>
      <c r="E117" s="208">
        <v>98</v>
      </c>
      <c r="F117" s="208">
        <v>33</v>
      </c>
      <c r="G117" s="208">
        <v>1002</v>
      </c>
      <c r="H117" s="206">
        <f>SUM('Lask. kustannukset IKÄRAKENNE'!$C117:$G117)</f>
        <v>1196</v>
      </c>
      <c r="I117" s="209">
        <v>409315.5</v>
      </c>
      <c r="J117" s="209">
        <v>112924.5</v>
      </c>
      <c r="K117" s="209">
        <v>708670.34</v>
      </c>
      <c r="L117" s="209">
        <v>410341.14</v>
      </c>
      <c r="M117" s="209">
        <v>64188.12</v>
      </c>
      <c r="N117" s="210">
        <f>SUM('Lask. kustannukset IKÄRAKENNE'!$I117:$M117)</f>
        <v>1705439.6</v>
      </c>
    </row>
    <row r="118" spans="1:14" x14ac:dyDescent="0.25">
      <c r="A118" s="204">
        <v>316</v>
      </c>
      <c r="B118" s="205" t="s">
        <v>123</v>
      </c>
      <c r="C118" s="207">
        <v>167</v>
      </c>
      <c r="D118" s="208">
        <v>25</v>
      </c>
      <c r="E118" s="208">
        <v>254</v>
      </c>
      <c r="F118" s="208">
        <v>134</v>
      </c>
      <c r="G118" s="208">
        <v>3618</v>
      </c>
      <c r="H118" s="206">
        <f>SUM('Lask. kustannukset IKÄRAKENNE'!$C118:$G118)</f>
        <v>4198</v>
      </c>
      <c r="I118" s="209">
        <v>1367113.77</v>
      </c>
      <c r="J118" s="209">
        <v>217162.5</v>
      </c>
      <c r="K118" s="209">
        <v>1836757.82</v>
      </c>
      <c r="L118" s="209">
        <v>1666233.72</v>
      </c>
      <c r="M118" s="209">
        <v>231769.08000000002</v>
      </c>
      <c r="N118" s="210">
        <f>SUM('Lask. kustannukset IKÄRAKENNE'!$I118:$M118)</f>
        <v>5319036.8899999997</v>
      </c>
    </row>
    <row r="119" spans="1:14" x14ac:dyDescent="0.25">
      <c r="A119" s="204">
        <v>317</v>
      </c>
      <c r="B119" s="205" t="s">
        <v>124</v>
      </c>
      <c r="C119" s="207">
        <v>130</v>
      </c>
      <c r="D119" s="208">
        <v>26</v>
      </c>
      <c r="E119" s="208">
        <v>198</v>
      </c>
      <c r="F119" s="208">
        <v>112</v>
      </c>
      <c r="G119" s="208">
        <v>2008</v>
      </c>
      <c r="H119" s="206">
        <f>SUM('Lask. kustannukset IKÄRAKENNE'!$C119:$G119)</f>
        <v>2474</v>
      </c>
      <c r="I119" s="209">
        <v>1064220.3</v>
      </c>
      <c r="J119" s="209">
        <v>225849</v>
      </c>
      <c r="K119" s="209">
        <v>1431803.34</v>
      </c>
      <c r="L119" s="209">
        <v>1392672.96</v>
      </c>
      <c r="M119" s="209">
        <v>128632.48000000001</v>
      </c>
      <c r="N119" s="210">
        <f>SUM('Lask. kustannukset IKÄRAKENNE'!$I119:$M119)</f>
        <v>4243178.08</v>
      </c>
    </row>
    <row r="120" spans="1:14" x14ac:dyDescent="0.25">
      <c r="A120" s="204">
        <v>320</v>
      </c>
      <c r="B120" s="205" t="s">
        <v>125</v>
      </c>
      <c r="C120" s="207">
        <v>223</v>
      </c>
      <c r="D120" s="208">
        <v>39</v>
      </c>
      <c r="E120" s="208">
        <v>310</v>
      </c>
      <c r="F120" s="208">
        <v>149</v>
      </c>
      <c r="G120" s="208">
        <v>6275</v>
      </c>
      <c r="H120" s="206">
        <f>SUM('Lask. kustannukset IKÄRAKENNE'!$C120:$G120)</f>
        <v>6996</v>
      </c>
      <c r="I120" s="209">
        <v>1825547.1300000001</v>
      </c>
      <c r="J120" s="209">
        <v>338773.5</v>
      </c>
      <c r="K120" s="209">
        <v>2241712.2999999998</v>
      </c>
      <c r="L120" s="209">
        <v>1852752.42</v>
      </c>
      <c r="M120" s="209">
        <v>401976.5</v>
      </c>
      <c r="N120" s="210">
        <f>SUM('Lask. kustannukset IKÄRAKENNE'!$I120:$M120)</f>
        <v>6660761.8499999996</v>
      </c>
    </row>
    <row r="121" spans="1:14" x14ac:dyDescent="0.25">
      <c r="A121" s="204">
        <v>322</v>
      </c>
      <c r="B121" s="205" t="s">
        <v>126</v>
      </c>
      <c r="C121" s="207">
        <v>259</v>
      </c>
      <c r="D121" s="208">
        <v>45</v>
      </c>
      <c r="E121" s="208">
        <v>346</v>
      </c>
      <c r="F121" s="208">
        <v>182</v>
      </c>
      <c r="G121" s="208">
        <v>5717</v>
      </c>
      <c r="H121" s="206">
        <f>SUM('Lask. kustannukset IKÄRAKENNE'!$C121:$G121)</f>
        <v>6549</v>
      </c>
      <c r="I121" s="209">
        <v>2120254.29</v>
      </c>
      <c r="J121" s="209">
        <v>390892.5</v>
      </c>
      <c r="K121" s="209">
        <v>2502040.1800000002</v>
      </c>
      <c r="L121" s="209">
        <v>2263093.56</v>
      </c>
      <c r="M121" s="209">
        <v>366231.02</v>
      </c>
      <c r="N121" s="210">
        <f>SUM('Lask. kustannukset IKÄRAKENNE'!$I121:$M121)</f>
        <v>7642511.5500000007</v>
      </c>
    </row>
    <row r="122" spans="1:14" x14ac:dyDescent="0.25">
      <c r="A122" s="204">
        <v>398</v>
      </c>
      <c r="B122" s="205" t="s">
        <v>127</v>
      </c>
      <c r="C122" s="207">
        <v>5822</v>
      </c>
      <c r="D122" s="208">
        <v>1061</v>
      </c>
      <c r="E122" s="208">
        <v>7276</v>
      </c>
      <c r="F122" s="208">
        <v>3873</v>
      </c>
      <c r="G122" s="208">
        <v>102143</v>
      </c>
      <c r="H122" s="206">
        <f>SUM('Lask. kustannukset IKÄRAKENNE'!$C122:$G122)</f>
        <v>120175</v>
      </c>
      <c r="I122" s="209">
        <v>47660696.82</v>
      </c>
      <c r="J122" s="209">
        <v>9216376.5</v>
      </c>
      <c r="K122" s="209">
        <v>52615157.079999998</v>
      </c>
      <c r="L122" s="209">
        <v>48159128.339999996</v>
      </c>
      <c r="M122" s="209">
        <v>6543280.5800000001</v>
      </c>
      <c r="N122" s="210">
        <f>SUM('Lask. kustannukset IKÄRAKENNE'!$I122:$M122)</f>
        <v>164194639.32000002</v>
      </c>
    </row>
    <row r="123" spans="1:14" x14ac:dyDescent="0.25">
      <c r="A123" s="204">
        <v>399</v>
      </c>
      <c r="B123" s="205" t="s">
        <v>128</v>
      </c>
      <c r="C123" s="212">
        <v>422</v>
      </c>
      <c r="D123" s="212">
        <v>91</v>
      </c>
      <c r="E123" s="212">
        <v>728</v>
      </c>
      <c r="F123" s="212">
        <v>345</v>
      </c>
      <c r="G123" s="212">
        <v>6231</v>
      </c>
      <c r="H123" s="206">
        <f>SUM('Lask. kustannukset IKÄRAKENNE'!$C123:$G123)</f>
        <v>7817</v>
      </c>
      <c r="I123" s="209">
        <v>3454622.8200000003</v>
      </c>
      <c r="J123" s="209">
        <v>790471.5</v>
      </c>
      <c r="K123" s="209">
        <v>5264408.24</v>
      </c>
      <c r="L123" s="209">
        <v>4289930.0999999996</v>
      </c>
      <c r="M123" s="209">
        <v>399157.86</v>
      </c>
      <c r="N123" s="210">
        <f>SUM('Lask. kustannukset IKÄRAKENNE'!$I123:$M123)</f>
        <v>14198590.52</v>
      </c>
    </row>
    <row r="124" spans="1:14" x14ac:dyDescent="0.25">
      <c r="A124" s="204">
        <v>400</v>
      </c>
      <c r="B124" s="205" t="s">
        <v>129</v>
      </c>
      <c r="C124" s="207">
        <v>418</v>
      </c>
      <c r="D124" s="208">
        <v>89</v>
      </c>
      <c r="E124" s="208">
        <v>627</v>
      </c>
      <c r="F124" s="208">
        <v>306</v>
      </c>
      <c r="G124" s="208">
        <v>6926</v>
      </c>
      <c r="H124" s="206">
        <f>SUM('Lask. kustannukset IKÄRAKENNE'!$C124:$G124)</f>
        <v>8366</v>
      </c>
      <c r="I124" s="209">
        <v>3421877.58</v>
      </c>
      <c r="J124" s="209">
        <v>773098.5</v>
      </c>
      <c r="K124" s="209">
        <v>4534043.91</v>
      </c>
      <c r="L124" s="209">
        <v>3804981.48</v>
      </c>
      <c r="M124" s="209">
        <v>443679.56</v>
      </c>
      <c r="N124" s="210">
        <f>SUM('Lask. kustannukset IKÄRAKENNE'!$I124:$M124)</f>
        <v>12977681.030000001</v>
      </c>
    </row>
    <row r="125" spans="1:14" x14ac:dyDescent="0.25">
      <c r="A125" s="204">
        <v>402</v>
      </c>
      <c r="B125" s="205" t="s">
        <v>130</v>
      </c>
      <c r="C125" s="207">
        <v>387</v>
      </c>
      <c r="D125" s="208">
        <v>70</v>
      </c>
      <c r="E125" s="208">
        <v>586</v>
      </c>
      <c r="F125" s="208">
        <v>352</v>
      </c>
      <c r="G125" s="208">
        <v>7704</v>
      </c>
      <c r="H125" s="206">
        <f>SUM('Lask. kustannukset IKÄRAKENNE'!$C125:$G125)</f>
        <v>9099</v>
      </c>
      <c r="I125" s="209">
        <v>3168101.97</v>
      </c>
      <c r="J125" s="209">
        <v>608055</v>
      </c>
      <c r="K125" s="209">
        <v>4237559.38</v>
      </c>
      <c r="L125" s="209">
        <v>4376972.16</v>
      </c>
      <c r="M125" s="209">
        <v>493518.24</v>
      </c>
      <c r="N125" s="210">
        <f>SUM('Lask. kustannukset IKÄRAKENNE'!$I125:$M125)</f>
        <v>12884206.75</v>
      </c>
    </row>
    <row r="126" spans="1:14" x14ac:dyDescent="0.25">
      <c r="A126" s="204">
        <v>403</v>
      </c>
      <c r="B126" s="205" t="s">
        <v>131</v>
      </c>
      <c r="C126" s="207">
        <v>113</v>
      </c>
      <c r="D126" s="208">
        <v>32</v>
      </c>
      <c r="E126" s="208">
        <v>174</v>
      </c>
      <c r="F126" s="208">
        <v>98</v>
      </c>
      <c r="G126" s="208">
        <v>2403</v>
      </c>
      <c r="H126" s="206">
        <f>SUM('Lask. kustannukset IKÄRAKENNE'!$C126:$G126)</f>
        <v>2820</v>
      </c>
      <c r="I126" s="209">
        <v>925053.03</v>
      </c>
      <c r="J126" s="209">
        <v>277968</v>
      </c>
      <c r="K126" s="209">
        <v>1258251.42</v>
      </c>
      <c r="L126" s="209">
        <v>1218588.8400000001</v>
      </c>
      <c r="M126" s="209">
        <v>153936.18</v>
      </c>
      <c r="N126" s="210">
        <f>SUM('Lask. kustannukset IKÄRAKENNE'!$I126:$M126)</f>
        <v>3833797.47</v>
      </c>
    </row>
    <row r="127" spans="1:14" x14ac:dyDescent="0.25">
      <c r="A127" s="204">
        <v>405</v>
      </c>
      <c r="B127" s="205" t="s">
        <v>132</v>
      </c>
      <c r="C127" s="207">
        <v>3172</v>
      </c>
      <c r="D127" s="208">
        <v>629</v>
      </c>
      <c r="E127" s="208">
        <v>4349</v>
      </c>
      <c r="F127" s="208">
        <v>2195</v>
      </c>
      <c r="G127" s="208">
        <v>62305</v>
      </c>
      <c r="H127" s="206">
        <f>SUM('Lask. kustannukset IKÄRAKENNE'!$C127:$G127)</f>
        <v>72650</v>
      </c>
      <c r="I127" s="209">
        <v>25966975.32</v>
      </c>
      <c r="J127" s="209">
        <v>5463808.5</v>
      </c>
      <c r="K127" s="209">
        <v>31449054.169999998</v>
      </c>
      <c r="L127" s="209">
        <v>27293903.100000001</v>
      </c>
      <c r="M127" s="209">
        <v>3991258.3000000003</v>
      </c>
      <c r="N127" s="210">
        <f>SUM('Lask. kustannukset IKÄRAKENNE'!$I127:$M127)</f>
        <v>94164999.390000001</v>
      </c>
    </row>
    <row r="128" spans="1:14" x14ac:dyDescent="0.25">
      <c r="A128" s="204">
        <v>407</v>
      </c>
      <c r="B128" s="205" t="s">
        <v>133</v>
      </c>
      <c r="C128" s="207">
        <v>123</v>
      </c>
      <c r="D128" s="208">
        <v>36</v>
      </c>
      <c r="E128" s="208">
        <v>140</v>
      </c>
      <c r="F128" s="208">
        <v>91</v>
      </c>
      <c r="G128" s="208">
        <v>2128</v>
      </c>
      <c r="H128" s="206">
        <f>SUM('Lask. kustannukset IKÄRAKENNE'!$C128:$G128)</f>
        <v>2518</v>
      </c>
      <c r="I128" s="209">
        <v>1006916.13</v>
      </c>
      <c r="J128" s="209">
        <v>312714</v>
      </c>
      <c r="K128" s="209">
        <v>1012386.2</v>
      </c>
      <c r="L128" s="209">
        <v>1131546.78</v>
      </c>
      <c r="M128" s="209">
        <v>136319.67999999999</v>
      </c>
      <c r="N128" s="210">
        <f>SUM('Lask. kustannukset IKÄRAKENNE'!$I128:$M128)</f>
        <v>3599882.7900000005</v>
      </c>
    </row>
    <row r="129" spans="1:14" x14ac:dyDescent="0.25">
      <c r="A129" s="204">
        <v>408</v>
      </c>
      <c r="B129" s="205" t="s">
        <v>134</v>
      </c>
      <c r="C129" s="207">
        <v>741</v>
      </c>
      <c r="D129" s="208">
        <v>170</v>
      </c>
      <c r="E129" s="208">
        <v>1119</v>
      </c>
      <c r="F129" s="208">
        <v>563</v>
      </c>
      <c r="G129" s="208">
        <v>11506</v>
      </c>
      <c r="H129" s="206">
        <f>SUM('Lask. kustannukset IKÄRAKENNE'!$C129:$G129)</f>
        <v>14099</v>
      </c>
      <c r="I129" s="209">
        <v>6066055.71</v>
      </c>
      <c r="J129" s="209">
        <v>1476705</v>
      </c>
      <c r="K129" s="209">
        <v>8091858.2699999996</v>
      </c>
      <c r="L129" s="209">
        <v>7000668.54</v>
      </c>
      <c r="M129" s="209">
        <v>737074.36</v>
      </c>
      <c r="N129" s="210">
        <f>SUM('Lask. kustannukset IKÄRAKENNE'!$I129:$M129)</f>
        <v>23372361.879999999</v>
      </c>
    </row>
    <row r="130" spans="1:14" x14ac:dyDescent="0.25">
      <c r="A130" s="204">
        <v>410</v>
      </c>
      <c r="B130" s="205" t="s">
        <v>135</v>
      </c>
      <c r="C130" s="207">
        <v>1227</v>
      </c>
      <c r="D130" s="208">
        <v>291</v>
      </c>
      <c r="E130" s="208">
        <v>1937</v>
      </c>
      <c r="F130" s="208">
        <v>882</v>
      </c>
      <c r="G130" s="208">
        <v>14438</v>
      </c>
      <c r="H130" s="206">
        <f>SUM('Lask. kustannukset IKÄRAKENNE'!$C130:$G130)</f>
        <v>18775</v>
      </c>
      <c r="I130" s="209">
        <v>10044602.370000001</v>
      </c>
      <c r="J130" s="209">
        <v>2527771.5</v>
      </c>
      <c r="K130" s="209">
        <v>14007086.209999999</v>
      </c>
      <c r="L130" s="209">
        <v>10967299.560000001</v>
      </c>
      <c r="M130" s="209">
        <v>924898.28</v>
      </c>
      <c r="N130" s="210">
        <f>SUM('Lask. kustannukset IKÄRAKENNE'!$I130:$M130)</f>
        <v>38471657.920000002</v>
      </c>
    </row>
    <row r="131" spans="1:14" x14ac:dyDescent="0.25">
      <c r="A131" s="204">
        <v>416</v>
      </c>
      <c r="B131" s="205" t="s">
        <v>136</v>
      </c>
      <c r="C131" s="207">
        <v>148</v>
      </c>
      <c r="D131" s="208">
        <v>34</v>
      </c>
      <c r="E131" s="208">
        <v>236</v>
      </c>
      <c r="F131" s="208">
        <v>113</v>
      </c>
      <c r="G131" s="208">
        <v>2355</v>
      </c>
      <c r="H131" s="206">
        <f>SUM('Lask. kustannukset IKÄRAKENNE'!$C131:$G131)</f>
        <v>2886</v>
      </c>
      <c r="I131" s="209">
        <v>1211573.8800000001</v>
      </c>
      <c r="J131" s="209">
        <v>295341</v>
      </c>
      <c r="K131" s="209">
        <v>1706593.88</v>
      </c>
      <c r="L131" s="209">
        <v>1405107.54</v>
      </c>
      <c r="M131" s="209">
        <v>150861.30000000002</v>
      </c>
      <c r="N131" s="210">
        <f>SUM('Lask. kustannukset IKÄRAKENNE'!$I131:$M131)</f>
        <v>4769477.5999999996</v>
      </c>
    </row>
    <row r="132" spans="1:14" x14ac:dyDescent="0.25">
      <c r="A132" s="204">
        <v>418</v>
      </c>
      <c r="B132" s="205" t="s">
        <v>137</v>
      </c>
      <c r="C132" s="207">
        <v>1749</v>
      </c>
      <c r="D132" s="208">
        <v>324</v>
      </c>
      <c r="E132" s="208">
        <v>2330</v>
      </c>
      <c r="F132" s="208">
        <v>1210</v>
      </c>
      <c r="G132" s="208">
        <v>18967</v>
      </c>
      <c r="H132" s="206">
        <f>SUM('Lask. kustannukset IKÄRAKENNE'!$C132:$G132)</f>
        <v>24580</v>
      </c>
      <c r="I132" s="209">
        <v>14317856.190000001</v>
      </c>
      <c r="J132" s="209">
        <v>2814426</v>
      </c>
      <c r="K132" s="209">
        <v>16848998.899999999</v>
      </c>
      <c r="L132" s="209">
        <v>15045841.800000001</v>
      </c>
      <c r="M132" s="209">
        <v>1215026.02</v>
      </c>
      <c r="N132" s="210">
        <f>SUM('Lask. kustannukset IKÄRAKENNE'!$I132:$M132)</f>
        <v>50242148.910000004</v>
      </c>
    </row>
    <row r="133" spans="1:14" x14ac:dyDescent="0.25">
      <c r="A133" s="204">
        <v>420</v>
      </c>
      <c r="B133" s="205" t="s">
        <v>138</v>
      </c>
      <c r="C133" s="207">
        <v>432</v>
      </c>
      <c r="D133" s="208">
        <v>61</v>
      </c>
      <c r="E133" s="208">
        <v>526</v>
      </c>
      <c r="F133" s="208">
        <v>288</v>
      </c>
      <c r="G133" s="208">
        <v>7870</v>
      </c>
      <c r="H133" s="206">
        <f>SUM('Lask. kustannukset IKÄRAKENNE'!$C133:$G133)</f>
        <v>9177</v>
      </c>
      <c r="I133" s="209">
        <v>3536485.9200000004</v>
      </c>
      <c r="J133" s="209">
        <v>529876.5</v>
      </c>
      <c r="K133" s="209">
        <v>3803679.58</v>
      </c>
      <c r="L133" s="209">
        <v>3581159.04</v>
      </c>
      <c r="M133" s="209">
        <v>504152.2</v>
      </c>
      <c r="N133" s="210">
        <f>SUM('Lask. kustannukset IKÄRAKENNE'!$I133:$M133)</f>
        <v>11955353.239999998</v>
      </c>
    </row>
    <row r="134" spans="1:14" x14ac:dyDescent="0.25">
      <c r="A134" s="204">
        <v>421</v>
      </c>
      <c r="B134" s="205" t="s">
        <v>139</v>
      </c>
      <c r="C134" s="207">
        <v>44</v>
      </c>
      <c r="D134" s="208">
        <v>9</v>
      </c>
      <c r="E134" s="208">
        <v>41</v>
      </c>
      <c r="F134" s="208">
        <v>23</v>
      </c>
      <c r="G134" s="208">
        <v>578</v>
      </c>
      <c r="H134" s="206">
        <f>SUM('Lask. kustannukset IKÄRAKENNE'!$C134:$G134)</f>
        <v>695</v>
      </c>
      <c r="I134" s="209">
        <v>360197.64</v>
      </c>
      <c r="J134" s="209">
        <v>78178.5</v>
      </c>
      <c r="K134" s="209">
        <v>296484.52999999997</v>
      </c>
      <c r="L134" s="209">
        <v>285995.34000000003</v>
      </c>
      <c r="M134" s="209">
        <v>37026.68</v>
      </c>
      <c r="N134" s="210">
        <f>SUM('Lask. kustannukset IKÄRAKENNE'!$I134:$M134)</f>
        <v>1057882.69</v>
      </c>
    </row>
    <row r="135" spans="1:14" x14ac:dyDescent="0.25">
      <c r="A135" s="204">
        <v>422</v>
      </c>
      <c r="B135" s="205" t="s">
        <v>140</v>
      </c>
      <c r="C135" s="207">
        <v>291</v>
      </c>
      <c r="D135" s="208">
        <v>70</v>
      </c>
      <c r="E135" s="208">
        <v>472</v>
      </c>
      <c r="F135" s="208">
        <v>255</v>
      </c>
      <c r="G135" s="208">
        <v>9284</v>
      </c>
      <c r="H135" s="206">
        <f>SUM('Lask. kustannukset IKÄRAKENNE'!$C135:$G135)</f>
        <v>10372</v>
      </c>
      <c r="I135" s="209">
        <v>2382216.21</v>
      </c>
      <c r="J135" s="209">
        <v>608055</v>
      </c>
      <c r="K135" s="209">
        <v>3413187.76</v>
      </c>
      <c r="L135" s="209">
        <v>3170817.9</v>
      </c>
      <c r="M135" s="209">
        <v>594733.04</v>
      </c>
      <c r="N135" s="210">
        <f>SUM('Lask. kustannukset IKÄRAKENNE'!$I135:$M135)</f>
        <v>10169009.91</v>
      </c>
    </row>
    <row r="136" spans="1:14" x14ac:dyDescent="0.25">
      <c r="A136" s="204">
        <v>423</v>
      </c>
      <c r="B136" s="205" t="s">
        <v>141</v>
      </c>
      <c r="C136" s="207">
        <v>1305</v>
      </c>
      <c r="D136" s="208">
        <v>247</v>
      </c>
      <c r="E136" s="208">
        <v>1773</v>
      </c>
      <c r="F136" s="208">
        <v>860</v>
      </c>
      <c r="G136" s="208">
        <v>16312</v>
      </c>
      <c r="H136" s="206">
        <f>SUM('Lask. kustannukset IKÄRAKENNE'!$C136:$G136)</f>
        <v>20497</v>
      </c>
      <c r="I136" s="209">
        <v>10683134.550000001</v>
      </c>
      <c r="J136" s="209">
        <v>2145565.5</v>
      </c>
      <c r="K136" s="209">
        <v>12821148.09</v>
      </c>
      <c r="L136" s="209">
        <v>10693738.800000001</v>
      </c>
      <c r="M136" s="209">
        <v>1044946.7200000001</v>
      </c>
      <c r="N136" s="210">
        <f>SUM('Lask. kustannukset IKÄRAKENNE'!$I136:$M136)</f>
        <v>37388533.659999996</v>
      </c>
    </row>
    <row r="137" spans="1:14" x14ac:dyDescent="0.25">
      <c r="A137" s="211">
        <v>425</v>
      </c>
      <c r="B137" s="205" t="s">
        <v>142</v>
      </c>
      <c r="C137" s="212">
        <v>981</v>
      </c>
      <c r="D137" s="206">
        <v>199</v>
      </c>
      <c r="E137" s="206">
        <v>1428</v>
      </c>
      <c r="F137" s="206">
        <v>734</v>
      </c>
      <c r="G137" s="206">
        <v>6916</v>
      </c>
      <c r="H137" s="206">
        <f>SUM('Lask. kustannukset IKÄRAKENNE'!$C137:$G137)</f>
        <v>10258</v>
      </c>
      <c r="I137" s="209">
        <v>8030770.1100000003</v>
      </c>
      <c r="J137" s="209">
        <v>1728613.5</v>
      </c>
      <c r="K137" s="209">
        <v>10326339.24</v>
      </c>
      <c r="L137" s="209">
        <v>9126981.7200000007</v>
      </c>
      <c r="M137" s="209">
        <v>443038.96</v>
      </c>
      <c r="N137" s="210">
        <f>SUM('Lask. kustannukset IKÄRAKENNE'!$I137:$M137)</f>
        <v>29655743.530000001</v>
      </c>
    </row>
    <row r="138" spans="1:14" x14ac:dyDescent="0.25">
      <c r="A138" s="204">
        <v>426</v>
      </c>
      <c r="B138" s="205" t="s">
        <v>143</v>
      </c>
      <c r="C138" s="207">
        <v>647</v>
      </c>
      <c r="D138" s="208">
        <v>143</v>
      </c>
      <c r="E138" s="208">
        <v>990</v>
      </c>
      <c r="F138" s="208">
        <v>481</v>
      </c>
      <c r="G138" s="208">
        <v>9701</v>
      </c>
      <c r="H138" s="206">
        <f>SUM('Lask. kustannukset IKÄRAKENNE'!$C138:$G138)</f>
        <v>11962</v>
      </c>
      <c r="I138" s="209">
        <v>5296542.57</v>
      </c>
      <c r="J138" s="209">
        <v>1242169.5</v>
      </c>
      <c r="K138" s="209">
        <v>7159016.7000000002</v>
      </c>
      <c r="L138" s="209">
        <v>5981032.9799999995</v>
      </c>
      <c r="M138" s="209">
        <v>621446.06000000006</v>
      </c>
      <c r="N138" s="210">
        <f>SUM('Lask. kustannukset IKÄRAKENNE'!$I138:$M138)</f>
        <v>20300207.809999999</v>
      </c>
    </row>
    <row r="139" spans="1:14" x14ac:dyDescent="0.25">
      <c r="A139" s="204">
        <v>430</v>
      </c>
      <c r="B139" s="205" t="s">
        <v>144</v>
      </c>
      <c r="C139" s="207">
        <v>683</v>
      </c>
      <c r="D139" s="208">
        <v>116</v>
      </c>
      <c r="E139" s="208">
        <v>891</v>
      </c>
      <c r="F139" s="208">
        <v>490</v>
      </c>
      <c r="G139" s="208">
        <v>13212</v>
      </c>
      <c r="H139" s="206">
        <f>SUM('Lask. kustannukset IKÄRAKENNE'!$C139:$G139)</f>
        <v>15392</v>
      </c>
      <c r="I139" s="209">
        <v>5591249.7300000004</v>
      </c>
      <c r="J139" s="209">
        <v>1007634</v>
      </c>
      <c r="K139" s="209">
        <v>6443115.0300000003</v>
      </c>
      <c r="L139" s="209">
        <v>6092944.2000000002</v>
      </c>
      <c r="M139" s="209">
        <v>846360.72</v>
      </c>
      <c r="N139" s="210">
        <f>SUM('Lask. kustannukset IKÄRAKENNE'!$I139:$M139)</f>
        <v>19981303.68</v>
      </c>
    </row>
    <row r="140" spans="1:14" x14ac:dyDescent="0.25">
      <c r="A140" s="204">
        <v>433</v>
      </c>
      <c r="B140" s="205" t="s">
        <v>145</v>
      </c>
      <c r="C140" s="207">
        <v>372</v>
      </c>
      <c r="D140" s="208">
        <v>68</v>
      </c>
      <c r="E140" s="208">
        <v>533</v>
      </c>
      <c r="F140" s="208">
        <v>337</v>
      </c>
      <c r="G140" s="208">
        <v>6439</v>
      </c>
      <c r="H140" s="206">
        <f>SUM('Lask. kustannukset IKÄRAKENNE'!$C140:$G140)</f>
        <v>7749</v>
      </c>
      <c r="I140" s="209">
        <v>3045307.3200000003</v>
      </c>
      <c r="J140" s="209">
        <v>590682</v>
      </c>
      <c r="K140" s="209">
        <v>3854298.89</v>
      </c>
      <c r="L140" s="209">
        <v>4190453.46</v>
      </c>
      <c r="M140" s="209">
        <v>412482.34</v>
      </c>
      <c r="N140" s="210">
        <f>SUM('Lask. kustannukset IKÄRAKENNE'!$I140:$M140)</f>
        <v>12093224.010000002</v>
      </c>
    </row>
    <row r="141" spans="1:14" x14ac:dyDescent="0.25">
      <c r="A141" s="204">
        <v>434</v>
      </c>
      <c r="B141" s="205" t="s">
        <v>146</v>
      </c>
      <c r="C141" s="207">
        <v>595</v>
      </c>
      <c r="D141" s="208">
        <v>125</v>
      </c>
      <c r="E141" s="208">
        <v>872</v>
      </c>
      <c r="F141" s="208">
        <v>452</v>
      </c>
      <c r="G141" s="208">
        <v>12524</v>
      </c>
      <c r="H141" s="206">
        <f>SUM('Lask. kustannukset IKÄRAKENNE'!$C141:$G141)</f>
        <v>14568</v>
      </c>
      <c r="I141" s="209">
        <v>4870854.45</v>
      </c>
      <c r="J141" s="209">
        <v>1085812.5</v>
      </c>
      <c r="K141" s="209">
        <v>6305719.7599999998</v>
      </c>
      <c r="L141" s="209">
        <v>5620430.1600000001</v>
      </c>
      <c r="M141" s="209">
        <v>802287.44000000006</v>
      </c>
      <c r="N141" s="210">
        <f>SUM('Lask. kustannukset IKÄRAKENNE'!$I141:$M141)</f>
        <v>18685104.310000002</v>
      </c>
    </row>
    <row r="142" spans="1:14" x14ac:dyDescent="0.25">
      <c r="A142" s="204">
        <v>435</v>
      </c>
      <c r="B142" s="205" t="s">
        <v>147</v>
      </c>
      <c r="C142" s="207">
        <v>8</v>
      </c>
      <c r="D142" s="208">
        <v>3</v>
      </c>
      <c r="E142" s="208">
        <v>32</v>
      </c>
      <c r="F142" s="208">
        <v>11</v>
      </c>
      <c r="G142" s="208">
        <v>638</v>
      </c>
      <c r="H142" s="206">
        <f>SUM('Lask. kustannukset IKÄRAKENNE'!$C142:$G142)</f>
        <v>692</v>
      </c>
      <c r="I142" s="209">
        <v>65490.48</v>
      </c>
      <c r="J142" s="209">
        <v>26059.5</v>
      </c>
      <c r="K142" s="209">
        <v>231402.56</v>
      </c>
      <c r="L142" s="209">
        <v>136780.38</v>
      </c>
      <c r="M142" s="209">
        <v>40870.28</v>
      </c>
      <c r="N142" s="210">
        <f>SUM('Lask. kustannukset IKÄRAKENNE'!$I142:$M142)</f>
        <v>500603.20000000007</v>
      </c>
    </row>
    <row r="143" spans="1:14" x14ac:dyDescent="0.25">
      <c r="A143" s="204">
        <v>436</v>
      </c>
      <c r="B143" s="205" t="s">
        <v>148</v>
      </c>
      <c r="C143" s="207">
        <v>144</v>
      </c>
      <c r="D143" s="208">
        <v>33</v>
      </c>
      <c r="E143" s="208">
        <v>229</v>
      </c>
      <c r="F143" s="208">
        <v>122</v>
      </c>
      <c r="G143" s="208">
        <v>1460</v>
      </c>
      <c r="H143" s="206">
        <f>SUM('Lask. kustannukset IKÄRAKENNE'!$C143:$G143)</f>
        <v>1988</v>
      </c>
      <c r="I143" s="209">
        <v>1178828.6400000001</v>
      </c>
      <c r="J143" s="209">
        <v>286654.5</v>
      </c>
      <c r="K143" s="209">
        <v>1655974.57</v>
      </c>
      <c r="L143" s="209">
        <v>1517018.76</v>
      </c>
      <c r="M143" s="209">
        <v>93527.6</v>
      </c>
      <c r="N143" s="210">
        <f>SUM('Lask. kustannukset IKÄRAKENNE'!$I143:$M143)</f>
        <v>4732004.0699999994</v>
      </c>
    </row>
    <row r="144" spans="1:14" x14ac:dyDescent="0.25">
      <c r="A144" s="204">
        <v>440</v>
      </c>
      <c r="B144" s="205" t="s">
        <v>149</v>
      </c>
      <c r="C144" s="207">
        <v>705</v>
      </c>
      <c r="D144" s="208">
        <v>108</v>
      </c>
      <c r="E144" s="208">
        <v>660</v>
      </c>
      <c r="F144" s="208">
        <v>316</v>
      </c>
      <c r="G144" s="208">
        <v>3943</v>
      </c>
      <c r="H144" s="206">
        <f>SUM('Lask. kustannukset IKÄRAKENNE'!$C144:$G144)</f>
        <v>5732</v>
      </c>
      <c r="I144" s="209">
        <v>5771348.5500000007</v>
      </c>
      <c r="J144" s="209">
        <v>938142</v>
      </c>
      <c r="K144" s="209">
        <v>4772677.8</v>
      </c>
      <c r="L144" s="209">
        <v>3929327.28</v>
      </c>
      <c r="M144" s="209">
        <v>252588.58000000002</v>
      </c>
      <c r="N144" s="210">
        <f>SUM('Lask. kustannukset IKÄRAKENNE'!$I144:$M144)</f>
        <v>15664084.210000001</v>
      </c>
    </row>
    <row r="145" spans="1:14" x14ac:dyDescent="0.25">
      <c r="A145" s="204">
        <v>441</v>
      </c>
      <c r="B145" s="205" t="s">
        <v>150</v>
      </c>
      <c r="C145" s="207">
        <v>145</v>
      </c>
      <c r="D145" s="208">
        <v>28</v>
      </c>
      <c r="E145" s="208">
        <v>247</v>
      </c>
      <c r="F145" s="208">
        <v>136</v>
      </c>
      <c r="G145" s="208">
        <v>3865</v>
      </c>
      <c r="H145" s="206">
        <f>SUM('Lask. kustannukset IKÄRAKENNE'!$C145:$G145)</f>
        <v>4421</v>
      </c>
      <c r="I145" s="209">
        <v>1187014.95</v>
      </c>
      <c r="J145" s="209">
        <v>243222</v>
      </c>
      <c r="K145" s="209">
        <v>1786138.51</v>
      </c>
      <c r="L145" s="209">
        <v>1691102.88</v>
      </c>
      <c r="M145" s="209">
        <v>247591.90000000002</v>
      </c>
      <c r="N145" s="210">
        <f>SUM('Lask. kustannukset IKÄRAKENNE'!$I145:$M145)</f>
        <v>5155070.24</v>
      </c>
    </row>
    <row r="146" spans="1:14" x14ac:dyDescent="0.25">
      <c r="A146" s="204">
        <v>444</v>
      </c>
      <c r="B146" s="205" t="s">
        <v>151</v>
      </c>
      <c r="C146" s="207">
        <v>2113</v>
      </c>
      <c r="D146" s="208">
        <v>422</v>
      </c>
      <c r="E146" s="208">
        <v>3180</v>
      </c>
      <c r="F146" s="208">
        <v>1746</v>
      </c>
      <c r="G146" s="208">
        <v>38350</v>
      </c>
      <c r="H146" s="206">
        <f>SUM('Lask. kustannukset IKÄRAKENNE'!$C146:$G146)</f>
        <v>45811</v>
      </c>
      <c r="I146" s="209">
        <v>17297673.030000001</v>
      </c>
      <c r="J146" s="209">
        <v>3665703</v>
      </c>
      <c r="K146" s="209">
        <v>22995629.399999999</v>
      </c>
      <c r="L146" s="209">
        <v>21710776.68</v>
      </c>
      <c r="M146" s="209">
        <v>2456701</v>
      </c>
      <c r="N146" s="210">
        <f>SUM('Lask. kustannukset IKÄRAKENNE'!$I146:$M146)</f>
        <v>68126483.109999999</v>
      </c>
    </row>
    <row r="147" spans="1:14" x14ac:dyDescent="0.25">
      <c r="A147" s="204">
        <v>445</v>
      </c>
      <c r="B147" s="205" t="s">
        <v>152</v>
      </c>
      <c r="C147" s="207">
        <v>660</v>
      </c>
      <c r="D147" s="208">
        <v>139</v>
      </c>
      <c r="E147" s="208">
        <v>1021</v>
      </c>
      <c r="F147" s="208">
        <v>543</v>
      </c>
      <c r="G147" s="208">
        <v>12628</v>
      </c>
      <c r="H147" s="206">
        <f>SUM('Lask. kustannukset IKÄRAKENNE'!$C147:$G147)</f>
        <v>14991</v>
      </c>
      <c r="I147" s="209">
        <v>5402964.6000000006</v>
      </c>
      <c r="J147" s="209">
        <v>1207423.5</v>
      </c>
      <c r="K147" s="209">
        <v>7383187.9299999997</v>
      </c>
      <c r="L147" s="209">
        <v>6751976.9400000004</v>
      </c>
      <c r="M147" s="209">
        <v>808949.68</v>
      </c>
      <c r="N147" s="210">
        <f>SUM('Lask. kustannukset IKÄRAKENNE'!$I147:$M147)</f>
        <v>21554502.650000002</v>
      </c>
    </row>
    <row r="148" spans="1:14" x14ac:dyDescent="0.25">
      <c r="A148" s="204">
        <v>475</v>
      </c>
      <c r="B148" s="205" t="s">
        <v>153</v>
      </c>
      <c r="C148" s="207">
        <v>321</v>
      </c>
      <c r="D148" s="208">
        <v>49</v>
      </c>
      <c r="E148" s="208">
        <v>333</v>
      </c>
      <c r="F148" s="208">
        <v>211</v>
      </c>
      <c r="G148" s="208">
        <v>4565</v>
      </c>
      <c r="H148" s="206">
        <f>SUM('Lask. kustannukset IKÄRAKENNE'!$C148:$G148)</f>
        <v>5479</v>
      </c>
      <c r="I148" s="209">
        <v>2627805.5100000002</v>
      </c>
      <c r="J148" s="209">
        <v>425638.5</v>
      </c>
      <c r="K148" s="209">
        <v>2408032.89</v>
      </c>
      <c r="L148" s="209">
        <v>2623696.38</v>
      </c>
      <c r="M148" s="209">
        <v>292433.90000000002</v>
      </c>
      <c r="N148" s="210">
        <f>SUM('Lask. kustannukset IKÄRAKENNE'!$I148:$M148)</f>
        <v>8377607.1800000006</v>
      </c>
    </row>
    <row r="149" spans="1:14" x14ac:dyDescent="0.25">
      <c r="A149" s="204">
        <v>480</v>
      </c>
      <c r="B149" s="205" t="s">
        <v>154</v>
      </c>
      <c r="C149" s="207">
        <v>105</v>
      </c>
      <c r="D149" s="208">
        <v>26</v>
      </c>
      <c r="E149" s="208">
        <v>141</v>
      </c>
      <c r="F149" s="208">
        <v>71</v>
      </c>
      <c r="G149" s="208">
        <v>1635</v>
      </c>
      <c r="H149" s="206">
        <f>SUM('Lask. kustannukset IKÄRAKENNE'!$C149:$G149)</f>
        <v>1978</v>
      </c>
      <c r="I149" s="209">
        <v>859562.55</v>
      </c>
      <c r="J149" s="209">
        <v>225849</v>
      </c>
      <c r="K149" s="209">
        <v>1019617.53</v>
      </c>
      <c r="L149" s="209">
        <v>882855.18</v>
      </c>
      <c r="M149" s="209">
        <v>104738.1</v>
      </c>
      <c r="N149" s="210">
        <f>SUM('Lask. kustannukset IKÄRAKENNE'!$I149:$M149)</f>
        <v>3092622.3600000003</v>
      </c>
    </row>
    <row r="150" spans="1:14" x14ac:dyDescent="0.25">
      <c r="A150" s="204">
        <v>481</v>
      </c>
      <c r="B150" s="205" t="s">
        <v>155</v>
      </c>
      <c r="C150" s="207">
        <v>610</v>
      </c>
      <c r="D150" s="208">
        <v>112</v>
      </c>
      <c r="E150" s="208">
        <v>854</v>
      </c>
      <c r="F150" s="208">
        <v>417</v>
      </c>
      <c r="G150" s="208">
        <v>7649</v>
      </c>
      <c r="H150" s="206">
        <f>SUM('Lask. kustannukset IKÄRAKENNE'!$C150:$G150)</f>
        <v>9642</v>
      </c>
      <c r="I150" s="209">
        <v>4993649.1000000006</v>
      </c>
      <c r="J150" s="209">
        <v>972888</v>
      </c>
      <c r="K150" s="209">
        <v>6175555.8200000003</v>
      </c>
      <c r="L150" s="209">
        <v>5185219.8600000003</v>
      </c>
      <c r="M150" s="209">
        <v>489994.94</v>
      </c>
      <c r="N150" s="210">
        <f>SUM('Lask. kustannukset IKÄRAKENNE'!$I150:$M150)</f>
        <v>17817307.720000003</v>
      </c>
    </row>
    <row r="151" spans="1:14" x14ac:dyDescent="0.25">
      <c r="A151" s="204">
        <v>483</v>
      </c>
      <c r="B151" s="205" t="s">
        <v>156</v>
      </c>
      <c r="C151" s="207">
        <v>97</v>
      </c>
      <c r="D151" s="208">
        <v>18</v>
      </c>
      <c r="E151" s="208">
        <v>118</v>
      </c>
      <c r="F151" s="208">
        <v>41</v>
      </c>
      <c r="G151" s="208">
        <v>793</v>
      </c>
      <c r="H151" s="206">
        <f>SUM('Lask. kustannukset IKÄRAKENNE'!$C151:$G151)</f>
        <v>1067</v>
      </c>
      <c r="I151" s="209">
        <v>794072.07000000007</v>
      </c>
      <c r="J151" s="209">
        <v>156357</v>
      </c>
      <c r="K151" s="209">
        <v>853296.94</v>
      </c>
      <c r="L151" s="209">
        <v>509817.77999999997</v>
      </c>
      <c r="M151" s="209">
        <v>50799.58</v>
      </c>
      <c r="N151" s="210">
        <f>SUM('Lask. kustannukset IKÄRAKENNE'!$I151:$M151)</f>
        <v>2364343.37</v>
      </c>
    </row>
    <row r="152" spans="1:14" x14ac:dyDescent="0.25">
      <c r="A152" s="204">
        <v>484</v>
      </c>
      <c r="B152" s="205" t="s">
        <v>157</v>
      </c>
      <c r="C152" s="207">
        <v>149</v>
      </c>
      <c r="D152" s="208">
        <v>27</v>
      </c>
      <c r="E152" s="208">
        <v>196</v>
      </c>
      <c r="F152" s="208">
        <v>81</v>
      </c>
      <c r="G152" s="208">
        <v>2514</v>
      </c>
      <c r="H152" s="206">
        <f>SUM('Lask. kustannukset IKÄRAKENNE'!$C152:$G152)</f>
        <v>2967</v>
      </c>
      <c r="I152" s="209">
        <v>1219760.19</v>
      </c>
      <c r="J152" s="209">
        <v>234535.5</v>
      </c>
      <c r="K152" s="209">
        <v>1417340.68</v>
      </c>
      <c r="L152" s="209">
        <v>1007200.98</v>
      </c>
      <c r="M152" s="209">
        <v>161046.84</v>
      </c>
      <c r="N152" s="210">
        <f>SUM('Lask. kustannukset IKÄRAKENNE'!$I152:$M152)</f>
        <v>4039884.19</v>
      </c>
    </row>
    <row r="153" spans="1:14" x14ac:dyDescent="0.25">
      <c r="A153" s="204">
        <v>489</v>
      </c>
      <c r="B153" s="205" t="s">
        <v>158</v>
      </c>
      <c r="C153" s="207">
        <v>49</v>
      </c>
      <c r="D153" s="208">
        <v>10</v>
      </c>
      <c r="E153" s="208">
        <v>74</v>
      </c>
      <c r="F153" s="208">
        <v>52</v>
      </c>
      <c r="G153" s="208">
        <v>1606</v>
      </c>
      <c r="H153" s="206">
        <f>SUM('Lask. kustannukset IKÄRAKENNE'!$C153:$G153)</f>
        <v>1791</v>
      </c>
      <c r="I153" s="209">
        <v>401129.19</v>
      </c>
      <c r="J153" s="209">
        <v>86865</v>
      </c>
      <c r="K153" s="209">
        <v>535118.42000000004</v>
      </c>
      <c r="L153" s="209">
        <v>646598.16</v>
      </c>
      <c r="M153" s="209">
        <v>102880.36</v>
      </c>
      <c r="N153" s="210">
        <f>SUM('Lask. kustannukset IKÄRAKENNE'!$I153:$M153)</f>
        <v>1772591.1300000001</v>
      </c>
    </row>
    <row r="154" spans="1:14" x14ac:dyDescent="0.25">
      <c r="A154" s="204">
        <v>491</v>
      </c>
      <c r="B154" s="205" t="s">
        <v>159</v>
      </c>
      <c r="C154" s="207">
        <v>2356</v>
      </c>
      <c r="D154" s="208">
        <v>491</v>
      </c>
      <c r="E154" s="208">
        <v>3082</v>
      </c>
      <c r="F154" s="208">
        <v>1608</v>
      </c>
      <c r="G154" s="208">
        <v>44443</v>
      </c>
      <c r="H154" s="206">
        <f>SUM('Lask. kustannukset IKÄRAKENNE'!$C154:$G154)</f>
        <v>51980</v>
      </c>
      <c r="I154" s="209">
        <v>19286946.359999999</v>
      </c>
      <c r="J154" s="209">
        <v>4265071.5</v>
      </c>
      <c r="K154" s="209">
        <v>22286959.059999999</v>
      </c>
      <c r="L154" s="209">
        <v>19994804.640000001</v>
      </c>
      <c r="M154" s="209">
        <v>2847018.58</v>
      </c>
      <c r="N154" s="210">
        <f>SUM('Lask. kustannukset IKÄRAKENNE'!$I154:$M154)</f>
        <v>68680800.140000001</v>
      </c>
    </row>
    <row r="155" spans="1:14" x14ac:dyDescent="0.25">
      <c r="A155" s="204">
        <v>494</v>
      </c>
      <c r="B155" s="205" t="s">
        <v>160</v>
      </c>
      <c r="C155" s="207">
        <v>644</v>
      </c>
      <c r="D155" s="208">
        <v>113</v>
      </c>
      <c r="E155" s="208">
        <v>913</v>
      </c>
      <c r="F155" s="208">
        <v>464</v>
      </c>
      <c r="G155" s="208">
        <v>6748</v>
      </c>
      <c r="H155" s="206">
        <f>SUM('Lask. kustannukset IKÄRAKENNE'!$C155:$G155)</f>
        <v>8882</v>
      </c>
      <c r="I155" s="209">
        <v>5271983.6400000006</v>
      </c>
      <c r="J155" s="209">
        <v>981574.5</v>
      </c>
      <c r="K155" s="209">
        <v>6602204.29</v>
      </c>
      <c r="L155" s="209">
        <v>5769645.1200000001</v>
      </c>
      <c r="M155" s="209">
        <v>432276.88</v>
      </c>
      <c r="N155" s="210">
        <f>SUM('Lask. kustannukset IKÄRAKENNE'!$I155:$M155)</f>
        <v>19057684.43</v>
      </c>
    </row>
    <row r="156" spans="1:14" x14ac:dyDescent="0.25">
      <c r="A156" s="204">
        <v>495</v>
      </c>
      <c r="B156" s="205" t="s">
        <v>161</v>
      </c>
      <c r="C156" s="207">
        <v>58</v>
      </c>
      <c r="D156" s="208">
        <v>12</v>
      </c>
      <c r="E156" s="208">
        <v>87</v>
      </c>
      <c r="F156" s="208">
        <v>50</v>
      </c>
      <c r="G156" s="208">
        <v>1270</v>
      </c>
      <c r="H156" s="206">
        <f>SUM('Lask. kustannukset IKÄRAKENNE'!$C156:$G156)</f>
        <v>1477</v>
      </c>
      <c r="I156" s="209">
        <v>474805.98000000004</v>
      </c>
      <c r="J156" s="209">
        <v>104238</v>
      </c>
      <c r="K156" s="209">
        <v>629125.71</v>
      </c>
      <c r="L156" s="209">
        <v>621729</v>
      </c>
      <c r="M156" s="209">
        <v>81356.2</v>
      </c>
      <c r="N156" s="210">
        <f>SUM('Lask. kustannukset IKÄRAKENNE'!$I156:$M156)</f>
        <v>1911254.89</v>
      </c>
    </row>
    <row r="157" spans="1:14" x14ac:dyDescent="0.25">
      <c r="A157" s="204">
        <v>498</v>
      </c>
      <c r="B157" s="205" t="s">
        <v>162</v>
      </c>
      <c r="C157" s="207">
        <v>96</v>
      </c>
      <c r="D157" s="208">
        <v>20</v>
      </c>
      <c r="E157" s="208">
        <v>154</v>
      </c>
      <c r="F157" s="208">
        <v>72</v>
      </c>
      <c r="G157" s="208">
        <v>1939</v>
      </c>
      <c r="H157" s="206">
        <f>SUM('Lask. kustannukset IKÄRAKENNE'!$C157:$G157)</f>
        <v>2281</v>
      </c>
      <c r="I157" s="209">
        <v>785885.76</v>
      </c>
      <c r="J157" s="209">
        <v>173730</v>
      </c>
      <c r="K157" s="209">
        <v>1113624.82</v>
      </c>
      <c r="L157" s="209">
        <v>895289.76</v>
      </c>
      <c r="M157" s="209">
        <v>124212.34000000001</v>
      </c>
      <c r="N157" s="210">
        <f>SUM('Lask. kustannukset IKÄRAKENNE'!$I157:$M157)</f>
        <v>3092742.6799999997</v>
      </c>
    </row>
    <row r="158" spans="1:14" x14ac:dyDescent="0.25">
      <c r="A158" s="204">
        <v>499</v>
      </c>
      <c r="B158" s="205" t="s">
        <v>163</v>
      </c>
      <c r="C158" s="207">
        <v>1306</v>
      </c>
      <c r="D158" s="208">
        <v>259</v>
      </c>
      <c r="E158" s="208">
        <v>1682</v>
      </c>
      <c r="F158" s="208">
        <v>783</v>
      </c>
      <c r="G158" s="208">
        <v>15632</v>
      </c>
      <c r="H158" s="206">
        <f>SUM('Lask. kustannukset IKÄRAKENNE'!$C158:$G158)</f>
        <v>19662</v>
      </c>
      <c r="I158" s="209">
        <v>10691320.860000001</v>
      </c>
      <c r="J158" s="209">
        <v>2249803.5</v>
      </c>
      <c r="K158" s="209">
        <v>12163097.060000001</v>
      </c>
      <c r="L158" s="209">
        <v>9736276.1400000006</v>
      </c>
      <c r="M158" s="209">
        <v>1001385.92</v>
      </c>
      <c r="N158" s="210">
        <f>SUM('Lask. kustannukset IKÄRAKENNE'!$I158:$M158)</f>
        <v>35841883.480000004</v>
      </c>
    </row>
    <row r="159" spans="1:14" x14ac:dyDescent="0.25">
      <c r="A159" s="204">
        <v>500</v>
      </c>
      <c r="B159" s="205" t="s">
        <v>164</v>
      </c>
      <c r="C159" s="207">
        <v>680</v>
      </c>
      <c r="D159" s="208">
        <v>130</v>
      </c>
      <c r="E159" s="208">
        <v>1057</v>
      </c>
      <c r="F159" s="208">
        <v>494</v>
      </c>
      <c r="G159" s="208">
        <v>8125</v>
      </c>
      <c r="H159" s="206">
        <f>SUM('Lask. kustannukset IKÄRAKENNE'!$C159:$G159)</f>
        <v>10486</v>
      </c>
      <c r="I159" s="209">
        <v>5566690.7999999998</v>
      </c>
      <c r="J159" s="209">
        <v>1129245</v>
      </c>
      <c r="K159" s="209">
        <v>7643515.8099999996</v>
      </c>
      <c r="L159" s="209">
        <v>6142682.5199999996</v>
      </c>
      <c r="M159" s="209">
        <v>520487.5</v>
      </c>
      <c r="N159" s="210">
        <f>SUM('Lask. kustannukset IKÄRAKENNE'!$I159:$M159)</f>
        <v>21002621.629999999</v>
      </c>
    </row>
    <row r="160" spans="1:14" x14ac:dyDescent="0.25">
      <c r="A160" s="204">
        <v>503</v>
      </c>
      <c r="B160" s="205" t="s">
        <v>165</v>
      </c>
      <c r="C160" s="207">
        <v>392</v>
      </c>
      <c r="D160" s="208">
        <v>77</v>
      </c>
      <c r="E160" s="208">
        <v>461</v>
      </c>
      <c r="F160" s="208">
        <v>265</v>
      </c>
      <c r="G160" s="208">
        <v>6344</v>
      </c>
      <c r="H160" s="206">
        <f>SUM('Lask. kustannukset IKÄRAKENNE'!$C160:$G160)</f>
        <v>7539</v>
      </c>
      <c r="I160" s="209">
        <v>3209033.52</v>
      </c>
      <c r="J160" s="209">
        <v>668860.5</v>
      </c>
      <c r="K160" s="209">
        <v>3333643.13</v>
      </c>
      <c r="L160" s="209">
        <v>3295163.7</v>
      </c>
      <c r="M160" s="209">
        <v>406396.64</v>
      </c>
      <c r="N160" s="210">
        <f>SUM('Lask. kustannukset IKÄRAKENNE'!$I160:$M160)</f>
        <v>10913097.490000002</v>
      </c>
    </row>
    <row r="161" spans="1:14" x14ac:dyDescent="0.25">
      <c r="A161" s="204">
        <v>504</v>
      </c>
      <c r="B161" s="205" t="s">
        <v>166</v>
      </c>
      <c r="C161" s="207">
        <v>73</v>
      </c>
      <c r="D161" s="208">
        <v>11</v>
      </c>
      <c r="E161" s="208">
        <v>118</v>
      </c>
      <c r="F161" s="208">
        <v>67</v>
      </c>
      <c r="G161" s="208">
        <v>1495</v>
      </c>
      <c r="H161" s="206">
        <f>SUM('Lask. kustannukset IKÄRAKENNE'!$C161:$G161)</f>
        <v>1764</v>
      </c>
      <c r="I161" s="209">
        <v>597600.63</v>
      </c>
      <c r="J161" s="209">
        <v>95551.5</v>
      </c>
      <c r="K161" s="209">
        <v>853296.94</v>
      </c>
      <c r="L161" s="209">
        <v>833116.86</v>
      </c>
      <c r="M161" s="209">
        <v>95769.7</v>
      </c>
      <c r="N161" s="210">
        <f>SUM('Lask. kustannukset IKÄRAKENNE'!$I161:$M161)</f>
        <v>2475335.63</v>
      </c>
    </row>
    <row r="162" spans="1:14" x14ac:dyDescent="0.25">
      <c r="A162" s="204">
        <v>505</v>
      </c>
      <c r="B162" s="205" t="s">
        <v>167</v>
      </c>
      <c r="C162" s="207">
        <v>1190</v>
      </c>
      <c r="D162" s="208">
        <v>285</v>
      </c>
      <c r="E162" s="208">
        <v>1722</v>
      </c>
      <c r="F162" s="208">
        <v>966</v>
      </c>
      <c r="G162" s="208">
        <v>16749</v>
      </c>
      <c r="H162" s="206">
        <f>SUM('Lask. kustannukset IKÄRAKENNE'!$C162:$G162)</f>
        <v>20912</v>
      </c>
      <c r="I162" s="209">
        <v>9741708.9000000004</v>
      </c>
      <c r="J162" s="209">
        <v>2475652.5</v>
      </c>
      <c r="K162" s="209">
        <v>12452350.26</v>
      </c>
      <c r="L162" s="209">
        <v>12011804.279999999</v>
      </c>
      <c r="M162" s="209">
        <v>1072940.94</v>
      </c>
      <c r="N162" s="210">
        <f>SUM('Lask. kustannukset IKÄRAKENNE'!$I162:$M162)</f>
        <v>37754456.879999995</v>
      </c>
    </row>
    <row r="163" spans="1:14" x14ac:dyDescent="0.25">
      <c r="A163" s="204">
        <v>507</v>
      </c>
      <c r="B163" s="205" t="s">
        <v>168</v>
      </c>
      <c r="C163" s="207">
        <v>173</v>
      </c>
      <c r="D163" s="208">
        <v>35</v>
      </c>
      <c r="E163" s="208">
        <v>291</v>
      </c>
      <c r="F163" s="208">
        <v>155</v>
      </c>
      <c r="G163" s="208">
        <v>4910</v>
      </c>
      <c r="H163" s="206">
        <f>SUM('Lask. kustannukset IKÄRAKENNE'!$C163:$G163)</f>
        <v>5564</v>
      </c>
      <c r="I163" s="209">
        <v>1416231.6300000001</v>
      </c>
      <c r="J163" s="209">
        <v>304027.5</v>
      </c>
      <c r="K163" s="209">
        <v>2104317.0299999998</v>
      </c>
      <c r="L163" s="209">
        <v>1927359.9</v>
      </c>
      <c r="M163" s="209">
        <v>314534.60000000003</v>
      </c>
      <c r="N163" s="210">
        <f>SUM('Lask. kustannukset IKÄRAKENNE'!$I163:$M163)</f>
        <v>6066470.6600000001</v>
      </c>
    </row>
    <row r="164" spans="1:14" x14ac:dyDescent="0.25">
      <c r="A164" s="204">
        <v>508</v>
      </c>
      <c r="B164" s="205" t="s">
        <v>169</v>
      </c>
      <c r="C164" s="207">
        <v>338</v>
      </c>
      <c r="D164" s="208">
        <v>62</v>
      </c>
      <c r="E164" s="208">
        <v>488</v>
      </c>
      <c r="F164" s="208">
        <v>264</v>
      </c>
      <c r="G164" s="208">
        <v>8208</v>
      </c>
      <c r="H164" s="206">
        <f>SUM('Lask. kustannukset IKÄRAKENNE'!$C164:$G164)</f>
        <v>9360</v>
      </c>
      <c r="I164" s="209">
        <v>2766972.7800000003</v>
      </c>
      <c r="J164" s="209">
        <v>538563</v>
      </c>
      <c r="K164" s="209">
        <v>3528889.04</v>
      </c>
      <c r="L164" s="209">
        <v>3282729.12</v>
      </c>
      <c r="M164" s="209">
        <v>525804.48</v>
      </c>
      <c r="N164" s="210">
        <f>SUM('Lask. kustannukset IKÄRAKENNE'!$I164:$M164)</f>
        <v>10642958.420000002</v>
      </c>
    </row>
    <row r="165" spans="1:14" x14ac:dyDescent="0.25">
      <c r="A165" s="204">
        <v>529</v>
      </c>
      <c r="B165" s="205" t="s">
        <v>170</v>
      </c>
      <c r="C165" s="207">
        <v>936</v>
      </c>
      <c r="D165" s="208">
        <v>200</v>
      </c>
      <c r="E165" s="208">
        <v>1253</v>
      </c>
      <c r="F165" s="208">
        <v>730</v>
      </c>
      <c r="G165" s="208">
        <v>16731</v>
      </c>
      <c r="H165" s="206">
        <f>SUM('Lask. kustannukset IKÄRAKENNE'!$C165:$G165)</f>
        <v>19850</v>
      </c>
      <c r="I165" s="209">
        <v>7662386.1600000001</v>
      </c>
      <c r="J165" s="209">
        <v>1737300</v>
      </c>
      <c r="K165" s="209">
        <v>9060856.4900000002</v>
      </c>
      <c r="L165" s="209">
        <v>9077243.4000000004</v>
      </c>
      <c r="M165" s="209">
        <v>1071787.8600000001</v>
      </c>
      <c r="N165" s="210">
        <f>SUM('Lask. kustannukset IKÄRAKENNE'!$I165:$M165)</f>
        <v>28609573.909999996</v>
      </c>
    </row>
    <row r="166" spans="1:14" x14ac:dyDescent="0.25">
      <c r="A166" s="204">
        <v>531</v>
      </c>
      <c r="B166" s="205" t="s">
        <v>171</v>
      </c>
      <c r="C166" s="207">
        <v>184</v>
      </c>
      <c r="D166" s="208">
        <v>45</v>
      </c>
      <c r="E166" s="208">
        <v>347</v>
      </c>
      <c r="F166" s="208">
        <v>182</v>
      </c>
      <c r="G166" s="208">
        <v>4314</v>
      </c>
      <c r="H166" s="206">
        <f>SUM('Lask. kustannukset IKÄRAKENNE'!$C166:$G166)</f>
        <v>5072</v>
      </c>
      <c r="I166" s="209">
        <v>1506281.04</v>
      </c>
      <c r="J166" s="209">
        <v>390892.5</v>
      </c>
      <c r="K166" s="209">
        <v>2509271.5099999998</v>
      </c>
      <c r="L166" s="209">
        <v>2263093.56</v>
      </c>
      <c r="M166" s="209">
        <v>276354.84000000003</v>
      </c>
      <c r="N166" s="210">
        <f>SUM('Lask. kustannukset IKÄRAKENNE'!$I166:$M166)</f>
        <v>6945893.4499999993</v>
      </c>
    </row>
    <row r="167" spans="1:14" x14ac:dyDescent="0.25">
      <c r="A167" s="204">
        <v>535</v>
      </c>
      <c r="B167" s="205" t="s">
        <v>172</v>
      </c>
      <c r="C167" s="207">
        <v>715</v>
      </c>
      <c r="D167" s="208">
        <v>129</v>
      </c>
      <c r="E167" s="208">
        <v>1052</v>
      </c>
      <c r="F167" s="208">
        <v>528</v>
      </c>
      <c r="G167" s="208">
        <v>7995</v>
      </c>
      <c r="H167" s="206">
        <f>SUM('Lask. kustannukset IKÄRAKENNE'!$C167:$G167)</f>
        <v>10419</v>
      </c>
      <c r="I167" s="209">
        <v>5853211.6500000004</v>
      </c>
      <c r="J167" s="209">
        <v>1120558.5</v>
      </c>
      <c r="K167" s="209">
        <v>7607359.1600000001</v>
      </c>
      <c r="L167" s="209">
        <v>6565458.2400000002</v>
      </c>
      <c r="M167" s="209">
        <v>512159.7</v>
      </c>
      <c r="N167" s="210">
        <f>SUM('Lask. kustannukset IKÄRAKENNE'!$I167:$M167)</f>
        <v>21658747.25</v>
      </c>
    </row>
    <row r="168" spans="1:14" x14ac:dyDescent="0.25">
      <c r="A168" s="204">
        <v>536</v>
      </c>
      <c r="B168" s="205" t="s">
        <v>173</v>
      </c>
      <c r="C168" s="207">
        <v>2060</v>
      </c>
      <c r="D168" s="208">
        <v>364</v>
      </c>
      <c r="E168" s="208">
        <v>2749</v>
      </c>
      <c r="F168" s="208">
        <v>1522</v>
      </c>
      <c r="G168" s="208">
        <v>28651</v>
      </c>
      <c r="H168" s="206">
        <f>SUM('Lask. kustannukset IKÄRAKENNE'!$C168:$G168)</f>
        <v>35346</v>
      </c>
      <c r="I168" s="209">
        <v>16863798.600000001</v>
      </c>
      <c r="J168" s="209">
        <v>3161886</v>
      </c>
      <c r="K168" s="209">
        <v>19878926.169999998</v>
      </c>
      <c r="L168" s="209">
        <v>18925430.760000002</v>
      </c>
      <c r="M168" s="209">
        <v>1835383.06</v>
      </c>
      <c r="N168" s="210">
        <f>SUM('Lask. kustannukset IKÄRAKENNE'!$I168:$M168)</f>
        <v>60665424.590000004</v>
      </c>
    </row>
    <row r="169" spans="1:14" x14ac:dyDescent="0.25">
      <c r="A169" s="204">
        <v>538</v>
      </c>
      <c r="B169" s="205" t="s">
        <v>174</v>
      </c>
      <c r="C169" s="207">
        <v>273</v>
      </c>
      <c r="D169" s="208">
        <v>50</v>
      </c>
      <c r="E169" s="208">
        <v>410</v>
      </c>
      <c r="F169" s="208">
        <v>209</v>
      </c>
      <c r="G169" s="208">
        <v>3702</v>
      </c>
      <c r="H169" s="206">
        <f>SUM('Lask. kustannukset IKÄRAKENNE'!$C169:$G169)</f>
        <v>4644</v>
      </c>
      <c r="I169" s="209">
        <v>2234862.63</v>
      </c>
      <c r="J169" s="209">
        <v>434325</v>
      </c>
      <c r="K169" s="209">
        <v>2964845.3</v>
      </c>
      <c r="L169" s="209">
        <v>2598827.2200000002</v>
      </c>
      <c r="M169" s="209">
        <v>237150.12</v>
      </c>
      <c r="N169" s="210">
        <f>SUM('Lask. kustannukset IKÄRAKENNE'!$I169:$M169)</f>
        <v>8470010.2699999996</v>
      </c>
    </row>
    <row r="170" spans="1:14" x14ac:dyDescent="0.25">
      <c r="A170" s="204">
        <v>541</v>
      </c>
      <c r="B170" s="205" t="s">
        <v>175</v>
      </c>
      <c r="C170" s="207">
        <v>341</v>
      </c>
      <c r="D170" s="208">
        <v>65</v>
      </c>
      <c r="E170" s="208">
        <v>476</v>
      </c>
      <c r="F170" s="208">
        <v>250</v>
      </c>
      <c r="G170" s="208">
        <v>8111</v>
      </c>
      <c r="H170" s="206">
        <f>SUM('Lask. kustannukset IKÄRAKENNE'!$C170:$G170)</f>
        <v>9243</v>
      </c>
      <c r="I170" s="209">
        <v>2791531.71</v>
      </c>
      <c r="J170" s="209">
        <v>564622.5</v>
      </c>
      <c r="K170" s="209">
        <v>3442113.08</v>
      </c>
      <c r="L170" s="209">
        <v>3108645</v>
      </c>
      <c r="M170" s="209">
        <v>519590.66000000003</v>
      </c>
      <c r="N170" s="210">
        <f>SUM('Lask. kustannukset IKÄRAKENNE'!$I170:$M170)</f>
        <v>10426502.949999999</v>
      </c>
    </row>
    <row r="171" spans="1:14" x14ac:dyDescent="0.25">
      <c r="A171" s="204">
        <v>543</v>
      </c>
      <c r="B171" s="205" t="s">
        <v>176</v>
      </c>
      <c r="C171" s="207">
        <v>2821</v>
      </c>
      <c r="D171" s="208">
        <v>547</v>
      </c>
      <c r="E171" s="208">
        <v>3736</v>
      </c>
      <c r="F171" s="208">
        <v>2005</v>
      </c>
      <c r="G171" s="208">
        <v>35349</v>
      </c>
      <c r="H171" s="206">
        <f>SUM('Lask. kustannukset IKÄRAKENNE'!$C171:$G171)</f>
        <v>44458</v>
      </c>
      <c r="I171" s="209">
        <v>23093580.510000002</v>
      </c>
      <c r="J171" s="209">
        <v>4751515.5</v>
      </c>
      <c r="K171" s="209">
        <v>27016248.879999999</v>
      </c>
      <c r="L171" s="209">
        <v>24931332.899999999</v>
      </c>
      <c r="M171" s="209">
        <v>2264456.94</v>
      </c>
      <c r="N171" s="210">
        <f>SUM('Lask. kustannukset IKÄRAKENNE'!$I171:$M171)</f>
        <v>82057134.729999989</v>
      </c>
    </row>
    <row r="172" spans="1:14" x14ac:dyDescent="0.25">
      <c r="A172" s="204">
        <v>545</v>
      </c>
      <c r="B172" s="205" t="s">
        <v>177</v>
      </c>
      <c r="C172" s="207">
        <v>565</v>
      </c>
      <c r="D172" s="208">
        <v>108</v>
      </c>
      <c r="E172" s="208">
        <v>651</v>
      </c>
      <c r="F172" s="208">
        <v>293</v>
      </c>
      <c r="G172" s="208">
        <v>7967</v>
      </c>
      <c r="H172" s="206">
        <f>SUM('Lask. kustannukset IKÄRAKENNE'!$C172:$G172)</f>
        <v>9584</v>
      </c>
      <c r="I172" s="209">
        <v>4625265.1500000004</v>
      </c>
      <c r="J172" s="209">
        <v>938142</v>
      </c>
      <c r="K172" s="209">
        <v>4707595.83</v>
      </c>
      <c r="L172" s="209">
        <v>3643331.94</v>
      </c>
      <c r="M172" s="209">
        <v>510366.02</v>
      </c>
      <c r="N172" s="210">
        <f>SUM('Lask. kustannukset IKÄRAKENNE'!$I172:$M172)</f>
        <v>14424700.939999999</v>
      </c>
    </row>
    <row r="173" spans="1:14" x14ac:dyDescent="0.25">
      <c r="A173" s="204">
        <v>560</v>
      </c>
      <c r="B173" s="205" t="s">
        <v>178</v>
      </c>
      <c r="C173" s="207">
        <v>794</v>
      </c>
      <c r="D173" s="208">
        <v>173</v>
      </c>
      <c r="E173" s="208">
        <v>1143</v>
      </c>
      <c r="F173" s="208">
        <v>593</v>
      </c>
      <c r="G173" s="208">
        <v>13032</v>
      </c>
      <c r="H173" s="206">
        <f>SUM('Lask. kustannukset IKÄRAKENNE'!$C173:$G173)</f>
        <v>15735</v>
      </c>
      <c r="I173" s="209">
        <v>6499930.1400000006</v>
      </c>
      <c r="J173" s="209">
        <v>1502764.5</v>
      </c>
      <c r="K173" s="209">
        <v>8265410.1899999995</v>
      </c>
      <c r="L173" s="209">
        <v>7373705.9400000004</v>
      </c>
      <c r="M173" s="209">
        <v>834829.92</v>
      </c>
      <c r="N173" s="210">
        <f>SUM('Lask. kustannukset IKÄRAKENNE'!$I173:$M173)</f>
        <v>24476640.690000001</v>
      </c>
    </row>
    <row r="174" spans="1:14" x14ac:dyDescent="0.25">
      <c r="A174" s="204">
        <v>561</v>
      </c>
      <c r="B174" s="205" t="s">
        <v>179</v>
      </c>
      <c r="C174" s="207">
        <v>73</v>
      </c>
      <c r="D174" s="208">
        <v>9</v>
      </c>
      <c r="E174" s="208">
        <v>97</v>
      </c>
      <c r="F174" s="208">
        <v>54</v>
      </c>
      <c r="G174" s="208">
        <v>1084</v>
      </c>
      <c r="H174" s="206">
        <f>SUM('Lask. kustannukset IKÄRAKENNE'!$C174:$G174)</f>
        <v>1317</v>
      </c>
      <c r="I174" s="209">
        <v>597600.63</v>
      </c>
      <c r="J174" s="209">
        <v>78178.5</v>
      </c>
      <c r="K174" s="209">
        <v>701439.01</v>
      </c>
      <c r="L174" s="209">
        <v>671467.32</v>
      </c>
      <c r="M174" s="209">
        <v>69441.040000000008</v>
      </c>
      <c r="N174" s="210">
        <f>SUM('Lask. kustannukset IKÄRAKENNE'!$I174:$M174)</f>
        <v>2118126.5</v>
      </c>
    </row>
    <row r="175" spans="1:14" x14ac:dyDescent="0.25">
      <c r="A175" s="204">
        <v>562</v>
      </c>
      <c r="B175" s="205" t="s">
        <v>180</v>
      </c>
      <c r="C175" s="207">
        <v>391</v>
      </c>
      <c r="D175" s="208">
        <v>76</v>
      </c>
      <c r="E175" s="208">
        <v>567</v>
      </c>
      <c r="F175" s="208">
        <v>310</v>
      </c>
      <c r="G175" s="208">
        <v>7591</v>
      </c>
      <c r="H175" s="206">
        <f>SUM('Lask. kustannukset IKÄRAKENNE'!$C175:$G175)</f>
        <v>8935</v>
      </c>
      <c r="I175" s="209">
        <v>3200847.21</v>
      </c>
      <c r="J175" s="209">
        <v>660174</v>
      </c>
      <c r="K175" s="209">
        <v>4100164.11</v>
      </c>
      <c r="L175" s="209">
        <v>3854719.8</v>
      </c>
      <c r="M175" s="209">
        <v>486279.46</v>
      </c>
      <c r="N175" s="210">
        <f>SUM('Lask. kustannukset IKÄRAKENNE'!$I175:$M175)</f>
        <v>12302184.580000002</v>
      </c>
    </row>
    <row r="176" spans="1:14" x14ac:dyDescent="0.25">
      <c r="A176" s="204">
        <v>563</v>
      </c>
      <c r="B176" s="205" t="s">
        <v>181</v>
      </c>
      <c r="C176" s="207">
        <v>344</v>
      </c>
      <c r="D176" s="208">
        <v>95</v>
      </c>
      <c r="E176" s="208">
        <v>528</v>
      </c>
      <c r="F176" s="208">
        <v>309</v>
      </c>
      <c r="G176" s="208">
        <v>5749</v>
      </c>
      <c r="H176" s="206">
        <f>SUM('Lask. kustannukset IKÄRAKENNE'!$C176:$G176)</f>
        <v>7025</v>
      </c>
      <c r="I176" s="209">
        <v>2816090.64</v>
      </c>
      <c r="J176" s="209">
        <v>825217.5</v>
      </c>
      <c r="K176" s="209">
        <v>3818142.2399999998</v>
      </c>
      <c r="L176" s="209">
        <v>3842285.22</v>
      </c>
      <c r="M176" s="209">
        <v>368280.94</v>
      </c>
      <c r="N176" s="210">
        <f>SUM('Lask. kustannukset IKÄRAKENNE'!$I176:$M176)</f>
        <v>11670016.539999999</v>
      </c>
    </row>
    <row r="177" spans="1:14" x14ac:dyDescent="0.25">
      <c r="A177" s="204">
        <v>564</v>
      </c>
      <c r="B177" s="205" t="s">
        <v>182</v>
      </c>
      <c r="C177" s="207">
        <v>12324</v>
      </c>
      <c r="D177" s="208">
        <v>2230</v>
      </c>
      <c r="E177" s="208">
        <v>15246</v>
      </c>
      <c r="F177" s="208">
        <v>7973</v>
      </c>
      <c r="G177" s="208">
        <v>174075</v>
      </c>
      <c r="H177" s="206">
        <f>SUM('Lask. kustannukset IKÄRAKENNE'!$C177:$G177)</f>
        <v>211848</v>
      </c>
      <c r="I177" s="209">
        <v>100888084.44</v>
      </c>
      <c r="J177" s="209">
        <v>19370895</v>
      </c>
      <c r="K177" s="209">
        <v>110248857.17999999</v>
      </c>
      <c r="L177" s="209">
        <v>99140906.340000004</v>
      </c>
      <c r="M177" s="209">
        <v>11151244.5</v>
      </c>
      <c r="N177" s="210">
        <f>SUM('Lask. kustannukset IKÄRAKENNE'!$I177:$M177)</f>
        <v>340799987.46000004</v>
      </c>
    </row>
    <row r="178" spans="1:14" x14ac:dyDescent="0.25">
      <c r="A178" s="204">
        <v>576</v>
      </c>
      <c r="B178" s="205" t="s">
        <v>183</v>
      </c>
      <c r="C178" s="207">
        <v>83</v>
      </c>
      <c r="D178" s="208">
        <v>13</v>
      </c>
      <c r="E178" s="208">
        <v>109</v>
      </c>
      <c r="F178" s="208">
        <v>74</v>
      </c>
      <c r="G178" s="208">
        <v>2471</v>
      </c>
      <c r="H178" s="206">
        <f>SUM('Lask. kustannukset IKÄRAKENNE'!$C178:$G178)</f>
        <v>2750</v>
      </c>
      <c r="I178" s="209">
        <v>679463.73</v>
      </c>
      <c r="J178" s="209">
        <v>112924.5</v>
      </c>
      <c r="K178" s="209">
        <v>788214.97</v>
      </c>
      <c r="L178" s="209">
        <v>920158.92</v>
      </c>
      <c r="M178" s="209">
        <v>158292.26</v>
      </c>
      <c r="N178" s="210">
        <f>SUM('Lask. kustannukset IKÄRAKENNE'!$I178:$M178)</f>
        <v>2659054.38</v>
      </c>
    </row>
    <row r="179" spans="1:14" x14ac:dyDescent="0.25">
      <c r="A179" s="204">
        <v>577</v>
      </c>
      <c r="B179" s="205" t="s">
        <v>184</v>
      </c>
      <c r="C179" s="207">
        <v>717</v>
      </c>
      <c r="D179" s="208">
        <v>161</v>
      </c>
      <c r="E179" s="208">
        <v>931</v>
      </c>
      <c r="F179" s="208">
        <v>433</v>
      </c>
      <c r="G179" s="208">
        <v>8896</v>
      </c>
      <c r="H179" s="206">
        <f>SUM('Lask. kustannukset IKÄRAKENNE'!$C179:$G179)</f>
        <v>11138</v>
      </c>
      <c r="I179" s="209">
        <v>5869584.2700000005</v>
      </c>
      <c r="J179" s="209">
        <v>1398526.5</v>
      </c>
      <c r="K179" s="209">
        <v>6732368.2299999995</v>
      </c>
      <c r="L179" s="209">
        <v>5384173.1399999997</v>
      </c>
      <c r="M179" s="209">
        <v>569877.76000000001</v>
      </c>
      <c r="N179" s="210">
        <f>SUM('Lask. kustannukset IKÄRAKENNE'!$I179:$M179)</f>
        <v>19954529.900000002</v>
      </c>
    </row>
    <row r="180" spans="1:14" x14ac:dyDescent="0.25">
      <c r="A180" s="204">
        <v>578</v>
      </c>
      <c r="B180" s="205" t="s">
        <v>185</v>
      </c>
      <c r="C180" s="207">
        <v>103</v>
      </c>
      <c r="D180" s="208">
        <v>22</v>
      </c>
      <c r="E180" s="208">
        <v>178</v>
      </c>
      <c r="F180" s="208">
        <v>91</v>
      </c>
      <c r="G180" s="208">
        <v>2706</v>
      </c>
      <c r="H180" s="206">
        <f>SUM('Lask. kustannukset IKÄRAKENNE'!$C180:$G180)</f>
        <v>3100</v>
      </c>
      <c r="I180" s="209">
        <v>843189.93</v>
      </c>
      <c r="J180" s="209">
        <v>191103</v>
      </c>
      <c r="K180" s="209">
        <v>1287176.74</v>
      </c>
      <c r="L180" s="209">
        <v>1131546.78</v>
      </c>
      <c r="M180" s="209">
        <v>173346.36000000002</v>
      </c>
      <c r="N180" s="210">
        <f>SUM('Lask. kustannukset IKÄRAKENNE'!$I180:$M180)</f>
        <v>3626362.81</v>
      </c>
    </row>
    <row r="181" spans="1:14" x14ac:dyDescent="0.25">
      <c r="A181" s="204">
        <v>580</v>
      </c>
      <c r="B181" s="205" t="s">
        <v>186</v>
      </c>
      <c r="C181" s="207">
        <v>135</v>
      </c>
      <c r="D181" s="208">
        <v>32</v>
      </c>
      <c r="E181" s="208">
        <v>203</v>
      </c>
      <c r="F181" s="208">
        <v>91</v>
      </c>
      <c r="G181" s="208">
        <v>3977</v>
      </c>
      <c r="H181" s="206">
        <f>SUM('Lask. kustannukset IKÄRAKENNE'!$C181:$G181)</f>
        <v>4438</v>
      </c>
      <c r="I181" s="209">
        <v>1105151.8500000001</v>
      </c>
      <c r="J181" s="209">
        <v>277968</v>
      </c>
      <c r="K181" s="209">
        <v>1467959.99</v>
      </c>
      <c r="L181" s="209">
        <v>1131546.78</v>
      </c>
      <c r="M181" s="209">
        <v>254766.62</v>
      </c>
      <c r="N181" s="210">
        <f>SUM('Lask. kustannukset IKÄRAKENNE'!$I181:$M181)</f>
        <v>4237393.24</v>
      </c>
    </row>
    <row r="182" spans="1:14" x14ac:dyDescent="0.25">
      <c r="A182" s="204">
        <v>581</v>
      </c>
      <c r="B182" s="205" t="s">
        <v>187</v>
      </c>
      <c r="C182" s="207">
        <v>269</v>
      </c>
      <c r="D182" s="208">
        <v>58</v>
      </c>
      <c r="E182" s="208">
        <v>354</v>
      </c>
      <c r="F182" s="208">
        <v>216</v>
      </c>
      <c r="G182" s="208">
        <v>5343</v>
      </c>
      <c r="H182" s="206">
        <f>SUM('Lask. kustannukset IKÄRAKENNE'!$C182:$G182)</f>
        <v>6240</v>
      </c>
      <c r="I182" s="209">
        <v>2202117.39</v>
      </c>
      <c r="J182" s="209">
        <v>503817</v>
      </c>
      <c r="K182" s="209">
        <v>2559890.8199999998</v>
      </c>
      <c r="L182" s="209">
        <v>2685869.28</v>
      </c>
      <c r="M182" s="209">
        <v>342272.58</v>
      </c>
      <c r="N182" s="210">
        <f>SUM('Lask. kustannukset IKÄRAKENNE'!$I182:$M182)</f>
        <v>8293967.0700000003</v>
      </c>
    </row>
    <row r="183" spans="1:14" x14ac:dyDescent="0.25">
      <c r="A183" s="204">
        <v>583</v>
      </c>
      <c r="B183" s="205" t="s">
        <v>188</v>
      </c>
      <c r="C183" s="207">
        <v>35</v>
      </c>
      <c r="D183" s="208">
        <v>12</v>
      </c>
      <c r="E183" s="208">
        <v>35</v>
      </c>
      <c r="F183" s="208">
        <v>19</v>
      </c>
      <c r="G183" s="208">
        <v>846</v>
      </c>
      <c r="H183" s="206">
        <f>SUM('Lask. kustannukset IKÄRAKENNE'!$C183:$G183)</f>
        <v>947</v>
      </c>
      <c r="I183" s="209">
        <v>286520.85000000003</v>
      </c>
      <c r="J183" s="209">
        <v>104238</v>
      </c>
      <c r="K183" s="209">
        <v>253096.55</v>
      </c>
      <c r="L183" s="209">
        <v>236257.02</v>
      </c>
      <c r="M183" s="209">
        <v>54194.76</v>
      </c>
      <c r="N183" s="210">
        <f>SUM('Lask. kustannukset IKÄRAKENNE'!$I183:$M183)</f>
        <v>934307.18</v>
      </c>
    </row>
    <row r="184" spans="1:14" x14ac:dyDescent="0.25">
      <c r="A184" s="204">
        <v>584</v>
      </c>
      <c r="B184" s="205" t="s">
        <v>189</v>
      </c>
      <c r="C184" s="207">
        <v>208</v>
      </c>
      <c r="D184" s="208">
        <v>47</v>
      </c>
      <c r="E184" s="208">
        <v>291</v>
      </c>
      <c r="F184" s="208">
        <v>159</v>
      </c>
      <c r="G184" s="208">
        <v>1948</v>
      </c>
      <c r="H184" s="206">
        <f>SUM('Lask. kustannukset IKÄRAKENNE'!$C184:$G184)</f>
        <v>2653</v>
      </c>
      <c r="I184" s="209">
        <v>1702752.48</v>
      </c>
      <c r="J184" s="209">
        <v>408265.5</v>
      </c>
      <c r="K184" s="209">
        <v>2104317.0299999998</v>
      </c>
      <c r="L184" s="209">
        <v>1977098.22</v>
      </c>
      <c r="M184" s="209">
        <v>124788.88</v>
      </c>
      <c r="N184" s="210">
        <f>SUM('Lask. kustannukset IKÄRAKENNE'!$I184:$M184)</f>
        <v>6317222.1099999994</v>
      </c>
    </row>
    <row r="185" spans="1:14" x14ac:dyDescent="0.25">
      <c r="A185" s="204">
        <v>588</v>
      </c>
      <c r="B185" s="205" t="s">
        <v>190</v>
      </c>
      <c r="C185" s="207">
        <v>50</v>
      </c>
      <c r="D185" s="208">
        <v>11</v>
      </c>
      <c r="E185" s="208">
        <v>63</v>
      </c>
      <c r="F185" s="208">
        <v>47</v>
      </c>
      <c r="G185" s="208">
        <v>1429</v>
      </c>
      <c r="H185" s="206">
        <f>SUM('Lask. kustannukset IKÄRAKENNE'!$C185:$G185)</f>
        <v>1600</v>
      </c>
      <c r="I185" s="209">
        <v>409315.5</v>
      </c>
      <c r="J185" s="209">
        <v>95551.5</v>
      </c>
      <c r="K185" s="209">
        <v>455573.79</v>
      </c>
      <c r="L185" s="209">
        <v>584425.26</v>
      </c>
      <c r="M185" s="209">
        <v>91541.74</v>
      </c>
      <c r="N185" s="210">
        <f>SUM('Lask. kustannukset IKÄRAKENNE'!$I185:$M185)</f>
        <v>1636407.79</v>
      </c>
    </row>
    <row r="186" spans="1:14" x14ac:dyDescent="0.25">
      <c r="A186" s="204">
        <v>592</v>
      </c>
      <c r="B186" s="205" t="s">
        <v>191</v>
      </c>
      <c r="C186" s="207">
        <v>188</v>
      </c>
      <c r="D186" s="208">
        <v>38</v>
      </c>
      <c r="E186" s="208">
        <v>290</v>
      </c>
      <c r="F186" s="208">
        <v>180</v>
      </c>
      <c r="G186" s="208">
        <v>2955</v>
      </c>
      <c r="H186" s="206">
        <f>SUM('Lask. kustannukset IKÄRAKENNE'!$C186:$G186)</f>
        <v>3651</v>
      </c>
      <c r="I186" s="209">
        <v>1539026.28</v>
      </c>
      <c r="J186" s="209">
        <v>330087</v>
      </c>
      <c r="K186" s="209">
        <v>2097085.7</v>
      </c>
      <c r="L186" s="209">
        <v>2238224.4</v>
      </c>
      <c r="M186" s="209">
        <v>189297.30000000002</v>
      </c>
      <c r="N186" s="210">
        <f>SUM('Lask. kustannukset IKÄRAKENNE'!$I186:$M186)</f>
        <v>6393720.6799999997</v>
      </c>
    </row>
    <row r="187" spans="1:14" x14ac:dyDescent="0.25">
      <c r="A187" s="204">
        <v>593</v>
      </c>
      <c r="B187" s="205" t="s">
        <v>192</v>
      </c>
      <c r="C187" s="207">
        <v>619</v>
      </c>
      <c r="D187" s="208">
        <v>122</v>
      </c>
      <c r="E187" s="208">
        <v>887</v>
      </c>
      <c r="F187" s="208">
        <v>467</v>
      </c>
      <c r="G187" s="208">
        <v>14982</v>
      </c>
      <c r="H187" s="206">
        <f>SUM('Lask. kustannukset IKÄRAKENNE'!$C187:$G187)</f>
        <v>17077</v>
      </c>
      <c r="I187" s="209">
        <v>5067325.8900000006</v>
      </c>
      <c r="J187" s="209">
        <v>1059753</v>
      </c>
      <c r="K187" s="209">
        <v>6414189.71</v>
      </c>
      <c r="L187" s="209">
        <v>5806948.8600000003</v>
      </c>
      <c r="M187" s="209">
        <v>959746.92</v>
      </c>
      <c r="N187" s="210">
        <f>SUM('Lask. kustannukset IKÄRAKENNE'!$I187:$M187)</f>
        <v>19307964.380000003</v>
      </c>
    </row>
    <row r="188" spans="1:14" x14ac:dyDescent="0.25">
      <c r="A188" s="204">
        <v>595</v>
      </c>
      <c r="B188" s="205" t="s">
        <v>193</v>
      </c>
      <c r="C188" s="207">
        <v>165</v>
      </c>
      <c r="D188" s="208">
        <v>25</v>
      </c>
      <c r="E188" s="208">
        <v>220</v>
      </c>
      <c r="F188" s="208">
        <v>152</v>
      </c>
      <c r="G188" s="208">
        <v>3578</v>
      </c>
      <c r="H188" s="206">
        <f>SUM('Lask. kustannukset IKÄRAKENNE'!$C188:$G188)</f>
        <v>4140</v>
      </c>
      <c r="I188" s="209">
        <v>1350741.1500000001</v>
      </c>
      <c r="J188" s="209">
        <v>217162.5</v>
      </c>
      <c r="K188" s="209">
        <v>1590892.6</v>
      </c>
      <c r="L188" s="209">
        <v>1890056.16</v>
      </c>
      <c r="M188" s="209">
        <v>229206.68000000002</v>
      </c>
      <c r="N188" s="210">
        <f>SUM('Lask. kustannukset IKÄRAKENNE'!$I188:$M188)</f>
        <v>5278059.09</v>
      </c>
    </row>
    <row r="189" spans="1:14" x14ac:dyDescent="0.25">
      <c r="A189" s="204">
        <v>598</v>
      </c>
      <c r="B189" s="205" t="s">
        <v>194</v>
      </c>
      <c r="C189" s="207">
        <v>1028</v>
      </c>
      <c r="D189" s="208">
        <v>188</v>
      </c>
      <c r="E189" s="208">
        <v>1201</v>
      </c>
      <c r="F189" s="208">
        <v>667</v>
      </c>
      <c r="G189" s="208">
        <v>16123</v>
      </c>
      <c r="H189" s="206">
        <f>SUM('Lask. kustannukset IKÄRAKENNE'!$C189:$G189)</f>
        <v>19207</v>
      </c>
      <c r="I189" s="209">
        <v>8415526.6799999997</v>
      </c>
      <c r="J189" s="209">
        <v>1633062</v>
      </c>
      <c r="K189" s="209">
        <v>8684827.3300000001</v>
      </c>
      <c r="L189" s="209">
        <v>8293864.8600000003</v>
      </c>
      <c r="M189" s="209">
        <v>1032839.38</v>
      </c>
      <c r="N189" s="210">
        <f>SUM('Lask. kustannukset IKÄRAKENNE'!$I189:$M189)</f>
        <v>28060120.249999996</v>
      </c>
    </row>
    <row r="190" spans="1:14" x14ac:dyDescent="0.25">
      <c r="A190" s="204">
        <v>599</v>
      </c>
      <c r="B190" s="205" t="s">
        <v>195</v>
      </c>
      <c r="C190" s="207">
        <v>991</v>
      </c>
      <c r="D190" s="208">
        <v>162</v>
      </c>
      <c r="E190" s="208">
        <v>1050</v>
      </c>
      <c r="F190" s="208">
        <v>583</v>
      </c>
      <c r="G190" s="208">
        <v>8420</v>
      </c>
      <c r="H190" s="206">
        <f>SUM('Lask. kustannukset IKÄRAKENNE'!$C190:$G190)</f>
        <v>11206</v>
      </c>
      <c r="I190" s="209">
        <v>8112633.21</v>
      </c>
      <c r="J190" s="209">
        <v>1407213</v>
      </c>
      <c r="K190" s="209">
        <v>7592896.5</v>
      </c>
      <c r="L190" s="209">
        <v>7249360.1399999997</v>
      </c>
      <c r="M190" s="209">
        <v>539385.20000000007</v>
      </c>
      <c r="N190" s="210">
        <f>SUM('Lask. kustannukset IKÄRAKENNE'!$I190:$M190)</f>
        <v>24901488.050000001</v>
      </c>
    </row>
    <row r="191" spans="1:14" x14ac:dyDescent="0.25">
      <c r="A191" s="204">
        <v>601</v>
      </c>
      <c r="B191" s="205" t="s">
        <v>196</v>
      </c>
      <c r="C191" s="207">
        <v>144</v>
      </c>
      <c r="D191" s="208">
        <v>28</v>
      </c>
      <c r="E191" s="208">
        <v>235</v>
      </c>
      <c r="F191" s="208">
        <v>151</v>
      </c>
      <c r="G191" s="208">
        <v>3228</v>
      </c>
      <c r="H191" s="206">
        <f>SUM('Lask. kustannukset IKÄRAKENNE'!$C191:$G191)</f>
        <v>3786</v>
      </c>
      <c r="I191" s="209">
        <v>1178828.6400000001</v>
      </c>
      <c r="J191" s="209">
        <v>243222</v>
      </c>
      <c r="K191" s="209">
        <v>1699362.55</v>
      </c>
      <c r="L191" s="209">
        <v>1877621.58</v>
      </c>
      <c r="M191" s="209">
        <v>206785.68</v>
      </c>
      <c r="N191" s="210">
        <f>SUM('Lask. kustannukset IKÄRAKENNE'!$I191:$M191)</f>
        <v>5205820.45</v>
      </c>
    </row>
    <row r="192" spans="1:14" x14ac:dyDescent="0.25">
      <c r="A192" s="204">
        <v>604</v>
      </c>
      <c r="B192" s="205" t="s">
        <v>197</v>
      </c>
      <c r="C192" s="207">
        <v>1285</v>
      </c>
      <c r="D192" s="208">
        <v>272</v>
      </c>
      <c r="E192" s="208">
        <v>1774</v>
      </c>
      <c r="F192" s="208">
        <v>874</v>
      </c>
      <c r="G192" s="208">
        <v>16200</v>
      </c>
      <c r="H192" s="206">
        <f>SUM('Lask. kustannukset IKÄRAKENNE'!$C192:$G192)</f>
        <v>20405</v>
      </c>
      <c r="I192" s="209">
        <v>10519408.35</v>
      </c>
      <c r="J192" s="209">
        <v>2362728</v>
      </c>
      <c r="K192" s="209">
        <v>12828379.42</v>
      </c>
      <c r="L192" s="209">
        <v>10867822.92</v>
      </c>
      <c r="M192" s="209">
        <v>1037772</v>
      </c>
      <c r="N192" s="210">
        <f>SUM('Lask. kustannukset IKÄRAKENNE'!$I192:$M192)</f>
        <v>37616110.689999998</v>
      </c>
    </row>
    <row r="193" spans="1:14" x14ac:dyDescent="0.25">
      <c r="A193" s="204">
        <v>607</v>
      </c>
      <c r="B193" s="205" t="s">
        <v>198</v>
      </c>
      <c r="C193" s="207">
        <v>183</v>
      </c>
      <c r="D193" s="208">
        <v>50</v>
      </c>
      <c r="E193" s="208">
        <v>230</v>
      </c>
      <c r="F193" s="208">
        <v>115</v>
      </c>
      <c r="G193" s="208">
        <v>3506</v>
      </c>
      <c r="H193" s="206">
        <f>SUM('Lask. kustannukset IKÄRAKENNE'!$C193:$G193)</f>
        <v>4084</v>
      </c>
      <c r="I193" s="209">
        <v>1498094.73</v>
      </c>
      <c r="J193" s="209">
        <v>434325</v>
      </c>
      <c r="K193" s="209">
        <v>1663205.9</v>
      </c>
      <c r="L193" s="209">
        <v>1429976.7</v>
      </c>
      <c r="M193" s="209">
        <v>224594.36000000002</v>
      </c>
      <c r="N193" s="210">
        <f>SUM('Lask. kustannukset IKÄRAKENNE'!$I193:$M193)</f>
        <v>5250196.6900000004</v>
      </c>
    </row>
    <row r="194" spans="1:14" x14ac:dyDescent="0.25">
      <c r="A194" s="204">
        <v>608</v>
      </c>
      <c r="B194" s="205" t="s">
        <v>199</v>
      </c>
      <c r="C194" s="207">
        <v>74</v>
      </c>
      <c r="D194" s="208">
        <v>18</v>
      </c>
      <c r="E194" s="208">
        <v>124</v>
      </c>
      <c r="F194" s="208">
        <v>74</v>
      </c>
      <c r="G194" s="208">
        <v>1690</v>
      </c>
      <c r="H194" s="206">
        <f>SUM('Lask. kustannukset IKÄRAKENNE'!$C194:$G194)</f>
        <v>1980</v>
      </c>
      <c r="I194" s="209">
        <v>605786.94000000006</v>
      </c>
      <c r="J194" s="209">
        <v>156357</v>
      </c>
      <c r="K194" s="209">
        <v>896684.92</v>
      </c>
      <c r="L194" s="209">
        <v>920158.92</v>
      </c>
      <c r="M194" s="209">
        <v>108261.40000000001</v>
      </c>
      <c r="N194" s="210">
        <f>SUM('Lask. kustannukset IKÄRAKENNE'!$I194:$M194)</f>
        <v>2687249.18</v>
      </c>
    </row>
    <row r="195" spans="1:14" x14ac:dyDescent="0.25">
      <c r="A195" s="204">
        <v>609</v>
      </c>
      <c r="B195" s="205" t="s">
        <v>200</v>
      </c>
      <c r="C195" s="207">
        <v>3837</v>
      </c>
      <c r="D195" s="208">
        <v>722</v>
      </c>
      <c r="E195" s="208">
        <v>5008</v>
      </c>
      <c r="F195" s="208">
        <v>2573</v>
      </c>
      <c r="G195" s="208">
        <v>71065</v>
      </c>
      <c r="H195" s="206">
        <f>SUM('Lask. kustannukset IKÄRAKENNE'!$C195:$G195)</f>
        <v>83205</v>
      </c>
      <c r="I195" s="209">
        <v>31410871.470000003</v>
      </c>
      <c r="J195" s="209">
        <v>6271653</v>
      </c>
      <c r="K195" s="209">
        <v>36214500.640000001</v>
      </c>
      <c r="L195" s="209">
        <v>31994174.34</v>
      </c>
      <c r="M195" s="209">
        <v>4552423.9000000004</v>
      </c>
      <c r="N195" s="210">
        <f>SUM('Lask. kustannukset IKÄRAKENNE'!$I195:$M195)</f>
        <v>110443623.35000001</v>
      </c>
    </row>
    <row r="196" spans="1:14" x14ac:dyDescent="0.25">
      <c r="A196" s="211">
        <v>611</v>
      </c>
      <c r="B196" s="205" t="s">
        <v>201</v>
      </c>
      <c r="C196" s="207">
        <v>298</v>
      </c>
      <c r="D196" s="208">
        <v>53</v>
      </c>
      <c r="E196" s="208">
        <v>406</v>
      </c>
      <c r="F196" s="208">
        <v>241</v>
      </c>
      <c r="G196" s="208">
        <v>4013</v>
      </c>
      <c r="H196" s="206">
        <f>SUM('Lask. kustannukset IKÄRAKENNE'!$C196:$G196)</f>
        <v>5011</v>
      </c>
      <c r="I196" s="209">
        <v>2439520.38</v>
      </c>
      <c r="J196" s="209">
        <v>460384.5</v>
      </c>
      <c r="K196" s="209">
        <v>2935919.98</v>
      </c>
      <c r="L196" s="209">
        <v>2996733.78</v>
      </c>
      <c r="M196" s="209">
        <v>257072.78</v>
      </c>
      <c r="N196" s="210">
        <f>SUM('Lask. kustannukset IKÄRAKENNE'!$I196:$M196)</f>
        <v>9089631.4199999981</v>
      </c>
    </row>
    <row r="197" spans="1:14" x14ac:dyDescent="0.25">
      <c r="A197" s="204">
        <v>614</v>
      </c>
      <c r="B197" s="205" t="s">
        <v>202</v>
      </c>
      <c r="C197" s="207">
        <v>73</v>
      </c>
      <c r="D197" s="208">
        <v>14</v>
      </c>
      <c r="E197" s="208">
        <v>111</v>
      </c>
      <c r="F197" s="208">
        <v>62</v>
      </c>
      <c r="G197" s="208">
        <v>2739</v>
      </c>
      <c r="H197" s="206">
        <f>SUM('Lask. kustannukset IKÄRAKENNE'!$C197:$G197)</f>
        <v>2999</v>
      </c>
      <c r="I197" s="209">
        <v>597600.63</v>
      </c>
      <c r="J197" s="209">
        <v>121611</v>
      </c>
      <c r="K197" s="209">
        <v>802677.63</v>
      </c>
      <c r="L197" s="209">
        <v>770943.96</v>
      </c>
      <c r="M197" s="209">
        <v>175460.34</v>
      </c>
      <c r="N197" s="210">
        <f>SUM('Lask. kustannukset IKÄRAKENNE'!$I197:$M197)</f>
        <v>2468293.5599999996</v>
      </c>
    </row>
    <row r="198" spans="1:14" x14ac:dyDescent="0.25">
      <c r="A198" s="204">
        <v>615</v>
      </c>
      <c r="B198" s="205" t="s">
        <v>203</v>
      </c>
      <c r="C198" s="207">
        <v>340</v>
      </c>
      <c r="D198" s="208">
        <v>67</v>
      </c>
      <c r="E198" s="208">
        <v>549</v>
      </c>
      <c r="F198" s="208">
        <v>273</v>
      </c>
      <c r="G198" s="208">
        <v>6374</v>
      </c>
      <c r="H198" s="206">
        <f>SUM('Lask. kustannukset IKÄRAKENNE'!$C198:$G198)</f>
        <v>7603</v>
      </c>
      <c r="I198" s="209">
        <v>2783345.4</v>
      </c>
      <c r="J198" s="209">
        <v>581995.5</v>
      </c>
      <c r="K198" s="209">
        <v>3970000.17</v>
      </c>
      <c r="L198" s="209">
        <v>3394640.34</v>
      </c>
      <c r="M198" s="209">
        <v>408318.44</v>
      </c>
      <c r="N198" s="210">
        <f>SUM('Lask. kustannukset IKÄRAKENNE'!$I198:$M198)</f>
        <v>11138299.85</v>
      </c>
    </row>
    <row r="199" spans="1:14" x14ac:dyDescent="0.25">
      <c r="A199" s="204">
        <v>616</v>
      </c>
      <c r="B199" s="205" t="s">
        <v>204</v>
      </c>
      <c r="C199" s="207">
        <v>77</v>
      </c>
      <c r="D199" s="208">
        <v>20</v>
      </c>
      <c r="E199" s="208">
        <v>128</v>
      </c>
      <c r="F199" s="208">
        <v>59</v>
      </c>
      <c r="G199" s="208">
        <v>1523</v>
      </c>
      <c r="H199" s="206">
        <f>SUM('Lask. kustannukset IKÄRAKENNE'!$C199:$G199)</f>
        <v>1807</v>
      </c>
      <c r="I199" s="209">
        <v>630345.87</v>
      </c>
      <c r="J199" s="209">
        <v>173730</v>
      </c>
      <c r="K199" s="209">
        <v>925610.24</v>
      </c>
      <c r="L199" s="209">
        <v>733640.22</v>
      </c>
      <c r="M199" s="209">
        <v>97563.38</v>
      </c>
      <c r="N199" s="210">
        <f>SUM('Lask. kustannukset IKÄRAKENNE'!$I199:$M199)</f>
        <v>2560889.71</v>
      </c>
    </row>
    <row r="200" spans="1:14" x14ac:dyDescent="0.25">
      <c r="A200" s="204">
        <v>619</v>
      </c>
      <c r="B200" s="205" t="s">
        <v>205</v>
      </c>
      <c r="C200" s="207">
        <v>95</v>
      </c>
      <c r="D200" s="208">
        <v>28</v>
      </c>
      <c r="E200" s="208">
        <v>136</v>
      </c>
      <c r="F200" s="208">
        <v>84</v>
      </c>
      <c r="G200" s="208">
        <v>2332</v>
      </c>
      <c r="H200" s="206">
        <f>SUM('Lask. kustannukset IKÄRAKENNE'!$C200:$G200)</f>
        <v>2675</v>
      </c>
      <c r="I200" s="209">
        <v>777699.45000000007</v>
      </c>
      <c r="J200" s="209">
        <v>243222</v>
      </c>
      <c r="K200" s="209">
        <v>983460.88</v>
      </c>
      <c r="L200" s="209">
        <v>1044504.72</v>
      </c>
      <c r="M200" s="209">
        <v>149387.92000000001</v>
      </c>
      <c r="N200" s="210">
        <f>SUM('Lask. kustannukset IKÄRAKENNE'!$I200:$M200)</f>
        <v>3198274.9699999997</v>
      </c>
    </row>
    <row r="201" spans="1:14" x14ac:dyDescent="0.25">
      <c r="A201" s="204">
        <v>620</v>
      </c>
      <c r="B201" s="205" t="s">
        <v>206</v>
      </c>
      <c r="C201" s="207">
        <v>57</v>
      </c>
      <c r="D201" s="208">
        <v>13</v>
      </c>
      <c r="E201" s="208">
        <v>94</v>
      </c>
      <c r="F201" s="208">
        <v>56</v>
      </c>
      <c r="G201" s="208">
        <v>2160</v>
      </c>
      <c r="H201" s="206">
        <f>SUM('Lask. kustannukset IKÄRAKENNE'!$C201:$G201)</f>
        <v>2380</v>
      </c>
      <c r="I201" s="209">
        <v>466619.67000000004</v>
      </c>
      <c r="J201" s="209">
        <v>112924.5</v>
      </c>
      <c r="K201" s="209">
        <v>679745.02</v>
      </c>
      <c r="L201" s="209">
        <v>696336.48</v>
      </c>
      <c r="M201" s="209">
        <v>138369.60000000001</v>
      </c>
      <c r="N201" s="210">
        <f>SUM('Lask. kustannukset IKÄRAKENNE'!$I201:$M201)</f>
        <v>2093995.27</v>
      </c>
    </row>
    <row r="202" spans="1:14" x14ac:dyDescent="0.25">
      <c r="A202" s="204">
        <v>623</v>
      </c>
      <c r="B202" s="205" t="s">
        <v>207</v>
      </c>
      <c r="C202" s="207">
        <v>50</v>
      </c>
      <c r="D202" s="208">
        <v>6</v>
      </c>
      <c r="E202" s="208">
        <v>54</v>
      </c>
      <c r="F202" s="208">
        <v>39</v>
      </c>
      <c r="G202" s="208">
        <v>1958</v>
      </c>
      <c r="H202" s="206">
        <f>SUM('Lask. kustannukset IKÄRAKENNE'!$C202:$G202)</f>
        <v>2107</v>
      </c>
      <c r="I202" s="209">
        <v>409315.5</v>
      </c>
      <c r="J202" s="209">
        <v>52119</v>
      </c>
      <c r="K202" s="209">
        <v>390491.82</v>
      </c>
      <c r="L202" s="209">
        <v>484948.62</v>
      </c>
      <c r="M202" s="209">
        <v>125429.48000000001</v>
      </c>
      <c r="N202" s="210">
        <f>SUM('Lask. kustannukset IKÄRAKENNE'!$I202:$M202)</f>
        <v>1462304.42</v>
      </c>
    </row>
    <row r="203" spans="1:14" x14ac:dyDescent="0.25">
      <c r="A203" s="204">
        <v>624</v>
      </c>
      <c r="B203" s="205" t="s">
        <v>208</v>
      </c>
      <c r="C203" s="207">
        <v>234</v>
      </c>
      <c r="D203" s="208">
        <v>59</v>
      </c>
      <c r="E203" s="208">
        <v>386</v>
      </c>
      <c r="F203" s="208">
        <v>172</v>
      </c>
      <c r="G203" s="208">
        <v>4266</v>
      </c>
      <c r="H203" s="206">
        <f>SUM('Lask. kustannukset IKÄRAKENNE'!$C203:$G203)</f>
        <v>5117</v>
      </c>
      <c r="I203" s="209">
        <v>1915596.54</v>
      </c>
      <c r="J203" s="209">
        <v>512503.5</v>
      </c>
      <c r="K203" s="209">
        <v>2791293.38</v>
      </c>
      <c r="L203" s="209">
        <v>2138747.7599999998</v>
      </c>
      <c r="M203" s="209">
        <v>273279.96000000002</v>
      </c>
      <c r="N203" s="210">
        <f>SUM('Lask. kustannukset IKÄRAKENNE'!$I203:$M203)</f>
        <v>7631421.1399999997</v>
      </c>
    </row>
    <row r="204" spans="1:14" x14ac:dyDescent="0.25">
      <c r="A204" s="204">
        <v>625</v>
      </c>
      <c r="B204" s="205" t="s">
        <v>209</v>
      </c>
      <c r="C204" s="207">
        <v>146</v>
      </c>
      <c r="D204" s="208">
        <v>31</v>
      </c>
      <c r="E204" s="208">
        <v>235</v>
      </c>
      <c r="F204" s="208">
        <v>125</v>
      </c>
      <c r="G204" s="208">
        <v>2454</v>
      </c>
      <c r="H204" s="206">
        <f>SUM('Lask. kustannukset IKÄRAKENNE'!$C204:$G204)</f>
        <v>2991</v>
      </c>
      <c r="I204" s="209">
        <v>1195201.26</v>
      </c>
      <c r="J204" s="209">
        <v>269281.5</v>
      </c>
      <c r="K204" s="209">
        <v>1699362.55</v>
      </c>
      <c r="L204" s="209">
        <v>1554322.5</v>
      </c>
      <c r="M204" s="209">
        <v>157203.24000000002</v>
      </c>
      <c r="N204" s="210">
        <f>SUM('Lask. kustannukset IKÄRAKENNE'!$I204:$M204)</f>
        <v>4875371.0500000007</v>
      </c>
    </row>
    <row r="205" spans="1:14" x14ac:dyDescent="0.25">
      <c r="A205" s="204">
        <v>626</v>
      </c>
      <c r="B205" s="205" t="s">
        <v>210</v>
      </c>
      <c r="C205" s="207">
        <v>212</v>
      </c>
      <c r="D205" s="208">
        <v>49</v>
      </c>
      <c r="E205" s="208">
        <v>308</v>
      </c>
      <c r="F205" s="208">
        <v>154</v>
      </c>
      <c r="G205" s="208">
        <v>4112</v>
      </c>
      <c r="H205" s="206">
        <f>SUM('Lask. kustannukset IKÄRAKENNE'!$C205:$G205)</f>
        <v>4835</v>
      </c>
      <c r="I205" s="209">
        <v>1735497.72</v>
      </c>
      <c r="J205" s="209">
        <v>425638.5</v>
      </c>
      <c r="K205" s="209">
        <v>2227249.64</v>
      </c>
      <c r="L205" s="209">
        <v>1914925.32</v>
      </c>
      <c r="M205" s="209">
        <v>263414.72000000003</v>
      </c>
      <c r="N205" s="210">
        <f>SUM('Lask. kustannukset IKÄRAKENNE'!$I205:$M205)</f>
        <v>6566725.8999999994</v>
      </c>
    </row>
    <row r="206" spans="1:14" x14ac:dyDescent="0.25">
      <c r="A206" s="204">
        <v>630</v>
      </c>
      <c r="B206" s="205" t="s">
        <v>211</v>
      </c>
      <c r="C206" s="207">
        <v>139</v>
      </c>
      <c r="D206" s="208">
        <v>17</v>
      </c>
      <c r="E206" s="208">
        <v>147</v>
      </c>
      <c r="F206" s="208">
        <v>76</v>
      </c>
      <c r="G206" s="208">
        <v>1256</v>
      </c>
      <c r="H206" s="206">
        <f>SUM('Lask. kustannukset IKÄRAKENNE'!$C206:$G206)</f>
        <v>1635</v>
      </c>
      <c r="I206" s="209">
        <v>1137897.0900000001</v>
      </c>
      <c r="J206" s="209">
        <v>147670.5</v>
      </c>
      <c r="K206" s="209">
        <v>1063005.51</v>
      </c>
      <c r="L206" s="209">
        <v>945028.08</v>
      </c>
      <c r="M206" s="209">
        <v>80459.360000000001</v>
      </c>
      <c r="N206" s="210">
        <f>SUM('Lask. kustannukset IKÄRAKENNE'!$I206:$M206)</f>
        <v>3374060.54</v>
      </c>
    </row>
    <row r="207" spans="1:14" x14ac:dyDescent="0.25">
      <c r="A207" s="204">
        <v>631</v>
      </c>
      <c r="B207" s="205" t="s">
        <v>212</v>
      </c>
      <c r="C207" s="207">
        <v>96</v>
      </c>
      <c r="D207" s="208">
        <v>14</v>
      </c>
      <c r="E207" s="208">
        <v>135</v>
      </c>
      <c r="F207" s="208">
        <v>55</v>
      </c>
      <c r="G207" s="208">
        <v>1663</v>
      </c>
      <c r="H207" s="206">
        <f>SUM('Lask. kustannukset IKÄRAKENNE'!$C207:$G207)</f>
        <v>1963</v>
      </c>
      <c r="I207" s="209">
        <v>785885.76</v>
      </c>
      <c r="J207" s="209">
        <v>121611</v>
      </c>
      <c r="K207" s="209">
        <v>976229.55</v>
      </c>
      <c r="L207" s="209">
        <v>683901.9</v>
      </c>
      <c r="M207" s="209">
        <v>106531.78</v>
      </c>
      <c r="N207" s="210">
        <f>SUM('Lask. kustannukset IKÄRAKENNE'!$I207:$M207)</f>
        <v>2674159.9899999998</v>
      </c>
    </row>
    <row r="208" spans="1:14" x14ac:dyDescent="0.25">
      <c r="A208" s="204">
        <v>635</v>
      </c>
      <c r="B208" s="205" t="s">
        <v>213</v>
      </c>
      <c r="C208" s="207">
        <v>276</v>
      </c>
      <c r="D208" s="208">
        <v>64</v>
      </c>
      <c r="E208" s="208">
        <v>377</v>
      </c>
      <c r="F208" s="208">
        <v>236</v>
      </c>
      <c r="G208" s="208">
        <v>5394</v>
      </c>
      <c r="H208" s="206">
        <f>SUM('Lask. kustannukset IKÄRAKENNE'!$C208:$G208)</f>
        <v>6347</v>
      </c>
      <c r="I208" s="209">
        <v>2259421.56</v>
      </c>
      <c r="J208" s="209">
        <v>555936</v>
      </c>
      <c r="K208" s="209">
        <v>2726211.41</v>
      </c>
      <c r="L208" s="209">
        <v>2934560.88</v>
      </c>
      <c r="M208" s="209">
        <v>345539.64</v>
      </c>
      <c r="N208" s="210">
        <f>SUM('Lask. kustannukset IKÄRAKENNE'!$I208:$M208)</f>
        <v>8821669.4900000021</v>
      </c>
    </row>
    <row r="209" spans="1:14" x14ac:dyDescent="0.25">
      <c r="A209" s="204">
        <v>636</v>
      </c>
      <c r="B209" s="205" t="s">
        <v>214</v>
      </c>
      <c r="C209" s="207">
        <v>451</v>
      </c>
      <c r="D209" s="208">
        <v>80</v>
      </c>
      <c r="E209" s="208">
        <v>654</v>
      </c>
      <c r="F209" s="208">
        <v>331</v>
      </c>
      <c r="G209" s="208">
        <v>6638</v>
      </c>
      <c r="H209" s="206">
        <f>SUM('Lask. kustannukset IKÄRAKENNE'!$C209:$G209)</f>
        <v>8154</v>
      </c>
      <c r="I209" s="209">
        <v>3692025.81</v>
      </c>
      <c r="J209" s="209">
        <v>694920</v>
      </c>
      <c r="K209" s="209">
        <v>4729289.82</v>
      </c>
      <c r="L209" s="209">
        <v>4115845.98</v>
      </c>
      <c r="M209" s="209">
        <v>425230.28</v>
      </c>
      <c r="N209" s="210">
        <f>SUM('Lask. kustannukset IKÄRAKENNE'!$I209:$M209)</f>
        <v>13657311.890000001</v>
      </c>
    </row>
    <row r="210" spans="1:14" x14ac:dyDescent="0.25">
      <c r="A210" s="204">
        <v>638</v>
      </c>
      <c r="B210" s="205" t="s">
        <v>215</v>
      </c>
      <c r="C210" s="207">
        <v>2797</v>
      </c>
      <c r="D210" s="208">
        <v>541</v>
      </c>
      <c r="E210" s="208">
        <v>3772</v>
      </c>
      <c r="F210" s="208">
        <v>1952</v>
      </c>
      <c r="G210" s="208">
        <v>42170</v>
      </c>
      <c r="H210" s="206">
        <f>SUM('Lask. kustannukset IKÄRAKENNE'!$C210:$G210)</f>
        <v>51232</v>
      </c>
      <c r="I210" s="209">
        <v>22897109.07</v>
      </c>
      <c r="J210" s="209">
        <v>4699396.5</v>
      </c>
      <c r="K210" s="209">
        <v>27276576.759999998</v>
      </c>
      <c r="L210" s="209">
        <v>24272300.16</v>
      </c>
      <c r="M210" s="209">
        <v>2701410.2</v>
      </c>
      <c r="N210" s="210">
        <f>SUM('Lask. kustannukset IKÄRAKENNE'!$I210:$M210)</f>
        <v>81846792.689999998</v>
      </c>
    </row>
    <row r="211" spans="1:14" x14ac:dyDescent="0.25">
      <c r="A211" s="204">
        <v>678</v>
      </c>
      <c r="B211" s="205" t="s">
        <v>216</v>
      </c>
      <c r="C211" s="207">
        <v>1230</v>
      </c>
      <c r="D211" s="208">
        <v>265</v>
      </c>
      <c r="E211" s="208">
        <v>1928</v>
      </c>
      <c r="F211" s="208">
        <v>1033</v>
      </c>
      <c r="G211" s="208">
        <v>19617</v>
      </c>
      <c r="H211" s="206">
        <f>SUM('Lask. kustannukset IKÄRAKENNE'!$C211:$G211)</f>
        <v>24073</v>
      </c>
      <c r="I211" s="209">
        <v>10069161.300000001</v>
      </c>
      <c r="J211" s="209">
        <v>2301922.5</v>
      </c>
      <c r="K211" s="209">
        <v>13942004.24</v>
      </c>
      <c r="L211" s="209">
        <v>12844921.140000001</v>
      </c>
      <c r="M211" s="209">
        <v>1256665.02</v>
      </c>
      <c r="N211" s="210">
        <f>SUM('Lask. kustannukset IKÄRAKENNE'!$I211:$M211)</f>
        <v>40414674.200000003</v>
      </c>
    </row>
    <row r="212" spans="1:14" x14ac:dyDescent="0.25">
      <c r="A212" s="204">
        <v>680</v>
      </c>
      <c r="B212" s="205" t="s">
        <v>217</v>
      </c>
      <c r="C212" s="207">
        <v>1402</v>
      </c>
      <c r="D212" s="208">
        <v>249</v>
      </c>
      <c r="E212" s="208">
        <v>1648</v>
      </c>
      <c r="F212" s="208">
        <v>830</v>
      </c>
      <c r="G212" s="208">
        <v>20813</v>
      </c>
      <c r="H212" s="206">
        <f>SUM('Lask. kustannukset IKÄRAKENNE'!$C212:$G212)</f>
        <v>24942</v>
      </c>
      <c r="I212" s="209">
        <v>11477206.620000001</v>
      </c>
      <c r="J212" s="209">
        <v>2162938.5</v>
      </c>
      <c r="K212" s="209">
        <v>11917231.84</v>
      </c>
      <c r="L212" s="209">
        <v>10320701.4</v>
      </c>
      <c r="M212" s="209">
        <v>1333280.78</v>
      </c>
      <c r="N212" s="210">
        <f>SUM('Lask. kustannukset IKÄRAKENNE'!$I212:$M212)</f>
        <v>37211359.140000001</v>
      </c>
    </row>
    <row r="213" spans="1:14" x14ac:dyDescent="0.25">
      <c r="A213" s="204">
        <v>681</v>
      </c>
      <c r="B213" s="205" t="s">
        <v>218</v>
      </c>
      <c r="C213" s="207">
        <v>117</v>
      </c>
      <c r="D213" s="208">
        <v>28</v>
      </c>
      <c r="E213" s="208">
        <v>179</v>
      </c>
      <c r="F213" s="208">
        <v>81</v>
      </c>
      <c r="G213" s="208">
        <v>2903</v>
      </c>
      <c r="H213" s="206">
        <f>SUM('Lask. kustannukset IKÄRAKENNE'!$C213:$G213)</f>
        <v>3308</v>
      </c>
      <c r="I213" s="209">
        <v>957798.27</v>
      </c>
      <c r="J213" s="209">
        <v>243222</v>
      </c>
      <c r="K213" s="209">
        <v>1294408.07</v>
      </c>
      <c r="L213" s="209">
        <v>1007200.98</v>
      </c>
      <c r="M213" s="209">
        <v>185966.18</v>
      </c>
      <c r="N213" s="210">
        <f>SUM('Lask. kustannukset IKÄRAKENNE'!$I213:$M213)</f>
        <v>3688595.5</v>
      </c>
    </row>
    <row r="214" spans="1:14" x14ac:dyDescent="0.25">
      <c r="A214" s="204">
        <v>683</v>
      </c>
      <c r="B214" s="205" t="s">
        <v>219</v>
      </c>
      <c r="C214" s="207">
        <v>164</v>
      </c>
      <c r="D214" s="208">
        <v>34</v>
      </c>
      <c r="E214" s="208">
        <v>298</v>
      </c>
      <c r="F214" s="208">
        <v>164</v>
      </c>
      <c r="G214" s="208">
        <v>2958</v>
      </c>
      <c r="H214" s="206">
        <f>SUM('Lask. kustannukset IKÄRAKENNE'!$C214:$G214)</f>
        <v>3618</v>
      </c>
      <c r="I214" s="209">
        <v>1342554.84</v>
      </c>
      <c r="J214" s="209">
        <v>295341</v>
      </c>
      <c r="K214" s="209">
        <v>2154936.34</v>
      </c>
      <c r="L214" s="209">
        <v>2039271.1199999999</v>
      </c>
      <c r="M214" s="209">
        <v>189489.48</v>
      </c>
      <c r="N214" s="210">
        <f>SUM('Lask. kustannukset IKÄRAKENNE'!$I214:$M214)</f>
        <v>6021592.7800000003</v>
      </c>
    </row>
    <row r="215" spans="1:14" x14ac:dyDescent="0.25">
      <c r="A215" s="204">
        <v>684</v>
      </c>
      <c r="B215" s="205" t="s">
        <v>220</v>
      </c>
      <c r="C215" s="207">
        <v>1813</v>
      </c>
      <c r="D215" s="208">
        <v>338</v>
      </c>
      <c r="E215" s="208">
        <v>2353</v>
      </c>
      <c r="F215" s="208">
        <v>1235</v>
      </c>
      <c r="G215" s="208">
        <v>32928</v>
      </c>
      <c r="H215" s="206">
        <f>SUM('Lask. kustannukset IKÄRAKENNE'!$C215:$G215)</f>
        <v>38667</v>
      </c>
      <c r="I215" s="209">
        <v>14841780.030000001</v>
      </c>
      <c r="J215" s="209">
        <v>2936037</v>
      </c>
      <c r="K215" s="209">
        <v>17015319.489999998</v>
      </c>
      <c r="L215" s="209">
        <v>15356706.300000001</v>
      </c>
      <c r="M215" s="209">
        <v>2109367.6800000002</v>
      </c>
      <c r="N215" s="210">
        <f>SUM('Lask. kustannukset IKÄRAKENNE'!$I215:$M215)</f>
        <v>52259210.499999993</v>
      </c>
    </row>
    <row r="216" spans="1:14" x14ac:dyDescent="0.25">
      <c r="A216" s="204">
        <v>686</v>
      </c>
      <c r="B216" s="205" t="s">
        <v>221</v>
      </c>
      <c r="C216" s="207">
        <v>90</v>
      </c>
      <c r="D216" s="208">
        <v>21</v>
      </c>
      <c r="E216" s="208">
        <v>153</v>
      </c>
      <c r="F216" s="208">
        <v>96</v>
      </c>
      <c r="G216" s="208">
        <v>2604</v>
      </c>
      <c r="H216" s="206">
        <f>SUM('Lask. kustannukset IKÄRAKENNE'!$C216:$G216)</f>
        <v>2964</v>
      </c>
      <c r="I216" s="209">
        <v>736767.9</v>
      </c>
      <c r="J216" s="209">
        <v>182416.5</v>
      </c>
      <c r="K216" s="209">
        <v>1106393.49</v>
      </c>
      <c r="L216" s="209">
        <v>1193719.68</v>
      </c>
      <c r="M216" s="209">
        <v>166812.24000000002</v>
      </c>
      <c r="N216" s="210">
        <f>SUM('Lask. kustannukset IKÄRAKENNE'!$I216:$M216)</f>
        <v>3386109.8100000005</v>
      </c>
    </row>
    <row r="217" spans="1:14" x14ac:dyDescent="0.25">
      <c r="A217" s="204">
        <v>687</v>
      </c>
      <c r="B217" s="205" t="s">
        <v>222</v>
      </c>
      <c r="C217" s="207">
        <v>34</v>
      </c>
      <c r="D217" s="208">
        <v>5</v>
      </c>
      <c r="E217" s="208">
        <v>66</v>
      </c>
      <c r="F217" s="208">
        <v>49</v>
      </c>
      <c r="G217" s="208">
        <v>1323</v>
      </c>
      <c r="H217" s="206">
        <f>SUM('Lask. kustannukset IKÄRAKENNE'!$C217:$G217)</f>
        <v>1477</v>
      </c>
      <c r="I217" s="209">
        <v>278334.54000000004</v>
      </c>
      <c r="J217" s="209">
        <v>43432.5</v>
      </c>
      <c r="K217" s="209">
        <v>477267.77999999997</v>
      </c>
      <c r="L217" s="209">
        <v>609294.42000000004</v>
      </c>
      <c r="M217" s="209">
        <v>84751.38</v>
      </c>
      <c r="N217" s="210">
        <f>SUM('Lask. kustannukset IKÄRAKENNE'!$I217:$M217)</f>
        <v>1493080.62</v>
      </c>
    </row>
    <row r="218" spans="1:14" x14ac:dyDescent="0.25">
      <c r="A218" s="204">
        <v>689</v>
      </c>
      <c r="B218" s="205" t="s">
        <v>223</v>
      </c>
      <c r="C218" s="207">
        <v>76</v>
      </c>
      <c r="D218" s="208">
        <v>15</v>
      </c>
      <c r="E218" s="208">
        <v>126</v>
      </c>
      <c r="F218" s="208">
        <v>78</v>
      </c>
      <c r="G218" s="208">
        <v>2798</v>
      </c>
      <c r="H218" s="206">
        <f>SUM('Lask. kustannukset IKÄRAKENNE'!$C218:$G218)</f>
        <v>3093</v>
      </c>
      <c r="I218" s="209">
        <v>622159.56000000006</v>
      </c>
      <c r="J218" s="209">
        <v>130297.5</v>
      </c>
      <c r="K218" s="209">
        <v>911147.58</v>
      </c>
      <c r="L218" s="209">
        <v>969897.24</v>
      </c>
      <c r="M218" s="209">
        <v>179239.88</v>
      </c>
      <c r="N218" s="210">
        <f>SUM('Lask. kustannukset IKÄRAKENNE'!$I218:$M218)</f>
        <v>2812741.76</v>
      </c>
    </row>
    <row r="219" spans="1:14" x14ac:dyDescent="0.25">
      <c r="A219" s="204">
        <v>691</v>
      </c>
      <c r="B219" s="205" t="s">
        <v>224</v>
      </c>
      <c r="C219" s="207">
        <v>163</v>
      </c>
      <c r="D219" s="208">
        <v>39</v>
      </c>
      <c r="E219" s="208">
        <v>199</v>
      </c>
      <c r="F219" s="208">
        <v>119</v>
      </c>
      <c r="G219" s="208">
        <v>2116</v>
      </c>
      <c r="H219" s="206">
        <f>SUM('Lask. kustannukset IKÄRAKENNE'!$C219:$G219)</f>
        <v>2636</v>
      </c>
      <c r="I219" s="209">
        <v>1334368.53</v>
      </c>
      <c r="J219" s="209">
        <v>338773.5</v>
      </c>
      <c r="K219" s="209">
        <v>1439034.67</v>
      </c>
      <c r="L219" s="209">
        <v>1479715.02</v>
      </c>
      <c r="M219" s="209">
        <v>135550.96</v>
      </c>
      <c r="N219" s="210">
        <f>SUM('Lask. kustannukset IKÄRAKENNE'!$I219:$M219)</f>
        <v>4727442.6800000006</v>
      </c>
    </row>
    <row r="220" spans="1:14" x14ac:dyDescent="0.25">
      <c r="A220" s="204">
        <v>694</v>
      </c>
      <c r="B220" s="205" t="s">
        <v>225</v>
      </c>
      <c r="C220" s="207">
        <v>1333</v>
      </c>
      <c r="D220" s="208">
        <v>255</v>
      </c>
      <c r="E220" s="208">
        <v>1880</v>
      </c>
      <c r="F220" s="208">
        <v>1064</v>
      </c>
      <c r="G220" s="208">
        <v>23817</v>
      </c>
      <c r="H220" s="206">
        <f>SUM('Lask. kustannukset IKÄRAKENNE'!$C220:$G220)</f>
        <v>28349</v>
      </c>
      <c r="I220" s="209">
        <v>10912351.23</v>
      </c>
      <c r="J220" s="209">
        <v>2215057.5</v>
      </c>
      <c r="K220" s="209">
        <v>13594900.4</v>
      </c>
      <c r="L220" s="209">
        <v>13230393.119999999</v>
      </c>
      <c r="M220" s="209">
        <v>1525717.02</v>
      </c>
      <c r="N220" s="210">
        <f>SUM('Lask. kustannukset IKÄRAKENNE'!$I220:$M220)</f>
        <v>41478419.270000003</v>
      </c>
    </row>
    <row r="221" spans="1:14" x14ac:dyDescent="0.25">
      <c r="A221" s="204">
        <v>697</v>
      </c>
      <c r="B221" s="205" t="s">
        <v>226</v>
      </c>
      <c r="C221" s="207">
        <v>39</v>
      </c>
      <c r="D221" s="208">
        <v>10</v>
      </c>
      <c r="E221" s="208">
        <v>49</v>
      </c>
      <c r="F221" s="208">
        <v>32</v>
      </c>
      <c r="G221" s="208">
        <v>1044</v>
      </c>
      <c r="H221" s="206">
        <f>SUM('Lask. kustannukset IKÄRAKENNE'!$C221:$G221)</f>
        <v>1174</v>
      </c>
      <c r="I221" s="209">
        <v>319266.09000000003</v>
      </c>
      <c r="J221" s="209">
        <v>86865</v>
      </c>
      <c r="K221" s="209">
        <v>354335.17</v>
      </c>
      <c r="L221" s="209">
        <v>397906.56</v>
      </c>
      <c r="M221" s="209">
        <v>66878.64</v>
      </c>
      <c r="N221" s="210">
        <f>SUM('Lask. kustannukset IKÄRAKENNE'!$I221:$M221)</f>
        <v>1225251.46</v>
      </c>
    </row>
    <row r="222" spans="1:14" x14ac:dyDescent="0.25">
      <c r="A222" s="204">
        <v>698</v>
      </c>
      <c r="B222" s="205" t="s">
        <v>227</v>
      </c>
      <c r="C222" s="207">
        <v>3623</v>
      </c>
      <c r="D222" s="208">
        <v>643</v>
      </c>
      <c r="E222" s="208">
        <v>4438</v>
      </c>
      <c r="F222" s="208">
        <v>2285</v>
      </c>
      <c r="G222" s="208">
        <v>53546</v>
      </c>
      <c r="H222" s="206">
        <f>SUM('Lask. kustannukset IKÄRAKENNE'!$C222:$G222)</f>
        <v>64535</v>
      </c>
      <c r="I222" s="209">
        <v>29659001.130000003</v>
      </c>
      <c r="J222" s="209">
        <v>5585419.5</v>
      </c>
      <c r="K222" s="209">
        <v>32092642.539999999</v>
      </c>
      <c r="L222" s="209">
        <v>28413015.300000001</v>
      </c>
      <c r="M222" s="209">
        <v>3430156.7600000002</v>
      </c>
      <c r="N222" s="210">
        <f>SUM('Lask. kustannukset IKÄRAKENNE'!$I222:$M222)</f>
        <v>99180235.230000004</v>
      </c>
    </row>
    <row r="223" spans="1:14" x14ac:dyDescent="0.25">
      <c r="A223" s="204">
        <v>700</v>
      </c>
      <c r="B223" s="205" t="s">
        <v>228</v>
      </c>
      <c r="C223" s="207">
        <v>150</v>
      </c>
      <c r="D223" s="208">
        <v>37</v>
      </c>
      <c r="E223" s="208">
        <v>266</v>
      </c>
      <c r="F223" s="208">
        <v>150</v>
      </c>
      <c r="G223" s="208">
        <v>4239</v>
      </c>
      <c r="H223" s="206">
        <f>SUM('Lask. kustannukset IKÄRAKENNE'!$C223:$G223)</f>
        <v>4842</v>
      </c>
      <c r="I223" s="209">
        <v>1227946.5</v>
      </c>
      <c r="J223" s="209">
        <v>321400.5</v>
      </c>
      <c r="K223" s="209">
        <v>1923533.78</v>
      </c>
      <c r="L223" s="209">
        <v>1865187</v>
      </c>
      <c r="M223" s="209">
        <v>271550.34000000003</v>
      </c>
      <c r="N223" s="210">
        <f>SUM('Lask. kustannukset IKÄRAKENNE'!$I223:$M223)</f>
        <v>5609618.1200000001</v>
      </c>
    </row>
    <row r="224" spans="1:14" x14ac:dyDescent="0.25">
      <c r="A224" s="204">
        <v>702</v>
      </c>
      <c r="B224" s="205" t="s">
        <v>229</v>
      </c>
      <c r="C224" s="207">
        <v>140</v>
      </c>
      <c r="D224" s="208">
        <v>33</v>
      </c>
      <c r="E224" s="208">
        <v>187</v>
      </c>
      <c r="F224" s="208">
        <v>107</v>
      </c>
      <c r="G224" s="208">
        <v>3647</v>
      </c>
      <c r="H224" s="206">
        <f>SUM('Lask. kustannukset IKÄRAKENNE'!$C224:$G224)</f>
        <v>4114</v>
      </c>
      <c r="I224" s="209">
        <v>1146083.4000000001</v>
      </c>
      <c r="J224" s="209">
        <v>286654.5</v>
      </c>
      <c r="K224" s="209">
        <v>1352258.71</v>
      </c>
      <c r="L224" s="209">
        <v>1330500.06</v>
      </c>
      <c r="M224" s="209">
        <v>233626.82</v>
      </c>
      <c r="N224" s="210">
        <f>SUM('Lask. kustannukset IKÄRAKENNE'!$I224:$M224)</f>
        <v>4349123.49</v>
      </c>
    </row>
    <row r="225" spans="1:14" x14ac:dyDescent="0.25">
      <c r="A225" s="204">
        <v>704</v>
      </c>
      <c r="B225" s="205" t="s">
        <v>230</v>
      </c>
      <c r="C225" s="207">
        <v>460</v>
      </c>
      <c r="D225" s="208">
        <v>92</v>
      </c>
      <c r="E225" s="208">
        <v>567</v>
      </c>
      <c r="F225" s="208">
        <v>258</v>
      </c>
      <c r="G225" s="208">
        <v>5051</v>
      </c>
      <c r="H225" s="206">
        <f>SUM('Lask. kustannukset IKÄRAKENNE'!$C225:$G225)</f>
        <v>6428</v>
      </c>
      <c r="I225" s="209">
        <v>3765702.6</v>
      </c>
      <c r="J225" s="209">
        <v>799158</v>
      </c>
      <c r="K225" s="209">
        <v>4100164.11</v>
      </c>
      <c r="L225" s="209">
        <v>3208121.64</v>
      </c>
      <c r="M225" s="209">
        <v>323567.06</v>
      </c>
      <c r="N225" s="210">
        <f>SUM('Lask. kustannukset IKÄRAKENNE'!$I225:$M225)</f>
        <v>12196713.41</v>
      </c>
    </row>
    <row r="226" spans="1:14" x14ac:dyDescent="0.25">
      <c r="A226" s="204">
        <v>707</v>
      </c>
      <c r="B226" s="205" t="s">
        <v>231</v>
      </c>
      <c r="C226" s="207">
        <v>37</v>
      </c>
      <c r="D226" s="208">
        <v>9</v>
      </c>
      <c r="E226" s="208">
        <v>76</v>
      </c>
      <c r="F226" s="208">
        <v>41</v>
      </c>
      <c r="G226" s="208">
        <v>1797</v>
      </c>
      <c r="H226" s="206">
        <f>SUM('Lask. kustannukset IKÄRAKENNE'!$C226:$G226)</f>
        <v>1960</v>
      </c>
      <c r="I226" s="209">
        <v>302893.47000000003</v>
      </c>
      <c r="J226" s="209">
        <v>78178.5</v>
      </c>
      <c r="K226" s="209">
        <v>549581.07999999996</v>
      </c>
      <c r="L226" s="209">
        <v>509817.77999999997</v>
      </c>
      <c r="M226" s="209">
        <v>115115.82</v>
      </c>
      <c r="N226" s="210">
        <f>SUM('Lask. kustannukset IKÄRAKENNE'!$I226:$M226)</f>
        <v>1555586.6500000001</v>
      </c>
    </row>
    <row r="227" spans="1:14" x14ac:dyDescent="0.25">
      <c r="A227" s="204">
        <v>710</v>
      </c>
      <c r="B227" s="205" t="s">
        <v>232</v>
      </c>
      <c r="C227" s="207">
        <v>1321</v>
      </c>
      <c r="D227" s="208">
        <v>218</v>
      </c>
      <c r="E227" s="208">
        <v>1665</v>
      </c>
      <c r="F227" s="208">
        <v>933</v>
      </c>
      <c r="G227" s="208">
        <v>23169</v>
      </c>
      <c r="H227" s="206">
        <f>SUM('Lask. kustannukset IKÄRAKENNE'!$C227:$G227)</f>
        <v>27306</v>
      </c>
      <c r="I227" s="209">
        <v>10814115.51</v>
      </c>
      <c r="J227" s="209">
        <v>1893657</v>
      </c>
      <c r="K227" s="209">
        <v>12040164.449999999</v>
      </c>
      <c r="L227" s="209">
        <v>11601463.140000001</v>
      </c>
      <c r="M227" s="209">
        <v>1484206.1400000001</v>
      </c>
      <c r="N227" s="210">
        <f>SUM('Lask. kustannukset IKÄRAKENNE'!$I227:$M227)</f>
        <v>37833606.240000002</v>
      </c>
    </row>
    <row r="228" spans="1:14" x14ac:dyDescent="0.25">
      <c r="A228" s="204">
        <v>729</v>
      </c>
      <c r="B228" s="205" t="s">
        <v>233</v>
      </c>
      <c r="C228" s="207">
        <v>353</v>
      </c>
      <c r="D228" s="208">
        <v>80</v>
      </c>
      <c r="E228" s="208">
        <v>520</v>
      </c>
      <c r="F228" s="208">
        <v>298</v>
      </c>
      <c r="G228" s="208">
        <v>7724</v>
      </c>
      <c r="H228" s="206">
        <f>SUM('Lask. kustannukset IKÄRAKENNE'!$C228:$G228)</f>
        <v>8975</v>
      </c>
      <c r="I228" s="209">
        <v>2889767.43</v>
      </c>
      <c r="J228" s="209">
        <v>694920</v>
      </c>
      <c r="K228" s="209">
        <v>3760291.6</v>
      </c>
      <c r="L228" s="209">
        <v>3705504.84</v>
      </c>
      <c r="M228" s="209">
        <v>494799.44</v>
      </c>
      <c r="N228" s="210">
        <f>SUM('Lask. kustannukset IKÄRAKENNE'!$I228:$M228)</f>
        <v>11545283.310000001</v>
      </c>
    </row>
    <row r="229" spans="1:14" x14ac:dyDescent="0.25">
      <c r="A229" s="204">
        <v>732</v>
      </c>
      <c r="B229" s="205" t="s">
        <v>234</v>
      </c>
      <c r="C229" s="207">
        <v>74</v>
      </c>
      <c r="D229" s="208">
        <v>17</v>
      </c>
      <c r="E229" s="208">
        <v>127</v>
      </c>
      <c r="F229" s="208">
        <v>78</v>
      </c>
      <c r="G229" s="208">
        <v>3040</v>
      </c>
      <c r="H229" s="206">
        <f>SUM('Lask. kustannukset IKÄRAKENNE'!$C229:$G229)</f>
        <v>3336</v>
      </c>
      <c r="I229" s="209">
        <v>605786.94000000006</v>
      </c>
      <c r="J229" s="209">
        <v>147670.5</v>
      </c>
      <c r="K229" s="209">
        <v>918378.91</v>
      </c>
      <c r="L229" s="209">
        <v>969897.24</v>
      </c>
      <c r="M229" s="209">
        <v>194742.39999999999</v>
      </c>
      <c r="N229" s="210">
        <f>SUM('Lask. kustannukset IKÄRAKENNE'!$I229:$M229)</f>
        <v>2836475.9899999998</v>
      </c>
    </row>
    <row r="230" spans="1:14" x14ac:dyDescent="0.25">
      <c r="A230" s="204">
        <v>734</v>
      </c>
      <c r="B230" s="205" t="s">
        <v>235</v>
      </c>
      <c r="C230" s="207">
        <v>2038</v>
      </c>
      <c r="D230" s="208">
        <v>398</v>
      </c>
      <c r="E230" s="208">
        <v>3084</v>
      </c>
      <c r="F230" s="208">
        <v>1792</v>
      </c>
      <c r="G230" s="208">
        <v>43621</v>
      </c>
      <c r="H230" s="206">
        <f>SUM('Lask. kustannukset IKÄRAKENNE'!$C230:$G230)</f>
        <v>50933</v>
      </c>
      <c r="I230" s="209">
        <v>16683699.780000001</v>
      </c>
      <c r="J230" s="209">
        <v>3457227</v>
      </c>
      <c r="K230" s="209">
        <v>22301421.719999999</v>
      </c>
      <c r="L230" s="209">
        <v>22282767.359999999</v>
      </c>
      <c r="M230" s="209">
        <v>2794361.2600000002</v>
      </c>
      <c r="N230" s="210">
        <f>SUM('Lask. kustannukset IKÄRAKENNE'!$I230:$M230)</f>
        <v>67519477.120000005</v>
      </c>
    </row>
    <row r="231" spans="1:14" x14ac:dyDescent="0.25">
      <c r="A231" s="204">
        <v>738</v>
      </c>
      <c r="B231" s="205" t="s">
        <v>236</v>
      </c>
      <c r="C231" s="207">
        <v>134</v>
      </c>
      <c r="D231" s="208">
        <v>20</v>
      </c>
      <c r="E231" s="208">
        <v>208</v>
      </c>
      <c r="F231" s="208">
        <v>99</v>
      </c>
      <c r="G231" s="208">
        <v>2456</v>
      </c>
      <c r="H231" s="206">
        <f>SUM('Lask. kustannukset IKÄRAKENNE'!$C231:$G231)</f>
        <v>2917</v>
      </c>
      <c r="I231" s="209">
        <v>1096965.54</v>
      </c>
      <c r="J231" s="209">
        <v>173730</v>
      </c>
      <c r="K231" s="209">
        <v>1504116.64</v>
      </c>
      <c r="L231" s="209">
        <v>1231023.42</v>
      </c>
      <c r="M231" s="209">
        <v>157331.36000000002</v>
      </c>
      <c r="N231" s="210">
        <f>SUM('Lask. kustannukset IKÄRAKENNE'!$I231:$M231)</f>
        <v>4163166.9599999995</v>
      </c>
    </row>
    <row r="232" spans="1:14" x14ac:dyDescent="0.25">
      <c r="A232" s="204">
        <v>739</v>
      </c>
      <c r="B232" s="205" t="s">
        <v>237</v>
      </c>
      <c r="C232" s="207">
        <v>106</v>
      </c>
      <c r="D232" s="208">
        <v>20</v>
      </c>
      <c r="E232" s="208">
        <v>166</v>
      </c>
      <c r="F232" s="208">
        <v>94</v>
      </c>
      <c r="G232" s="208">
        <v>2870</v>
      </c>
      <c r="H232" s="206">
        <f>SUM('Lask. kustannukset IKÄRAKENNE'!$C232:$G232)</f>
        <v>3256</v>
      </c>
      <c r="I232" s="209">
        <v>867748.86</v>
      </c>
      <c r="J232" s="209">
        <v>173730</v>
      </c>
      <c r="K232" s="209">
        <v>1200400.78</v>
      </c>
      <c r="L232" s="209">
        <v>1168850.52</v>
      </c>
      <c r="M232" s="209">
        <v>183852.2</v>
      </c>
      <c r="N232" s="210">
        <f>SUM('Lask. kustannukset IKÄRAKENNE'!$I232:$M232)</f>
        <v>3594582.3600000003</v>
      </c>
    </row>
    <row r="233" spans="1:14" x14ac:dyDescent="0.25">
      <c r="A233" s="204">
        <v>740</v>
      </c>
      <c r="B233" s="205" t="s">
        <v>238</v>
      </c>
      <c r="C233" s="207">
        <v>1001</v>
      </c>
      <c r="D233" s="208">
        <v>261</v>
      </c>
      <c r="E233" s="208">
        <v>1629</v>
      </c>
      <c r="F233" s="208">
        <v>930</v>
      </c>
      <c r="G233" s="208">
        <v>28264</v>
      </c>
      <c r="H233" s="206">
        <f>SUM('Lask. kustannukset IKÄRAKENNE'!$C233:$G233)</f>
        <v>32085</v>
      </c>
      <c r="I233" s="209">
        <v>8194496.3100000005</v>
      </c>
      <c r="J233" s="209">
        <v>2267176.5</v>
      </c>
      <c r="K233" s="209">
        <v>11779836.57</v>
      </c>
      <c r="L233" s="209">
        <v>11564159.4</v>
      </c>
      <c r="M233" s="209">
        <v>1810591.84</v>
      </c>
      <c r="N233" s="210">
        <f>SUM('Lask. kustannukset IKÄRAKENNE'!$I233:$M233)</f>
        <v>35616260.620000005</v>
      </c>
    </row>
    <row r="234" spans="1:14" x14ac:dyDescent="0.25">
      <c r="A234" s="204">
        <v>742</v>
      </c>
      <c r="B234" s="205" t="s">
        <v>239</v>
      </c>
      <c r="C234" s="207">
        <v>42</v>
      </c>
      <c r="D234" s="208">
        <v>7</v>
      </c>
      <c r="E234" s="208">
        <v>43</v>
      </c>
      <c r="F234" s="208">
        <v>15</v>
      </c>
      <c r="G234" s="208">
        <v>881</v>
      </c>
      <c r="H234" s="206">
        <f>SUM('Lask. kustannukset IKÄRAKENNE'!$C234:$G234)</f>
        <v>988</v>
      </c>
      <c r="I234" s="209">
        <v>343825.02</v>
      </c>
      <c r="J234" s="209">
        <v>60805.5</v>
      </c>
      <c r="K234" s="209">
        <v>310947.19</v>
      </c>
      <c r="L234" s="209">
        <v>186518.7</v>
      </c>
      <c r="M234" s="209">
        <v>56436.86</v>
      </c>
      <c r="N234" s="210">
        <f>SUM('Lask. kustannukset IKÄRAKENNE'!$I234:$M234)</f>
        <v>958533.2699999999</v>
      </c>
    </row>
    <row r="235" spans="1:14" x14ac:dyDescent="0.25">
      <c r="A235" s="204">
        <v>743</v>
      </c>
      <c r="B235" s="205" t="s">
        <v>240</v>
      </c>
      <c r="C235" s="207">
        <v>3854</v>
      </c>
      <c r="D235" s="208">
        <v>741</v>
      </c>
      <c r="E235" s="208">
        <v>4765</v>
      </c>
      <c r="F235" s="208">
        <v>2260</v>
      </c>
      <c r="G235" s="208">
        <v>53703</v>
      </c>
      <c r="H235" s="206">
        <f>SUM('Lask. kustannukset IKÄRAKENNE'!$C235:$G235)</f>
        <v>65323</v>
      </c>
      <c r="I235" s="209">
        <v>31550038.740000002</v>
      </c>
      <c r="J235" s="209">
        <v>6436696.5</v>
      </c>
      <c r="K235" s="209">
        <v>34457287.450000003</v>
      </c>
      <c r="L235" s="209">
        <v>28102150.800000001</v>
      </c>
      <c r="M235" s="209">
        <v>3440214.18</v>
      </c>
      <c r="N235" s="210">
        <f>SUM('Lask. kustannukset IKÄRAKENNE'!$I235:$M235)</f>
        <v>103986387.67</v>
      </c>
    </row>
    <row r="236" spans="1:14" x14ac:dyDescent="0.25">
      <c r="A236" s="204">
        <v>746</v>
      </c>
      <c r="B236" s="205" t="s">
        <v>241</v>
      </c>
      <c r="C236" s="207">
        <v>352</v>
      </c>
      <c r="D236" s="208">
        <v>61</v>
      </c>
      <c r="E236" s="208">
        <v>505</v>
      </c>
      <c r="F236" s="208">
        <v>303</v>
      </c>
      <c r="G236" s="208">
        <v>3514</v>
      </c>
      <c r="H236" s="206">
        <f>SUM('Lask. kustannukset IKÄRAKENNE'!$C236:$G236)</f>
        <v>4735</v>
      </c>
      <c r="I236" s="209">
        <v>2881581.12</v>
      </c>
      <c r="J236" s="209">
        <v>529876.5</v>
      </c>
      <c r="K236" s="209">
        <v>3651821.65</v>
      </c>
      <c r="L236" s="209">
        <v>3767677.7399999998</v>
      </c>
      <c r="M236" s="209">
        <v>225106.84</v>
      </c>
      <c r="N236" s="210">
        <f>SUM('Lask. kustannukset IKÄRAKENNE'!$I236:$M236)</f>
        <v>11056063.85</v>
      </c>
    </row>
    <row r="237" spans="1:14" x14ac:dyDescent="0.25">
      <c r="A237" s="204">
        <v>747</v>
      </c>
      <c r="B237" s="205" t="s">
        <v>242</v>
      </c>
      <c r="C237" s="207">
        <v>40</v>
      </c>
      <c r="D237" s="208">
        <v>8</v>
      </c>
      <c r="E237" s="208">
        <v>75</v>
      </c>
      <c r="F237" s="208">
        <v>29</v>
      </c>
      <c r="G237" s="208">
        <v>1156</v>
      </c>
      <c r="H237" s="206">
        <f>SUM('Lask. kustannukset IKÄRAKENNE'!$C237:$G237)</f>
        <v>1308</v>
      </c>
      <c r="I237" s="209">
        <v>327452.40000000002</v>
      </c>
      <c r="J237" s="209">
        <v>69492</v>
      </c>
      <c r="K237" s="209">
        <v>542349.75</v>
      </c>
      <c r="L237" s="209">
        <v>360602.82</v>
      </c>
      <c r="M237" s="209">
        <v>74053.36</v>
      </c>
      <c r="N237" s="210">
        <f>SUM('Lask. kustannukset IKÄRAKENNE'!$I237:$M237)</f>
        <v>1373950.33</v>
      </c>
    </row>
    <row r="238" spans="1:14" x14ac:dyDescent="0.25">
      <c r="A238" s="204">
        <v>748</v>
      </c>
      <c r="B238" s="205" t="s">
        <v>243</v>
      </c>
      <c r="C238" s="207">
        <v>317</v>
      </c>
      <c r="D238" s="208">
        <v>51</v>
      </c>
      <c r="E238" s="208">
        <v>474</v>
      </c>
      <c r="F238" s="208">
        <v>230</v>
      </c>
      <c r="G238" s="208">
        <v>3825</v>
      </c>
      <c r="H238" s="206">
        <f>SUM('Lask. kustannukset IKÄRAKENNE'!$C238:$G238)</f>
        <v>4897</v>
      </c>
      <c r="I238" s="209">
        <v>2595060.27</v>
      </c>
      <c r="J238" s="209">
        <v>443011.5</v>
      </c>
      <c r="K238" s="209">
        <v>3427650.42</v>
      </c>
      <c r="L238" s="209">
        <v>2859953.4</v>
      </c>
      <c r="M238" s="209">
        <v>245029.5</v>
      </c>
      <c r="N238" s="210">
        <f>SUM('Lask. kustannukset IKÄRAKENNE'!$I238:$M238)</f>
        <v>9570705.0899999999</v>
      </c>
    </row>
    <row r="239" spans="1:14" x14ac:dyDescent="0.25">
      <c r="A239" s="204">
        <v>749</v>
      </c>
      <c r="B239" s="205" t="s">
        <v>244</v>
      </c>
      <c r="C239" s="207">
        <v>1304</v>
      </c>
      <c r="D239" s="208">
        <v>273</v>
      </c>
      <c r="E239" s="208">
        <v>1832</v>
      </c>
      <c r="F239" s="208">
        <v>924</v>
      </c>
      <c r="G239" s="208">
        <v>16899</v>
      </c>
      <c r="H239" s="206">
        <f>SUM('Lask. kustannukset IKÄRAKENNE'!$C239:$G239)</f>
        <v>21232</v>
      </c>
      <c r="I239" s="209">
        <v>10674948.24</v>
      </c>
      <c r="J239" s="209">
        <v>2371414.5</v>
      </c>
      <c r="K239" s="209">
        <v>13247796.560000001</v>
      </c>
      <c r="L239" s="209">
        <v>11489551.92</v>
      </c>
      <c r="M239" s="209">
        <v>1082549.94</v>
      </c>
      <c r="N239" s="210">
        <f>SUM('Lask. kustannukset IKÄRAKENNE'!$I239:$M239)</f>
        <v>38866261.159999996</v>
      </c>
    </row>
    <row r="240" spans="1:14" x14ac:dyDescent="0.25">
      <c r="A240" s="204">
        <v>751</v>
      </c>
      <c r="B240" s="205" t="s">
        <v>245</v>
      </c>
      <c r="C240" s="207">
        <v>105</v>
      </c>
      <c r="D240" s="208">
        <v>20</v>
      </c>
      <c r="E240" s="208">
        <v>177</v>
      </c>
      <c r="F240" s="208">
        <v>102</v>
      </c>
      <c r="G240" s="208">
        <v>2473</v>
      </c>
      <c r="H240" s="206">
        <f>SUM('Lask. kustannukset IKÄRAKENNE'!$C240:$G240)</f>
        <v>2877</v>
      </c>
      <c r="I240" s="209">
        <v>859562.55</v>
      </c>
      <c r="J240" s="209">
        <v>173730</v>
      </c>
      <c r="K240" s="209">
        <v>1279945.4099999999</v>
      </c>
      <c r="L240" s="209">
        <v>1268327.1599999999</v>
      </c>
      <c r="M240" s="209">
        <v>158420.38</v>
      </c>
      <c r="N240" s="210">
        <f>SUM('Lask. kustannukset IKÄRAKENNE'!$I240:$M240)</f>
        <v>3739985.5</v>
      </c>
    </row>
    <row r="241" spans="1:14" x14ac:dyDescent="0.25">
      <c r="A241" s="204">
        <v>753</v>
      </c>
      <c r="B241" s="205" t="s">
        <v>246</v>
      </c>
      <c r="C241" s="207">
        <v>1318</v>
      </c>
      <c r="D241" s="208">
        <v>260</v>
      </c>
      <c r="E241" s="208">
        <v>1725</v>
      </c>
      <c r="F241" s="208">
        <v>935</v>
      </c>
      <c r="G241" s="208">
        <v>18082</v>
      </c>
      <c r="H241" s="206">
        <f>SUM('Lask. kustannukset IKÄRAKENNE'!$C241:$G241)</f>
        <v>22320</v>
      </c>
      <c r="I241" s="209">
        <v>10789556.58</v>
      </c>
      <c r="J241" s="209">
        <v>2258490</v>
      </c>
      <c r="K241" s="209">
        <v>12474044.25</v>
      </c>
      <c r="L241" s="209">
        <v>11626332.300000001</v>
      </c>
      <c r="M241" s="209">
        <v>1158332.92</v>
      </c>
      <c r="N241" s="210">
        <f>SUM('Lask. kustannukset IKÄRAKENNE'!$I241:$M241)</f>
        <v>38306756.049999997</v>
      </c>
    </row>
    <row r="242" spans="1:14" x14ac:dyDescent="0.25">
      <c r="A242" s="204">
        <v>755</v>
      </c>
      <c r="B242" s="205" t="s">
        <v>247</v>
      </c>
      <c r="C242" s="207">
        <v>321</v>
      </c>
      <c r="D242" s="208">
        <v>72</v>
      </c>
      <c r="E242" s="208">
        <v>452</v>
      </c>
      <c r="F242" s="208">
        <v>266</v>
      </c>
      <c r="G242" s="208">
        <v>5106</v>
      </c>
      <c r="H242" s="206">
        <f>SUM('Lask. kustannukset IKÄRAKENNE'!$C242:$G242)</f>
        <v>6217</v>
      </c>
      <c r="I242" s="209">
        <v>2627805.5100000002</v>
      </c>
      <c r="J242" s="209">
        <v>625428</v>
      </c>
      <c r="K242" s="209">
        <v>3268561.16</v>
      </c>
      <c r="L242" s="209">
        <v>3307598.28</v>
      </c>
      <c r="M242" s="209">
        <v>327090.36</v>
      </c>
      <c r="N242" s="210">
        <f>SUM('Lask. kustannukset IKÄRAKENNE'!$I242:$M242)</f>
        <v>10156483.309999999</v>
      </c>
    </row>
    <row r="243" spans="1:14" x14ac:dyDescent="0.25">
      <c r="A243" s="204">
        <v>758</v>
      </c>
      <c r="B243" s="205" t="s">
        <v>248</v>
      </c>
      <c r="C243" s="207">
        <v>344</v>
      </c>
      <c r="D243" s="208">
        <v>73</v>
      </c>
      <c r="E243" s="208">
        <v>506</v>
      </c>
      <c r="F243" s="208">
        <v>252</v>
      </c>
      <c r="G243" s="208">
        <v>6959</v>
      </c>
      <c r="H243" s="206">
        <f>SUM('Lask. kustannukset IKÄRAKENNE'!$C243:$G243)</f>
        <v>8134</v>
      </c>
      <c r="I243" s="209">
        <v>2816090.64</v>
      </c>
      <c r="J243" s="209">
        <v>634114.5</v>
      </c>
      <c r="K243" s="209">
        <v>3659052.98</v>
      </c>
      <c r="L243" s="209">
        <v>3133514.16</v>
      </c>
      <c r="M243" s="209">
        <v>445793.54000000004</v>
      </c>
      <c r="N243" s="210">
        <f>SUM('Lask. kustannukset IKÄRAKENNE'!$I243:$M243)</f>
        <v>10688565.82</v>
      </c>
    </row>
    <row r="244" spans="1:14" x14ac:dyDescent="0.25">
      <c r="A244" s="204">
        <v>759</v>
      </c>
      <c r="B244" s="205" t="s">
        <v>249</v>
      </c>
      <c r="C244" s="207">
        <v>97</v>
      </c>
      <c r="D244" s="208">
        <v>23</v>
      </c>
      <c r="E244" s="208">
        <v>157</v>
      </c>
      <c r="F244" s="208">
        <v>59</v>
      </c>
      <c r="G244" s="208">
        <v>1606</v>
      </c>
      <c r="H244" s="206">
        <f>SUM('Lask. kustannukset IKÄRAKENNE'!$C244:$G244)</f>
        <v>1942</v>
      </c>
      <c r="I244" s="209">
        <v>794072.07000000007</v>
      </c>
      <c r="J244" s="209">
        <v>199789.5</v>
      </c>
      <c r="K244" s="209">
        <v>1135318.81</v>
      </c>
      <c r="L244" s="209">
        <v>733640.22</v>
      </c>
      <c r="M244" s="209">
        <v>102880.36</v>
      </c>
      <c r="N244" s="210">
        <f>SUM('Lask. kustannukset IKÄRAKENNE'!$I244:$M244)</f>
        <v>2965700.9599999995</v>
      </c>
    </row>
    <row r="245" spans="1:14" x14ac:dyDescent="0.25">
      <c r="A245" s="204">
        <v>761</v>
      </c>
      <c r="B245" s="205" t="s">
        <v>250</v>
      </c>
      <c r="C245" s="207">
        <v>331</v>
      </c>
      <c r="D245" s="208">
        <v>69</v>
      </c>
      <c r="E245" s="208">
        <v>508</v>
      </c>
      <c r="F245" s="208">
        <v>258</v>
      </c>
      <c r="G245" s="208">
        <v>7260</v>
      </c>
      <c r="H245" s="206">
        <f>SUM('Lask. kustannukset IKÄRAKENNE'!$C245:$G245)</f>
        <v>8426</v>
      </c>
      <c r="I245" s="209">
        <v>2709668.6100000003</v>
      </c>
      <c r="J245" s="209">
        <v>599368.5</v>
      </c>
      <c r="K245" s="209">
        <v>3673515.64</v>
      </c>
      <c r="L245" s="209">
        <v>3208121.64</v>
      </c>
      <c r="M245" s="209">
        <v>465075.60000000003</v>
      </c>
      <c r="N245" s="210">
        <f>SUM('Lask. kustannukset IKÄRAKENNE'!$I245:$M245)</f>
        <v>10655749.99</v>
      </c>
    </row>
    <row r="246" spans="1:14" x14ac:dyDescent="0.25">
      <c r="A246" s="204">
        <v>762</v>
      </c>
      <c r="B246" s="205" t="s">
        <v>251</v>
      </c>
      <c r="C246" s="207">
        <v>128</v>
      </c>
      <c r="D246" s="208">
        <v>32</v>
      </c>
      <c r="E246" s="208">
        <v>193</v>
      </c>
      <c r="F246" s="208">
        <v>109</v>
      </c>
      <c r="G246" s="208">
        <v>3210</v>
      </c>
      <c r="H246" s="206">
        <f>SUM('Lask. kustannukset IKÄRAKENNE'!$C246:$G246)</f>
        <v>3672</v>
      </c>
      <c r="I246" s="209">
        <v>1047847.68</v>
      </c>
      <c r="J246" s="209">
        <v>277968</v>
      </c>
      <c r="K246" s="209">
        <v>1395646.69</v>
      </c>
      <c r="L246" s="209">
        <v>1355369.22</v>
      </c>
      <c r="M246" s="209">
        <v>205632.6</v>
      </c>
      <c r="N246" s="210">
        <f>SUM('Lask. kustannukset IKÄRAKENNE'!$I246:$M246)</f>
        <v>4282464.1899999995</v>
      </c>
    </row>
    <row r="247" spans="1:14" x14ac:dyDescent="0.25">
      <c r="A247" s="204">
        <v>765</v>
      </c>
      <c r="B247" s="205" t="s">
        <v>252</v>
      </c>
      <c r="C247" s="207">
        <v>495</v>
      </c>
      <c r="D247" s="208">
        <v>103</v>
      </c>
      <c r="E247" s="208">
        <v>698</v>
      </c>
      <c r="F247" s="208">
        <v>350</v>
      </c>
      <c r="G247" s="208">
        <v>8708</v>
      </c>
      <c r="H247" s="206">
        <f>SUM('Lask. kustannukset IKÄRAKENNE'!$C247:$G247)</f>
        <v>10354</v>
      </c>
      <c r="I247" s="209">
        <v>4052223.45</v>
      </c>
      <c r="J247" s="209">
        <v>894709.5</v>
      </c>
      <c r="K247" s="209">
        <v>5047468.34</v>
      </c>
      <c r="L247" s="209">
        <v>4352103</v>
      </c>
      <c r="M247" s="209">
        <v>557834.48</v>
      </c>
      <c r="N247" s="210">
        <f>SUM('Lask. kustannukset IKÄRAKENNE'!$I247:$M247)</f>
        <v>14904338.77</v>
      </c>
    </row>
    <row r="248" spans="1:14" x14ac:dyDescent="0.25">
      <c r="A248" s="204">
        <v>768</v>
      </c>
      <c r="B248" s="205" t="s">
        <v>253</v>
      </c>
      <c r="C248" s="207">
        <v>68</v>
      </c>
      <c r="D248" s="208">
        <v>19</v>
      </c>
      <c r="E248" s="208">
        <v>96</v>
      </c>
      <c r="F248" s="208">
        <v>35</v>
      </c>
      <c r="G248" s="208">
        <v>2157</v>
      </c>
      <c r="H248" s="206">
        <f>SUM('Lask. kustannukset IKÄRAKENNE'!$C248:$G248)</f>
        <v>2375</v>
      </c>
      <c r="I248" s="209">
        <v>556669.08000000007</v>
      </c>
      <c r="J248" s="209">
        <v>165043.5</v>
      </c>
      <c r="K248" s="209">
        <v>694207.67999999993</v>
      </c>
      <c r="L248" s="209">
        <v>435210.3</v>
      </c>
      <c r="M248" s="209">
        <v>138177.42000000001</v>
      </c>
      <c r="N248" s="210">
        <f>SUM('Lask. kustannukset IKÄRAKENNE'!$I248:$M248)</f>
        <v>1989307.98</v>
      </c>
    </row>
    <row r="249" spans="1:14" x14ac:dyDescent="0.25">
      <c r="A249" s="204">
        <v>777</v>
      </c>
      <c r="B249" s="205" t="s">
        <v>254</v>
      </c>
      <c r="C249" s="207">
        <v>216</v>
      </c>
      <c r="D249" s="208">
        <v>47</v>
      </c>
      <c r="E249" s="208">
        <v>341</v>
      </c>
      <c r="F249" s="208">
        <v>186</v>
      </c>
      <c r="G249" s="208">
        <v>6577</v>
      </c>
      <c r="H249" s="206">
        <f>SUM('Lask. kustannukset IKÄRAKENNE'!$C249:$G249)</f>
        <v>7367</v>
      </c>
      <c r="I249" s="209">
        <v>1768242.9600000002</v>
      </c>
      <c r="J249" s="209">
        <v>408265.5</v>
      </c>
      <c r="K249" s="209">
        <v>2465883.5299999998</v>
      </c>
      <c r="L249" s="209">
        <v>2312831.88</v>
      </c>
      <c r="M249" s="209">
        <v>421322.62</v>
      </c>
      <c r="N249" s="210">
        <f>SUM('Lask. kustannukset IKÄRAKENNE'!$I249:$M249)</f>
        <v>7376546.4900000002</v>
      </c>
    </row>
    <row r="250" spans="1:14" x14ac:dyDescent="0.25">
      <c r="A250" s="204">
        <v>778</v>
      </c>
      <c r="B250" s="205" t="s">
        <v>255</v>
      </c>
      <c r="C250" s="207">
        <v>262</v>
      </c>
      <c r="D250" s="208">
        <v>66</v>
      </c>
      <c r="E250" s="208">
        <v>406</v>
      </c>
      <c r="F250" s="208">
        <v>210</v>
      </c>
      <c r="G250" s="208">
        <v>5819</v>
      </c>
      <c r="H250" s="206">
        <f>SUM('Lask. kustannukset IKÄRAKENNE'!$C250:$G250)</f>
        <v>6763</v>
      </c>
      <c r="I250" s="209">
        <v>2144813.2200000002</v>
      </c>
      <c r="J250" s="209">
        <v>573309</v>
      </c>
      <c r="K250" s="209">
        <v>2935919.98</v>
      </c>
      <c r="L250" s="209">
        <v>2611261.7999999998</v>
      </c>
      <c r="M250" s="209">
        <v>372765.14</v>
      </c>
      <c r="N250" s="210">
        <f>SUM('Lask. kustannukset IKÄRAKENNE'!$I250:$M250)</f>
        <v>8638069.1400000006</v>
      </c>
    </row>
    <row r="251" spans="1:14" x14ac:dyDescent="0.25">
      <c r="A251" s="204">
        <v>781</v>
      </c>
      <c r="B251" s="205" t="s">
        <v>256</v>
      </c>
      <c r="C251" s="207">
        <v>86</v>
      </c>
      <c r="D251" s="208">
        <v>18</v>
      </c>
      <c r="E251" s="208">
        <v>132</v>
      </c>
      <c r="F251" s="208">
        <v>69</v>
      </c>
      <c r="G251" s="208">
        <v>3199</v>
      </c>
      <c r="H251" s="206">
        <f>SUM('Lask. kustannukset IKÄRAKENNE'!$C251:$G251)</f>
        <v>3504</v>
      </c>
      <c r="I251" s="209">
        <v>704022.66</v>
      </c>
      <c r="J251" s="209">
        <v>156357</v>
      </c>
      <c r="K251" s="209">
        <v>954535.55999999994</v>
      </c>
      <c r="L251" s="209">
        <v>857986.02</v>
      </c>
      <c r="M251" s="209">
        <v>204927.94</v>
      </c>
      <c r="N251" s="210">
        <f>SUM('Lask. kustannukset IKÄRAKENNE'!$I251:$M251)</f>
        <v>2877829.18</v>
      </c>
    </row>
    <row r="252" spans="1:14" x14ac:dyDescent="0.25">
      <c r="A252" s="204">
        <v>783</v>
      </c>
      <c r="B252" s="205" t="s">
        <v>257</v>
      </c>
      <c r="C252" s="207">
        <v>246</v>
      </c>
      <c r="D252" s="208">
        <v>61</v>
      </c>
      <c r="E252" s="208">
        <v>364</v>
      </c>
      <c r="F252" s="208">
        <v>216</v>
      </c>
      <c r="G252" s="208">
        <v>5532</v>
      </c>
      <c r="H252" s="206">
        <f>SUM('Lask. kustannukset IKÄRAKENNE'!$C252:$G252)</f>
        <v>6419</v>
      </c>
      <c r="I252" s="209">
        <v>2013832.26</v>
      </c>
      <c r="J252" s="209">
        <v>529876.5</v>
      </c>
      <c r="K252" s="209">
        <v>2632204.12</v>
      </c>
      <c r="L252" s="209">
        <v>2685869.28</v>
      </c>
      <c r="M252" s="209">
        <v>354379.92</v>
      </c>
      <c r="N252" s="210">
        <f>SUM('Lask. kustannukset IKÄRAKENNE'!$I252:$M252)</f>
        <v>8216162.0800000001</v>
      </c>
    </row>
    <row r="253" spans="1:14" x14ac:dyDescent="0.25">
      <c r="A253" s="204">
        <v>785</v>
      </c>
      <c r="B253" s="205" t="s">
        <v>258</v>
      </c>
      <c r="C253" s="208">
        <v>86</v>
      </c>
      <c r="D253" s="208">
        <v>31</v>
      </c>
      <c r="E253" s="208">
        <v>120</v>
      </c>
      <c r="F253" s="208">
        <v>71</v>
      </c>
      <c r="G253" s="208">
        <v>2318</v>
      </c>
      <c r="H253" s="206">
        <f>SUM('Lask. kustannukset IKÄRAKENNE'!$C253:$G253)</f>
        <v>2626</v>
      </c>
      <c r="I253" s="209">
        <v>704022.66</v>
      </c>
      <c r="J253" s="209">
        <v>269281.5</v>
      </c>
      <c r="K253" s="209">
        <v>867759.6</v>
      </c>
      <c r="L253" s="209">
        <v>882855.18</v>
      </c>
      <c r="M253" s="209">
        <v>148491.08000000002</v>
      </c>
      <c r="N253" s="210">
        <f>SUM('Lask. kustannukset IKÄRAKENNE'!$I253:$M253)</f>
        <v>2872410.02</v>
      </c>
    </row>
    <row r="254" spans="1:14" x14ac:dyDescent="0.25">
      <c r="A254" s="204">
        <v>790</v>
      </c>
      <c r="B254" s="205" t="s">
        <v>259</v>
      </c>
      <c r="C254" s="207">
        <v>1014</v>
      </c>
      <c r="D254" s="208">
        <v>200</v>
      </c>
      <c r="E254" s="208">
        <v>1467</v>
      </c>
      <c r="F254" s="208">
        <v>813</v>
      </c>
      <c r="G254" s="208">
        <v>20240</v>
      </c>
      <c r="H254" s="206">
        <f>SUM('Lask. kustannukset IKÄRAKENNE'!$C254:$G254)</f>
        <v>23734</v>
      </c>
      <c r="I254" s="209">
        <v>8300918.3400000008</v>
      </c>
      <c r="J254" s="209">
        <v>1737300</v>
      </c>
      <c r="K254" s="209">
        <v>10608361.109999999</v>
      </c>
      <c r="L254" s="209">
        <v>10109313.539999999</v>
      </c>
      <c r="M254" s="209">
        <v>1296574.4000000001</v>
      </c>
      <c r="N254" s="210">
        <f>SUM('Lask. kustannukset IKÄRAKENNE'!$I254:$M254)</f>
        <v>32052467.389999997</v>
      </c>
    </row>
    <row r="255" spans="1:14" x14ac:dyDescent="0.25">
      <c r="A255" s="204">
        <v>791</v>
      </c>
      <c r="B255" s="205" t="s">
        <v>260</v>
      </c>
      <c r="C255" s="207">
        <v>233</v>
      </c>
      <c r="D255" s="208">
        <v>42</v>
      </c>
      <c r="E255" s="208">
        <v>331</v>
      </c>
      <c r="F255" s="208">
        <v>172</v>
      </c>
      <c r="G255" s="208">
        <v>4251</v>
      </c>
      <c r="H255" s="206">
        <f>SUM('Lask. kustannukset IKÄRAKENNE'!$C255:$G255)</f>
        <v>5029</v>
      </c>
      <c r="I255" s="209">
        <v>1907410.23</v>
      </c>
      <c r="J255" s="209">
        <v>364833</v>
      </c>
      <c r="K255" s="209">
        <v>2393570.23</v>
      </c>
      <c r="L255" s="209">
        <v>2138747.7599999998</v>
      </c>
      <c r="M255" s="209">
        <v>272319.06</v>
      </c>
      <c r="N255" s="210">
        <f>SUM('Lask. kustannukset IKÄRAKENNE'!$I255:$M255)</f>
        <v>7076880.2799999993</v>
      </c>
    </row>
    <row r="256" spans="1:14" x14ac:dyDescent="0.25">
      <c r="A256" s="204">
        <v>831</v>
      </c>
      <c r="B256" s="205" t="s">
        <v>261</v>
      </c>
      <c r="C256" s="207">
        <v>210</v>
      </c>
      <c r="D256" s="208">
        <v>32</v>
      </c>
      <c r="E256" s="208">
        <v>321</v>
      </c>
      <c r="F256" s="208">
        <v>154</v>
      </c>
      <c r="G256" s="208">
        <v>3842</v>
      </c>
      <c r="H256" s="206">
        <f>SUM('Lask. kustannukset IKÄRAKENNE'!$C256:$G256)</f>
        <v>4559</v>
      </c>
      <c r="I256" s="209">
        <v>1719125.1</v>
      </c>
      <c r="J256" s="209">
        <v>277968</v>
      </c>
      <c r="K256" s="209">
        <v>2321256.9300000002</v>
      </c>
      <c r="L256" s="209">
        <v>1914925.32</v>
      </c>
      <c r="M256" s="209">
        <v>246118.52000000002</v>
      </c>
      <c r="N256" s="210">
        <f>SUM('Lask. kustannukset IKÄRAKENNE'!$I256:$M256)</f>
        <v>6479393.870000001</v>
      </c>
    </row>
    <row r="257" spans="1:14" x14ac:dyDescent="0.25">
      <c r="A257" s="204">
        <v>832</v>
      </c>
      <c r="B257" s="205" t="s">
        <v>262</v>
      </c>
      <c r="C257" s="207">
        <v>184</v>
      </c>
      <c r="D257" s="208">
        <v>25</v>
      </c>
      <c r="E257" s="208">
        <v>242</v>
      </c>
      <c r="F257" s="208">
        <v>147</v>
      </c>
      <c r="G257" s="208">
        <v>3227</v>
      </c>
      <c r="H257" s="206">
        <f>SUM('Lask. kustannukset IKÄRAKENNE'!$C257:$G257)</f>
        <v>3825</v>
      </c>
      <c r="I257" s="209">
        <v>1506281.04</v>
      </c>
      <c r="J257" s="209">
        <v>217162.5</v>
      </c>
      <c r="K257" s="209">
        <v>1749981.8599999999</v>
      </c>
      <c r="L257" s="209">
        <v>1827883.26</v>
      </c>
      <c r="M257" s="209">
        <v>206721.62</v>
      </c>
      <c r="N257" s="210">
        <f>SUM('Lask. kustannukset IKÄRAKENNE'!$I257:$M257)</f>
        <v>5508030.2800000003</v>
      </c>
    </row>
    <row r="258" spans="1:14" x14ac:dyDescent="0.25">
      <c r="A258" s="204">
        <v>833</v>
      </c>
      <c r="B258" s="205" t="s">
        <v>263</v>
      </c>
      <c r="C258" s="207">
        <v>77</v>
      </c>
      <c r="D258" s="208">
        <v>14</v>
      </c>
      <c r="E258" s="208">
        <v>96</v>
      </c>
      <c r="F258" s="208">
        <v>45</v>
      </c>
      <c r="G258" s="208">
        <v>1459</v>
      </c>
      <c r="H258" s="206">
        <f>SUM('Lask. kustannukset IKÄRAKENNE'!$C258:$G258)</f>
        <v>1691</v>
      </c>
      <c r="I258" s="209">
        <v>630345.87</v>
      </c>
      <c r="J258" s="209">
        <v>121611</v>
      </c>
      <c r="K258" s="209">
        <v>694207.67999999993</v>
      </c>
      <c r="L258" s="209">
        <v>559556.1</v>
      </c>
      <c r="M258" s="209">
        <v>93463.540000000008</v>
      </c>
      <c r="N258" s="210">
        <f>SUM('Lask. kustannukset IKÄRAKENNE'!$I258:$M258)</f>
        <v>2099184.19</v>
      </c>
    </row>
    <row r="259" spans="1:14" x14ac:dyDescent="0.25">
      <c r="A259" s="204">
        <v>834</v>
      </c>
      <c r="B259" s="205" t="s">
        <v>264</v>
      </c>
      <c r="C259" s="207">
        <v>261</v>
      </c>
      <c r="D259" s="208">
        <v>56</v>
      </c>
      <c r="E259" s="208">
        <v>350</v>
      </c>
      <c r="F259" s="208">
        <v>218</v>
      </c>
      <c r="G259" s="208">
        <v>4994</v>
      </c>
      <c r="H259" s="206">
        <f>SUM('Lask. kustannukset IKÄRAKENNE'!$C259:$G259)</f>
        <v>5879</v>
      </c>
      <c r="I259" s="209">
        <v>2136626.91</v>
      </c>
      <c r="J259" s="209">
        <v>486444</v>
      </c>
      <c r="K259" s="209">
        <v>2530965.5</v>
      </c>
      <c r="L259" s="209">
        <v>2710738.44</v>
      </c>
      <c r="M259" s="209">
        <v>319915.64</v>
      </c>
      <c r="N259" s="210">
        <f>SUM('Lask. kustannukset IKÄRAKENNE'!$I259:$M259)</f>
        <v>8184690.4899999993</v>
      </c>
    </row>
    <row r="260" spans="1:14" x14ac:dyDescent="0.25">
      <c r="A260" s="204">
        <v>837</v>
      </c>
      <c r="B260" s="205" t="s">
        <v>265</v>
      </c>
      <c r="C260" s="207">
        <v>12042</v>
      </c>
      <c r="D260" s="208">
        <v>2069</v>
      </c>
      <c r="E260" s="208">
        <v>13429</v>
      </c>
      <c r="F260" s="208">
        <v>6496</v>
      </c>
      <c r="G260" s="208">
        <v>214973</v>
      </c>
      <c r="H260" s="206">
        <f>SUM('Lask. kustannukset IKÄRAKENNE'!$C260:$G260)</f>
        <v>249009</v>
      </c>
      <c r="I260" s="209">
        <v>98579545.020000011</v>
      </c>
      <c r="J260" s="209">
        <v>17972368.5</v>
      </c>
      <c r="K260" s="209">
        <v>97109530.569999993</v>
      </c>
      <c r="L260" s="209">
        <v>80775031.679999992</v>
      </c>
      <c r="M260" s="209">
        <v>13771170.380000001</v>
      </c>
      <c r="N260" s="210">
        <f>SUM('Lask. kustannukset IKÄRAKENNE'!$I260:$M260)</f>
        <v>308207646.14999998</v>
      </c>
    </row>
    <row r="261" spans="1:14" x14ac:dyDescent="0.25">
      <c r="A261" s="204">
        <v>844</v>
      </c>
      <c r="B261" s="205" t="s">
        <v>266</v>
      </c>
      <c r="C261" s="207">
        <v>38</v>
      </c>
      <c r="D261" s="208">
        <v>9</v>
      </c>
      <c r="E261" s="208">
        <v>70</v>
      </c>
      <c r="F261" s="208">
        <v>19</v>
      </c>
      <c r="G261" s="208">
        <v>1305</v>
      </c>
      <c r="H261" s="206">
        <f>SUM('Lask. kustannukset IKÄRAKENNE'!$C261:$G261)</f>
        <v>1441</v>
      </c>
      <c r="I261" s="209">
        <v>311079.78000000003</v>
      </c>
      <c r="J261" s="209">
        <v>78178.5</v>
      </c>
      <c r="K261" s="209">
        <v>506193.1</v>
      </c>
      <c r="L261" s="209">
        <v>236257.02</v>
      </c>
      <c r="M261" s="209">
        <v>83598.3</v>
      </c>
      <c r="N261" s="210">
        <f>SUM('Lask. kustannukset IKÄRAKENNE'!$I261:$M261)</f>
        <v>1215306.7</v>
      </c>
    </row>
    <row r="262" spans="1:14" x14ac:dyDescent="0.25">
      <c r="A262" s="204">
        <v>845</v>
      </c>
      <c r="B262" s="205" t="s">
        <v>267</v>
      </c>
      <c r="C262" s="207">
        <v>151</v>
      </c>
      <c r="D262" s="208">
        <v>27</v>
      </c>
      <c r="E262" s="208">
        <v>202</v>
      </c>
      <c r="F262" s="208">
        <v>103</v>
      </c>
      <c r="G262" s="208">
        <v>2380</v>
      </c>
      <c r="H262" s="206">
        <f>SUM('Lask. kustannukset IKÄRAKENNE'!$C262:$G262)</f>
        <v>2863</v>
      </c>
      <c r="I262" s="209">
        <v>1236132.81</v>
      </c>
      <c r="J262" s="209">
        <v>234535.5</v>
      </c>
      <c r="K262" s="209">
        <v>1460728.66</v>
      </c>
      <c r="L262" s="209">
        <v>1280761.74</v>
      </c>
      <c r="M262" s="209">
        <v>152462.80000000002</v>
      </c>
      <c r="N262" s="210">
        <f>SUM('Lask. kustannukset IKÄRAKENNE'!$I262:$M262)</f>
        <v>4364621.51</v>
      </c>
    </row>
    <row r="263" spans="1:14" x14ac:dyDescent="0.25">
      <c r="A263" s="204">
        <v>846</v>
      </c>
      <c r="B263" s="205" t="s">
        <v>268</v>
      </c>
      <c r="C263" s="207">
        <v>210</v>
      </c>
      <c r="D263" s="208">
        <v>48</v>
      </c>
      <c r="E263" s="208">
        <v>308</v>
      </c>
      <c r="F263" s="208">
        <v>173</v>
      </c>
      <c r="G263" s="208">
        <v>4123</v>
      </c>
      <c r="H263" s="206">
        <f>SUM('Lask. kustannukset IKÄRAKENNE'!$C263:$G263)</f>
        <v>4862</v>
      </c>
      <c r="I263" s="209">
        <v>1719125.1</v>
      </c>
      <c r="J263" s="209">
        <v>416952</v>
      </c>
      <c r="K263" s="209">
        <v>2227249.64</v>
      </c>
      <c r="L263" s="209">
        <v>2151182.34</v>
      </c>
      <c r="M263" s="209">
        <v>264119.38</v>
      </c>
      <c r="N263" s="210">
        <f>SUM('Lask. kustannukset IKÄRAKENNE'!$I263:$M263)</f>
        <v>6778628.46</v>
      </c>
    </row>
    <row r="264" spans="1:14" x14ac:dyDescent="0.25">
      <c r="A264" s="204">
        <v>848</v>
      </c>
      <c r="B264" s="205" t="s">
        <v>269</v>
      </c>
      <c r="C264" s="207">
        <v>142</v>
      </c>
      <c r="D264" s="208">
        <v>40</v>
      </c>
      <c r="E264" s="208">
        <v>257</v>
      </c>
      <c r="F264" s="208">
        <v>122</v>
      </c>
      <c r="G264" s="208">
        <v>3599</v>
      </c>
      <c r="H264" s="206">
        <f>SUM('Lask. kustannukset IKÄRAKENNE'!$C264:$G264)</f>
        <v>4160</v>
      </c>
      <c r="I264" s="209">
        <v>1162456.02</v>
      </c>
      <c r="J264" s="209">
        <v>347460</v>
      </c>
      <c r="K264" s="209">
        <v>1858451.81</v>
      </c>
      <c r="L264" s="209">
        <v>1517018.76</v>
      </c>
      <c r="M264" s="209">
        <v>230551.94</v>
      </c>
      <c r="N264" s="210">
        <f>SUM('Lask. kustannukset IKÄRAKENNE'!$I264:$M264)</f>
        <v>5115938.53</v>
      </c>
    </row>
    <row r="265" spans="1:14" x14ac:dyDescent="0.25">
      <c r="A265" s="204">
        <v>849</v>
      </c>
      <c r="B265" s="205" t="s">
        <v>270</v>
      </c>
      <c r="C265" s="207">
        <v>153</v>
      </c>
      <c r="D265" s="208">
        <v>32</v>
      </c>
      <c r="E265" s="208">
        <v>244</v>
      </c>
      <c r="F265" s="208">
        <v>135</v>
      </c>
      <c r="G265" s="208">
        <v>2339</v>
      </c>
      <c r="H265" s="206">
        <f>SUM('Lask. kustannukset IKÄRAKENNE'!$C265:$G265)</f>
        <v>2903</v>
      </c>
      <c r="I265" s="209">
        <v>1252505.4300000002</v>
      </c>
      <c r="J265" s="209">
        <v>277968</v>
      </c>
      <c r="K265" s="209">
        <v>1764444.52</v>
      </c>
      <c r="L265" s="209">
        <v>1678668.3</v>
      </c>
      <c r="M265" s="209">
        <v>149836.34</v>
      </c>
      <c r="N265" s="210">
        <f>SUM('Lask. kustannukset IKÄRAKENNE'!$I265:$M265)</f>
        <v>5123422.59</v>
      </c>
    </row>
    <row r="266" spans="1:14" x14ac:dyDescent="0.25">
      <c r="A266" s="204">
        <v>850</v>
      </c>
      <c r="B266" s="205" t="s">
        <v>271</v>
      </c>
      <c r="C266" s="207">
        <v>123</v>
      </c>
      <c r="D266" s="208">
        <v>23</v>
      </c>
      <c r="E266" s="208">
        <v>205</v>
      </c>
      <c r="F266" s="208">
        <v>99</v>
      </c>
      <c r="G266" s="208">
        <v>1957</v>
      </c>
      <c r="H266" s="206">
        <f>SUM('Lask. kustannukset IKÄRAKENNE'!$C266:$G266)</f>
        <v>2407</v>
      </c>
      <c r="I266" s="209">
        <v>1006916.13</v>
      </c>
      <c r="J266" s="209">
        <v>199789.5</v>
      </c>
      <c r="K266" s="209">
        <v>1482422.65</v>
      </c>
      <c r="L266" s="209">
        <v>1231023.42</v>
      </c>
      <c r="M266" s="209">
        <v>125365.42</v>
      </c>
      <c r="N266" s="210">
        <f>SUM('Lask. kustannukset IKÄRAKENNE'!$I266:$M266)</f>
        <v>4045517.1199999996</v>
      </c>
    </row>
    <row r="267" spans="1:14" x14ac:dyDescent="0.25">
      <c r="A267" s="204">
        <v>851</v>
      </c>
      <c r="B267" s="205" t="s">
        <v>272</v>
      </c>
      <c r="C267" s="207">
        <v>1152</v>
      </c>
      <c r="D267" s="208">
        <v>225</v>
      </c>
      <c r="E267" s="208">
        <v>1555</v>
      </c>
      <c r="F267" s="208">
        <v>822</v>
      </c>
      <c r="G267" s="208">
        <v>17473</v>
      </c>
      <c r="H267" s="206">
        <f>SUM('Lask. kustannukset IKÄRAKENNE'!$C267:$G267)</f>
        <v>21227</v>
      </c>
      <c r="I267" s="209">
        <v>9430629.120000001</v>
      </c>
      <c r="J267" s="209">
        <v>1954462.5</v>
      </c>
      <c r="K267" s="209">
        <v>11244718.15</v>
      </c>
      <c r="L267" s="209">
        <v>10221224.76</v>
      </c>
      <c r="M267" s="209">
        <v>1119320.3800000001</v>
      </c>
      <c r="N267" s="210">
        <f>SUM('Lask. kustannukset IKÄRAKENNE'!$I267:$M267)</f>
        <v>33970354.910000004</v>
      </c>
    </row>
    <row r="268" spans="1:14" x14ac:dyDescent="0.25">
      <c r="A268" s="204">
        <v>853</v>
      </c>
      <c r="B268" s="205" t="s">
        <v>273</v>
      </c>
      <c r="C268" s="207">
        <v>9439</v>
      </c>
      <c r="D268" s="208">
        <v>1641</v>
      </c>
      <c r="E268" s="208">
        <v>10104</v>
      </c>
      <c r="F268" s="208">
        <v>4897</v>
      </c>
      <c r="G268" s="208">
        <v>171819</v>
      </c>
      <c r="H268" s="206">
        <f>SUM('Lask. kustannukset IKÄRAKENNE'!$C268:$G268)</f>
        <v>197900</v>
      </c>
      <c r="I268" s="209">
        <v>77270580.090000004</v>
      </c>
      <c r="J268" s="209">
        <v>14254546.5</v>
      </c>
      <c r="K268" s="209">
        <v>73065358.319999993</v>
      </c>
      <c r="L268" s="209">
        <v>60892138.259999998</v>
      </c>
      <c r="M268" s="209">
        <v>11006725.140000001</v>
      </c>
      <c r="N268" s="210">
        <f>SUM('Lask. kustannukset IKÄRAKENNE'!$I268:$M268)</f>
        <v>236489348.31</v>
      </c>
    </row>
    <row r="269" spans="1:14" x14ac:dyDescent="0.25">
      <c r="A269" s="204">
        <v>854</v>
      </c>
      <c r="B269" s="205" t="s">
        <v>274</v>
      </c>
      <c r="C269" s="207">
        <v>102</v>
      </c>
      <c r="D269" s="208">
        <v>24</v>
      </c>
      <c r="E269" s="208">
        <v>148</v>
      </c>
      <c r="F269" s="208">
        <v>60</v>
      </c>
      <c r="G269" s="208">
        <v>2928</v>
      </c>
      <c r="H269" s="206">
        <f>SUM('Lask. kustannukset IKÄRAKENNE'!$C269:$G269)</f>
        <v>3262</v>
      </c>
      <c r="I269" s="209">
        <v>835003.62</v>
      </c>
      <c r="J269" s="209">
        <v>208476</v>
      </c>
      <c r="K269" s="209">
        <v>1070236.8400000001</v>
      </c>
      <c r="L269" s="209">
        <v>746074.8</v>
      </c>
      <c r="M269" s="209">
        <v>187567.68</v>
      </c>
      <c r="N269" s="210">
        <f>SUM('Lask. kustannukset IKÄRAKENNE'!$I269:$M269)</f>
        <v>3047358.94</v>
      </c>
    </row>
    <row r="270" spans="1:14" x14ac:dyDescent="0.25">
      <c r="A270" s="204">
        <v>857</v>
      </c>
      <c r="B270" s="205" t="s">
        <v>275</v>
      </c>
      <c r="C270" s="207">
        <v>65</v>
      </c>
      <c r="D270" s="208">
        <v>12</v>
      </c>
      <c r="E270" s="208">
        <v>112</v>
      </c>
      <c r="F270" s="208">
        <v>64</v>
      </c>
      <c r="G270" s="208">
        <v>2141</v>
      </c>
      <c r="H270" s="206">
        <f>SUM('Lask. kustannukset IKÄRAKENNE'!$C270:$G270)</f>
        <v>2394</v>
      </c>
      <c r="I270" s="209">
        <v>532110.15</v>
      </c>
      <c r="J270" s="209">
        <v>104238</v>
      </c>
      <c r="K270" s="209">
        <v>809908.96</v>
      </c>
      <c r="L270" s="209">
        <v>795813.12</v>
      </c>
      <c r="M270" s="209">
        <v>137152.46</v>
      </c>
      <c r="N270" s="210">
        <f>SUM('Lask. kustannukset IKÄRAKENNE'!$I270:$M270)</f>
        <v>2379222.69</v>
      </c>
    </row>
    <row r="271" spans="1:14" x14ac:dyDescent="0.25">
      <c r="A271" s="204">
        <v>858</v>
      </c>
      <c r="B271" s="205" t="s">
        <v>276</v>
      </c>
      <c r="C271" s="207">
        <v>2330</v>
      </c>
      <c r="D271" s="208">
        <v>448</v>
      </c>
      <c r="E271" s="208">
        <v>3166</v>
      </c>
      <c r="F271" s="208">
        <v>1743</v>
      </c>
      <c r="G271" s="208">
        <v>32697</v>
      </c>
      <c r="H271" s="206">
        <f>SUM('Lask. kustannukset IKÄRAKENNE'!$C271:$G271)</f>
        <v>40384</v>
      </c>
      <c r="I271" s="209">
        <v>19074102.300000001</v>
      </c>
      <c r="J271" s="209">
        <v>3891552</v>
      </c>
      <c r="K271" s="209">
        <v>22894390.780000001</v>
      </c>
      <c r="L271" s="209">
        <v>21673472.940000001</v>
      </c>
      <c r="M271" s="209">
        <v>2094569.82</v>
      </c>
      <c r="N271" s="210">
        <f>SUM('Lask. kustannukset IKÄRAKENNE'!$I271:$M271)</f>
        <v>69628087.839999989</v>
      </c>
    </row>
    <row r="272" spans="1:14" x14ac:dyDescent="0.25">
      <c r="A272" s="204">
        <v>859</v>
      </c>
      <c r="B272" s="205" t="s">
        <v>277</v>
      </c>
      <c r="C272" s="207">
        <v>607</v>
      </c>
      <c r="D272" s="208">
        <v>121</v>
      </c>
      <c r="E272" s="208">
        <v>894</v>
      </c>
      <c r="F272" s="208">
        <v>460</v>
      </c>
      <c r="G272" s="208">
        <v>4480</v>
      </c>
      <c r="H272" s="206">
        <f>SUM('Lask. kustannukset IKÄRAKENNE'!$C272:$G272)</f>
        <v>6562</v>
      </c>
      <c r="I272" s="209">
        <v>4969090.17</v>
      </c>
      <c r="J272" s="209">
        <v>1051066.5</v>
      </c>
      <c r="K272" s="209">
        <v>6464809.0199999996</v>
      </c>
      <c r="L272" s="209">
        <v>5719906.7999999998</v>
      </c>
      <c r="M272" s="209">
        <v>286988.79999999999</v>
      </c>
      <c r="N272" s="210">
        <f>SUM('Lask. kustannukset IKÄRAKENNE'!$I272:$M272)</f>
        <v>18491861.289999999</v>
      </c>
    </row>
    <row r="273" spans="1:14" x14ac:dyDescent="0.25">
      <c r="A273" s="204">
        <v>886</v>
      </c>
      <c r="B273" s="205" t="s">
        <v>278</v>
      </c>
      <c r="C273" s="207">
        <v>643</v>
      </c>
      <c r="D273" s="208">
        <v>137</v>
      </c>
      <c r="E273" s="208">
        <v>942</v>
      </c>
      <c r="F273" s="208">
        <v>490</v>
      </c>
      <c r="G273" s="208">
        <v>10387</v>
      </c>
      <c r="H273" s="206">
        <f>SUM('Lask. kustannukset IKÄRAKENNE'!$C273:$G273)</f>
        <v>12599</v>
      </c>
      <c r="I273" s="209">
        <v>5263797.33</v>
      </c>
      <c r="J273" s="209">
        <v>1190050.5</v>
      </c>
      <c r="K273" s="209">
        <v>6811912.8600000003</v>
      </c>
      <c r="L273" s="209">
        <v>6092944.2000000002</v>
      </c>
      <c r="M273" s="209">
        <v>665391.22</v>
      </c>
      <c r="N273" s="210">
        <f>SUM('Lask. kustannukset IKÄRAKENNE'!$I273:$M273)</f>
        <v>20024096.109999999</v>
      </c>
    </row>
    <row r="274" spans="1:14" x14ac:dyDescent="0.25">
      <c r="A274" s="204">
        <v>887</v>
      </c>
      <c r="B274" s="205" t="s">
        <v>279</v>
      </c>
      <c r="C274" s="207">
        <v>178</v>
      </c>
      <c r="D274" s="208">
        <v>39</v>
      </c>
      <c r="E274" s="208">
        <v>265</v>
      </c>
      <c r="F274" s="208">
        <v>137</v>
      </c>
      <c r="G274" s="208">
        <v>3950</v>
      </c>
      <c r="H274" s="206">
        <f>SUM('Lask. kustannukset IKÄRAKENNE'!$C274:$G274)</f>
        <v>4569</v>
      </c>
      <c r="I274" s="209">
        <v>1457163.1800000002</v>
      </c>
      <c r="J274" s="209">
        <v>338773.5</v>
      </c>
      <c r="K274" s="209">
        <v>1916302.45</v>
      </c>
      <c r="L274" s="209">
        <v>1703537.46</v>
      </c>
      <c r="M274" s="209">
        <v>253037</v>
      </c>
      <c r="N274" s="210">
        <f>SUM('Lask. kustannukset IKÄRAKENNE'!$I274:$M274)</f>
        <v>5668813.5899999999</v>
      </c>
    </row>
    <row r="275" spans="1:14" x14ac:dyDescent="0.25">
      <c r="A275" s="204">
        <v>889</v>
      </c>
      <c r="B275" s="205" t="s">
        <v>280</v>
      </c>
      <c r="C275" s="207">
        <v>110</v>
      </c>
      <c r="D275" s="208">
        <v>21</v>
      </c>
      <c r="E275" s="208">
        <v>179</v>
      </c>
      <c r="F275" s="208">
        <v>79</v>
      </c>
      <c r="G275" s="208">
        <v>2134</v>
      </c>
      <c r="H275" s="206">
        <f>SUM('Lask. kustannukset IKÄRAKENNE'!$C275:$G275)</f>
        <v>2523</v>
      </c>
      <c r="I275" s="209">
        <v>900494.10000000009</v>
      </c>
      <c r="J275" s="209">
        <v>182416.5</v>
      </c>
      <c r="K275" s="209">
        <v>1294408.07</v>
      </c>
      <c r="L275" s="209">
        <v>982331.82</v>
      </c>
      <c r="M275" s="209">
        <v>136704.04</v>
      </c>
      <c r="N275" s="210">
        <f>SUM('Lask. kustannukset IKÄRAKENNE'!$I275:$M275)</f>
        <v>3496354.53</v>
      </c>
    </row>
    <row r="276" spans="1:14" x14ac:dyDescent="0.25">
      <c r="A276" s="204">
        <v>890</v>
      </c>
      <c r="B276" s="205" t="s">
        <v>281</v>
      </c>
      <c r="C276" s="207">
        <v>50</v>
      </c>
      <c r="D276" s="208">
        <v>14</v>
      </c>
      <c r="E276" s="208">
        <v>59</v>
      </c>
      <c r="F276" s="208">
        <v>39</v>
      </c>
      <c r="G276" s="208">
        <v>1018</v>
      </c>
      <c r="H276" s="206">
        <f>SUM('Lask. kustannukset IKÄRAKENNE'!$C276:$G276)</f>
        <v>1180</v>
      </c>
      <c r="I276" s="209">
        <v>409315.5</v>
      </c>
      <c r="J276" s="209">
        <v>121611</v>
      </c>
      <c r="K276" s="209">
        <v>426648.47</v>
      </c>
      <c r="L276" s="209">
        <v>484948.62</v>
      </c>
      <c r="M276" s="209">
        <v>65213.08</v>
      </c>
      <c r="N276" s="210">
        <f>SUM('Lask. kustannukset IKÄRAKENNE'!$I276:$M276)</f>
        <v>1507736.67</v>
      </c>
    </row>
    <row r="277" spans="1:14" x14ac:dyDescent="0.25">
      <c r="A277" s="204">
        <v>892</v>
      </c>
      <c r="B277" s="205" t="s">
        <v>282</v>
      </c>
      <c r="C277" s="207">
        <v>280</v>
      </c>
      <c r="D277" s="208">
        <v>63</v>
      </c>
      <c r="E277" s="208">
        <v>389</v>
      </c>
      <c r="F277" s="208">
        <v>200</v>
      </c>
      <c r="G277" s="208">
        <v>2660</v>
      </c>
      <c r="H277" s="206">
        <f>SUM('Lask. kustannukset IKÄRAKENNE'!$C277:$G277)</f>
        <v>3592</v>
      </c>
      <c r="I277" s="209">
        <v>2292166.8000000003</v>
      </c>
      <c r="J277" s="209">
        <v>547249.5</v>
      </c>
      <c r="K277" s="209">
        <v>2812987.37</v>
      </c>
      <c r="L277" s="209">
        <v>2486916</v>
      </c>
      <c r="M277" s="209">
        <v>170399.6</v>
      </c>
      <c r="N277" s="210">
        <f>SUM('Lask. kustannukset IKÄRAKENNE'!$I277:$M277)</f>
        <v>8309719.2699999996</v>
      </c>
    </row>
    <row r="278" spans="1:14" x14ac:dyDescent="0.25">
      <c r="A278" s="204">
        <v>893</v>
      </c>
      <c r="B278" s="205" t="s">
        <v>283</v>
      </c>
      <c r="C278" s="207">
        <v>432</v>
      </c>
      <c r="D278" s="208">
        <v>92</v>
      </c>
      <c r="E278" s="208">
        <v>575</v>
      </c>
      <c r="F278" s="208">
        <v>321</v>
      </c>
      <c r="G278" s="208">
        <v>6014</v>
      </c>
      <c r="H278" s="206">
        <f>SUM('Lask. kustannukset IKÄRAKENNE'!$C278:$G278)</f>
        <v>7434</v>
      </c>
      <c r="I278" s="209">
        <v>3536485.9200000004</v>
      </c>
      <c r="J278" s="209">
        <v>799158</v>
      </c>
      <c r="K278" s="209">
        <v>4158014.75</v>
      </c>
      <c r="L278" s="209">
        <v>3991500.18</v>
      </c>
      <c r="M278" s="209">
        <v>385256.84</v>
      </c>
      <c r="N278" s="210">
        <f>SUM('Lask. kustannukset IKÄRAKENNE'!$I278:$M278)</f>
        <v>12870415.689999999</v>
      </c>
    </row>
    <row r="279" spans="1:14" x14ac:dyDescent="0.25">
      <c r="A279" s="204">
        <v>895</v>
      </c>
      <c r="B279" s="205" t="s">
        <v>284</v>
      </c>
      <c r="C279" s="207">
        <v>630</v>
      </c>
      <c r="D279" s="208">
        <v>130</v>
      </c>
      <c r="E279" s="208">
        <v>901</v>
      </c>
      <c r="F279" s="208">
        <v>441</v>
      </c>
      <c r="G279" s="208">
        <v>12990</v>
      </c>
      <c r="H279" s="206">
        <f>SUM('Lask. kustannukset IKÄRAKENNE'!$C279:$G279)</f>
        <v>15092</v>
      </c>
      <c r="I279" s="209">
        <v>5157375.3</v>
      </c>
      <c r="J279" s="209">
        <v>1129245</v>
      </c>
      <c r="K279" s="209">
        <v>6515428.3300000001</v>
      </c>
      <c r="L279" s="209">
        <v>5483649.7800000003</v>
      </c>
      <c r="M279" s="209">
        <v>832139.4</v>
      </c>
      <c r="N279" s="210">
        <f>SUM('Lask. kustannukset IKÄRAKENNE'!$I279:$M279)</f>
        <v>19117837.809999999</v>
      </c>
    </row>
    <row r="280" spans="1:14" x14ac:dyDescent="0.25">
      <c r="A280" s="204">
        <v>905</v>
      </c>
      <c r="B280" s="205" t="s">
        <v>285</v>
      </c>
      <c r="C280" s="207">
        <v>3407</v>
      </c>
      <c r="D280" s="208">
        <v>682</v>
      </c>
      <c r="E280" s="208">
        <v>4279</v>
      </c>
      <c r="F280" s="208">
        <v>2191</v>
      </c>
      <c r="G280" s="208">
        <v>57429</v>
      </c>
      <c r="H280" s="206">
        <f>SUM('Lask. kustannukset IKÄRAKENNE'!$C280:$G280)</f>
        <v>67988</v>
      </c>
      <c r="I280" s="209">
        <v>27890758.170000002</v>
      </c>
      <c r="J280" s="209">
        <v>5924193</v>
      </c>
      <c r="K280" s="209">
        <v>30942861.07</v>
      </c>
      <c r="L280" s="209">
        <v>27244164.780000001</v>
      </c>
      <c r="M280" s="209">
        <v>3678901.74</v>
      </c>
      <c r="N280" s="210">
        <f>SUM('Lask. kustannukset IKÄRAKENNE'!$I280:$M280)</f>
        <v>95680878.760000005</v>
      </c>
    </row>
    <row r="281" spans="1:14" x14ac:dyDescent="0.25">
      <c r="A281" s="204">
        <v>908</v>
      </c>
      <c r="B281" s="205" t="s">
        <v>286</v>
      </c>
      <c r="C281" s="207">
        <v>963</v>
      </c>
      <c r="D281" s="208">
        <v>190</v>
      </c>
      <c r="E281" s="208">
        <v>1440</v>
      </c>
      <c r="F281" s="208">
        <v>780</v>
      </c>
      <c r="G281" s="208">
        <v>17330</v>
      </c>
      <c r="H281" s="206">
        <f>SUM('Lask. kustannukset IKÄRAKENNE'!$C281:$G281)</f>
        <v>20703</v>
      </c>
      <c r="I281" s="209">
        <v>7883416.5300000003</v>
      </c>
      <c r="J281" s="209">
        <v>1650435</v>
      </c>
      <c r="K281" s="209">
        <v>10413115.199999999</v>
      </c>
      <c r="L281" s="209">
        <v>9698972.4000000004</v>
      </c>
      <c r="M281" s="209">
        <v>1110159.8</v>
      </c>
      <c r="N281" s="210">
        <f>SUM('Lask. kustannukset IKÄRAKENNE'!$I281:$M281)</f>
        <v>30756098.930000003</v>
      </c>
    </row>
    <row r="282" spans="1:14" x14ac:dyDescent="0.25">
      <c r="A282" s="204">
        <v>915</v>
      </c>
      <c r="B282" s="205" t="s">
        <v>287</v>
      </c>
      <c r="C282" s="207">
        <v>744</v>
      </c>
      <c r="D282" s="208">
        <v>128</v>
      </c>
      <c r="E282" s="208">
        <v>1019</v>
      </c>
      <c r="F282" s="208">
        <v>574</v>
      </c>
      <c r="G282" s="208">
        <v>17294</v>
      </c>
      <c r="H282" s="206">
        <f>SUM('Lask. kustannukset IKÄRAKENNE'!$C282:$G282)</f>
        <v>19759</v>
      </c>
      <c r="I282" s="209">
        <v>6090614.6400000006</v>
      </c>
      <c r="J282" s="209">
        <v>1111872</v>
      </c>
      <c r="K282" s="209">
        <v>7368725.2699999996</v>
      </c>
      <c r="L282" s="209">
        <v>7137448.9199999999</v>
      </c>
      <c r="M282" s="209">
        <v>1107853.6400000001</v>
      </c>
      <c r="N282" s="210">
        <f>SUM('Lask. kustannukset IKÄRAKENNE'!$I282:$M282)</f>
        <v>22816514.469999999</v>
      </c>
    </row>
    <row r="283" spans="1:14" x14ac:dyDescent="0.25">
      <c r="A283" s="204">
        <v>918</v>
      </c>
      <c r="B283" s="205" t="s">
        <v>288</v>
      </c>
      <c r="C283" s="207">
        <v>106</v>
      </c>
      <c r="D283" s="208">
        <v>16</v>
      </c>
      <c r="E283" s="208">
        <v>137</v>
      </c>
      <c r="F283" s="208">
        <v>75</v>
      </c>
      <c r="G283" s="208">
        <v>1894</v>
      </c>
      <c r="H283" s="206">
        <f>SUM('Lask. kustannukset IKÄRAKENNE'!$C283:$G283)</f>
        <v>2228</v>
      </c>
      <c r="I283" s="209">
        <v>867748.86</v>
      </c>
      <c r="J283" s="209">
        <v>138984</v>
      </c>
      <c r="K283" s="209">
        <v>990692.21</v>
      </c>
      <c r="L283" s="209">
        <v>932593.5</v>
      </c>
      <c r="M283" s="209">
        <v>121329.64</v>
      </c>
      <c r="N283" s="210">
        <f>SUM('Lask. kustannukset IKÄRAKENNE'!$I283:$M283)</f>
        <v>3051348.21</v>
      </c>
    </row>
    <row r="284" spans="1:14" x14ac:dyDescent="0.25">
      <c r="A284" s="204">
        <v>921</v>
      </c>
      <c r="B284" s="205" t="s">
        <v>289</v>
      </c>
      <c r="C284" s="207">
        <v>43</v>
      </c>
      <c r="D284" s="208">
        <v>11</v>
      </c>
      <c r="E284" s="208">
        <v>71</v>
      </c>
      <c r="F284" s="208">
        <v>51</v>
      </c>
      <c r="G284" s="208">
        <v>1718</v>
      </c>
      <c r="H284" s="206">
        <f>SUM('Lask. kustannukset IKÄRAKENNE'!$C284:$G284)</f>
        <v>1894</v>
      </c>
      <c r="I284" s="209">
        <v>352011.33</v>
      </c>
      <c r="J284" s="209">
        <v>95551.5</v>
      </c>
      <c r="K284" s="209">
        <v>513424.43</v>
      </c>
      <c r="L284" s="209">
        <v>634163.57999999996</v>
      </c>
      <c r="M284" s="209">
        <v>110055.08</v>
      </c>
      <c r="N284" s="210">
        <f>SUM('Lask. kustannukset IKÄRAKENNE'!$I284:$M284)</f>
        <v>1705205.92</v>
      </c>
    </row>
    <row r="285" spans="1:14" x14ac:dyDescent="0.25">
      <c r="A285" s="204">
        <v>922</v>
      </c>
      <c r="B285" s="205" t="s">
        <v>290</v>
      </c>
      <c r="C285" s="207">
        <v>260</v>
      </c>
      <c r="D285" s="208">
        <v>59</v>
      </c>
      <c r="E285" s="208">
        <v>405</v>
      </c>
      <c r="F285" s="208">
        <v>206</v>
      </c>
      <c r="G285" s="208">
        <v>3571</v>
      </c>
      <c r="H285" s="206">
        <f>SUM('Lask. kustannukset IKÄRAKENNE'!$C285:$G285)</f>
        <v>4501</v>
      </c>
      <c r="I285" s="209">
        <v>2128440.6</v>
      </c>
      <c r="J285" s="209">
        <v>512503.5</v>
      </c>
      <c r="K285" s="209">
        <v>2928688.65</v>
      </c>
      <c r="L285" s="209">
        <v>2561523.48</v>
      </c>
      <c r="M285" s="209">
        <v>228758.26</v>
      </c>
      <c r="N285" s="210">
        <f>SUM('Lask. kustannukset IKÄRAKENNE'!$I285:$M285)</f>
        <v>8359914.4900000002</v>
      </c>
    </row>
    <row r="286" spans="1:14" x14ac:dyDescent="0.25">
      <c r="A286" s="204">
        <v>924</v>
      </c>
      <c r="B286" s="205" t="s">
        <v>291</v>
      </c>
      <c r="C286" s="207">
        <v>128</v>
      </c>
      <c r="D286" s="208">
        <v>20</v>
      </c>
      <c r="E286" s="208">
        <v>193</v>
      </c>
      <c r="F286" s="208">
        <v>117</v>
      </c>
      <c r="G286" s="208">
        <v>2488</v>
      </c>
      <c r="H286" s="206">
        <f>SUM('Lask. kustannukset IKÄRAKENNE'!$C286:$G286)</f>
        <v>2946</v>
      </c>
      <c r="I286" s="209">
        <v>1047847.68</v>
      </c>
      <c r="J286" s="209">
        <v>173730</v>
      </c>
      <c r="K286" s="209">
        <v>1395646.69</v>
      </c>
      <c r="L286" s="209">
        <v>1454845.86</v>
      </c>
      <c r="M286" s="209">
        <v>159381.28</v>
      </c>
      <c r="N286" s="210">
        <f>SUM('Lask. kustannukset IKÄRAKENNE'!$I286:$M286)</f>
        <v>4231451.5100000007</v>
      </c>
    </row>
    <row r="287" spans="1:14" x14ac:dyDescent="0.25">
      <c r="A287" s="204">
        <v>925</v>
      </c>
      <c r="B287" s="205" t="s">
        <v>292</v>
      </c>
      <c r="C287" s="207">
        <v>141</v>
      </c>
      <c r="D287" s="208">
        <v>35</v>
      </c>
      <c r="E287" s="208">
        <v>248</v>
      </c>
      <c r="F287" s="208">
        <v>97</v>
      </c>
      <c r="G287" s="208">
        <v>2906</v>
      </c>
      <c r="H287" s="206">
        <f>SUM('Lask. kustannukset IKÄRAKENNE'!$C287:$G287)</f>
        <v>3427</v>
      </c>
      <c r="I287" s="209">
        <v>1154269.71</v>
      </c>
      <c r="J287" s="209">
        <v>304027.5</v>
      </c>
      <c r="K287" s="209">
        <v>1793369.84</v>
      </c>
      <c r="L287" s="209">
        <v>1206154.26</v>
      </c>
      <c r="M287" s="209">
        <v>186158.36000000002</v>
      </c>
      <c r="N287" s="210">
        <f>SUM('Lask. kustannukset IKÄRAKENNE'!$I287:$M287)</f>
        <v>4643979.67</v>
      </c>
    </row>
    <row r="288" spans="1:14" x14ac:dyDescent="0.25">
      <c r="A288" s="204">
        <v>927</v>
      </c>
      <c r="B288" s="205" t="s">
        <v>293</v>
      </c>
      <c r="C288" s="207">
        <v>1608</v>
      </c>
      <c r="D288" s="208">
        <v>295</v>
      </c>
      <c r="E288" s="208">
        <v>2259</v>
      </c>
      <c r="F288" s="208">
        <v>1256</v>
      </c>
      <c r="G288" s="208">
        <v>23495</v>
      </c>
      <c r="H288" s="206">
        <f>SUM('Lask. kustannukset IKÄRAKENNE'!$C288:$G288)</f>
        <v>28913</v>
      </c>
      <c r="I288" s="209">
        <v>13163586.48</v>
      </c>
      <c r="J288" s="209">
        <v>2562517.5</v>
      </c>
      <c r="K288" s="209">
        <v>16335574.470000001</v>
      </c>
      <c r="L288" s="209">
        <v>15617832.48</v>
      </c>
      <c r="M288" s="209">
        <v>1505089.7</v>
      </c>
      <c r="N288" s="210">
        <f>SUM('Lask. kustannukset IKÄRAKENNE'!$I288:$M288)</f>
        <v>49184600.63000001</v>
      </c>
    </row>
    <row r="289" spans="1:14" x14ac:dyDescent="0.25">
      <c r="A289" s="204">
        <v>931</v>
      </c>
      <c r="B289" s="205" t="s">
        <v>294</v>
      </c>
      <c r="C289" s="207">
        <v>231</v>
      </c>
      <c r="D289" s="208">
        <v>51</v>
      </c>
      <c r="E289" s="208">
        <v>283</v>
      </c>
      <c r="F289" s="208">
        <v>151</v>
      </c>
      <c r="G289" s="208">
        <v>5235</v>
      </c>
      <c r="H289" s="206">
        <f>SUM('Lask. kustannukset IKÄRAKENNE'!$C289:$G289)</f>
        <v>5951</v>
      </c>
      <c r="I289" s="209">
        <v>1891037.61</v>
      </c>
      <c r="J289" s="209">
        <v>443011.5</v>
      </c>
      <c r="K289" s="209">
        <v>2046466.39</v>
      </c>
      <c r="L289" s="209">
        <v>1877621.58</v>
      </c>
      <c r="M289" s="209">
        <v>335354.10000000003</v>
      </c>
      <c r="N289" s="210">
        <f>SUM('Lask. kustannukset IKÄRAKENNE'!$I289:$M289)</f>
        <v>6593491.1799999997</v>
      </c>
    </row>
    <row r="290" spans="1:14" x14ac:dyDescent="0.25">
      <c r="A290" s="204">
        <v>934</v>
      </c>
      <c r="B290" s="205" t="s">
        <v>295</v>
      </c>
      <c r="C290" s="207">
        <v>83</v>
      </c>
      <c r="D290" s="208">
        <v>25</v>
      </c>
      <c r="E290" s="208">
        <v>181</v>
      </c>
      <c r="F290" s="208">
        <v>78</v>
      </c>
      <c r="G290" s="208">
        <v>2304</v>
      </c>
      <c r="H290" s="206">
        <f>SUM('Lask. kustannukset IKÄRAKENNE'!$C290:$G290)</f>
        <v>2671</v>
      </c>
      <c r="I290" s="209">
        <v>679463.73</v>
      </c>
      <c r="J290" s="209">
        <v>217162.5</v>
      </c>
      <c r="K290" s="209">
        <v>1308870.73</v>
      </c>
      <c r="L290" s="209">
        <v>969897.24</v>
      </c>
      <c r="M290" s="209">
        <v>147594.23999999999</v>
      </c>
      <c r="N290" s="210">
        <f>SUM('Lask. kustannukset IKÄRAKENNE'!$I290:$M290)</f>
        <v>3322988.4400000004</v>
      </c>
    </row>
    <row r="291" spans="1:14" x14ac:dyDescent="0.25">
      <c r="A291" s="204">
        <v>935</v>
      </c>
      <c r="B291" s="205" t="s">
        <v>296</v>
      </c>
      <c r="C291" s="207">
        <v>92</v>
      </c>
      <c r="D291" s="208">
        <v>19</v>
      </c>
      <c r="E291" s="208">
        <v>174</v>
      </c>
      <c r="F291" s="208">
        <v>78</v>
      </c>
      <c r="G291" s="208">
        <v>2622</v>
      </c>
      <c r="H291" s="206">
        <f>SUM('Lask. kustannukset IKÄRAKENNE'!$C291:$G291)</f>
        <v>2985</v>
      </c>
      <c r="I291" s="209">
        <v>753140.52</v>
      </c>
      <c r="J291" s="209">
        <v>165043.5</v>
      </c>
      <c r="K291" s="209">
        <v>1258251.42</v>
      </c>
      <c r="L291" s="209">
        <v>969897.24</v>
      </c>
      <c r="M291" s="209">
        <v>167965.32</v>
      </c>
      <c r="N291" s="210">
        <f>SUM('Lask. kustannukset IKÄRAKENNE'!$I291:$M291)</f>
        <v>3314297.9999999995</v>
      </c>
    </row>
    <row r="292" spans="1:14" x14ac:dyDescent="0.25">
      <c r="A292" s="204">
        <v>936</v>
      </c>
      <c r="B292" s="205" t="s">
        <v>297</v>
      </c>
      <c r="C292" s="207">
        <v>230</v>
      </c>
      <c r="D292" s="208">
        <v>50</v>
      </c>
      <c r="E292" s="208">
        <v>336</v>
      </c>
      <c r="F292" s="208">
        <v>193</v>
      </c>
      <c r="G292" s="208">
        <v>5586</v>
      </c>
      <c r="H292" s="206">
        <f>SUM('Lask. kustannukset IKÄRAKENNE'!$C292:$G292)</f>
        <v>6395</v>
      </c>
      <c r="I292" s="209">
        <v>1882851.3</v>
      </c>
      <c r="J292" s="209">
        <v>434325</v>
      </c>
      <c r="K292" s="209">
        <v>2429726.88</v>
      </c>
      <c r="L292" s="209">
        <v>2399873.94</v>
      </c>
      <c r="M292" s="209">
        <v>357839.16000000003</v>
      </c>
      <c r="N292" s="210">
        <f>SUM('Lask. kustannukset IKÄRAKENNE'!$I292:$M292)</f>
        <v>7504616.2799999993</v>
      </c>
    </row>
    <row r="293" spans="1:14" x14ac:dyDescent="0.25">
      <c r="A293" s="204">
        <v>946</v>
      </c>
      <c r="B293" s="205" t="s">
        <v>298</v>
      </c>
      <c r="C293" s="207">
        <v>386</v>
      </c>
      <c r="D293" s="208">
        <v>60</v>
      </c>
      <c r="E293" s="208">
        <v>471</v>
      </c>
      <c r="F293" s="208">
        <v>244</v>
      </c>
      <c r="G293" s="208">
        <v>5126</v>
      </c>
      <c r="H293" s="206">
        <f>SUM('Lask. kustannukset IKÄRAKENNE'!$C293:$G293)</f>
        <v>6287</v>
      </c>
      <c r="I293" s="209">
        <v>3159915.66</v>
      </c>
      <c r="J293" s="209">
        <v>521190</v>
      </c>
      <c r="K293" s="209">
        <v>3405956.43</v>
      </c>
      <c r="L293" s="209">
        <v>3034037.52</v>
      </c>
      <c r="M293" s="209">
        <v>328371.56</v>
      </c>
      <c r="N293" s="210">
        <f>SUM('Lask. kustannukset IKÄRAKENNE'!$I293:$M293)</f>
        <v>10449471.17</v>
      </c>
    </row>
    <row r="294" spans="1:14" x14ac:dyDescent="0.25">
      <c r="A294" s="204">
        <v>976</v>
      </c>
      <c r="B294" s="205" t="s">
        <v>299</v>
      </c>
      <c r="C294" s="207">
        <v>111</v>
      </c>
      <c r="D294" s="208">
        <v>21</v>
      </c>
      <c r="E294" s="208">
        <v>178</v>
      </c>
      <c r="F294" s="208">
        <v>94</v>
      </c>
      <c r="G294" s="208">
        <v>3384</v>
      </c>
      <c r="H294" s="206">
        <f>SUM('Lask. kustannukset IKÄRAKENNE'!$C294:$G294)</f>
        <v>3788</v>
      </c>
      <c r="I294" s="209">
        <v>908680.41</v>
      </c>
      <c r="J294" s="209">
        <v>182416.5</v>
      </c>
      <c r="K294" s="209">
        <v>1287176.74</v>
      </c>
      <c r="L294" s="209">
        <v>1168850.52</v>
      </c>
      <c r="M294" s="209">
        <v>216779.04</v>
      </c>
      <c r="N294" s="210">
        <f>SUM('Lask. kustannukset IKÄRAKENNE'!$I294:$M294)</f>
        <v>3763903.2100000004</v>
      </c>
    </row>
    <row r="295" spans="1:14" x14ac:dyDescent="0.25">
      <c r="A295" s="204">
        <v>977</v>
      </c>
      <c r="B295" s="205" t="s">
        <v>300</v>
      </c>
      <c r="C295" s="207">
        <v>1028</v>
      </c>
      <c r="D295" s="208">
        <v>209</v>
      </c>
      <c r="E295" s="208">
        <v>1432</v>
      </c>
      <c r="F295" s="208">
        <v>662</v>
      </c>
      <c r="G295" s="208">
        <v>11962</v>
      </c>
      <c r="H295" s="206">
        <f>SUM('Lask. kustannukset IKÄRAKENNE'!$C295:$G295)</f>
        <v>15293</v>
      </c>
      <c r="I295" s="209">
        <v>8415526.6799999997</v>
      </c>
      <c r="J295" s="209">
        <v>1815478.5</v>
      </c>
      <c r="K295" s="209">
        <v>10355264.560000001</v>
      </c>
      <c r="L295" s="209">
        <v>8231691.96</v>
      </c>
      <c r="M295" s="209">
        <v>766285.72</v>
      </c>
      <c r="N295" s="210">
        <f>SUM('Lask. kustannukset IKÄRAKENNE'!$I295:$M295)</f>
        <v>29584247.420000002</v>
      </c>
    </row>
    <row r="296" spans="1:14" x14ac:dyDescent="0.25">
      <c r="A296" s="204">
        <v>980</v>
      </c>
      <c r="B296" s="205" t="s">
        <v>301</v>
      </c>
      <c r="C296" s="207">
        <v>2249</v>
      </c>
      <c r="D296" s="208">
        <v>452</v>
      </c>
      <c r="E296" s="208">
        <v>3031</v>
      </c>
      <c r="F296" s="208">
        <v>1537</v>
      </c>
      <c r="G296" s="208">
        <v>26338</v>
      </c>
      <c r="H296" s="206">
        <f>SUM('Lask. kustannukset IKÄRAKENNE'!$C296:$G296)</f>
        <v>33607</v>
      </c>
      <c r="I296" s="209">
        <v>18411011.190000001</v>
      </c>
      <c r="J296" s="209">
        <v>3926298</v>
      </c>
      <c r="K296" s="209">
        <v>21918161.23</v>
      </c>
      <c r="L296" s="209">
        <v>19111949.460000001</v>
      </c>
      <c r="M296" s="209">
        <v>1687212.28</v>
      </c>
      <c r="N296" s="210">
        <f>SUM('Lask. kustannukset IKÄRAKENNE'!$I296:$M296)</f>
        <v>65054632.160000004</v>
      </c>
    </row>
    <row r="297" spans="1:14" x14ac:dyDescent="0.25">
      <c r="A297" s="204">
        <v>981</v>
      </c>
      <c r="B297" s="205" t="s">
        <v>302</v>
      </c>
      <c r="C297" s="207">
        <v>76</v>
      </c>
      <c r="D297" s="208">
        <v>14</v>
      </c>
      <c r="E297" s="208">
        <v>120</v>
      </c>
      <c r="F297" s="208">
        <v>69</v>
      </c>
      <c r="G297" s="208">
        <v>1958</v>
      </c>
      <c r="H297" s="206">
        <f>SUM('Lask. kustannukset IKÄRAKENNE'!$C297:$G297)</f>
        <v>2237</v>
      </c>
      <c r="I297" s="209">
        <v>622159.56000000006</v>
      </c>
      <c r="J297" s="209">
        <v>121611</v>
      </c>
      <c r="K297" s="209">
        <v>867759.6</v>
      </c>
      <c r="L297" s="209">
        <v>857986.02</v>
      </c>
      <c r="M297" s="209">
        <v>125429.48000000001</v>
      </c>
      <c r="N297" s="210">
        <f>SUM('Lask. kustannukset IKÄRAKENNE'!$I297:$M297)</f>
        <v>2594945.66</v>
      </c>
    </row>
    <row r="298" spans="1:14" x14ac:dyDescent="0.25">
      <c r="A298" s="204">
        <v>989</v>
      </c>
      <c r="B298" s="205" t="s">
        <v>303</v>
      </c>
      <c r="C298" s="207">
        <v>229</v>
      </c>
      <c r="D298" s="208">
        <v>45</v>
      </c>
      <c r="E298" s="208">
        <v>292</v>
      </c>
      <c r="F298" s="208">
        <v>213</v>
      </c>
      <c r="G298" s="208">
        <v>4627</v>
      </c>
      <c r="H298" s="206">
        <f>SUM('Lask. kustannukset IKÄRAKENNE'!$C298:$G298)</f>
        <v>5406</v>
      </c>
      <c r="I298" s="209">
        <v>1874664.99</v>
      </c>
      <c r="J298" s="209">
        <v>390892.5</v>
      </c>
      <c r="K298" s="209">
        <v>2111548.36</v>
      </c>
      <c r="L298" s="209">
        <v>2648565.54</v>
      </c>
      <c r="M298" s="209">
        <v>296405.62</v>
      </c>
      <c r="N298" s="210">
        <f>SUM('Lask. kustannukset IKÄRAKENNE'!$I298:$M298)</f>
        <v>7322077.0099999998</v>
      </c>
    </row>
    <row r="299" spans="1:14" x14ac:dyDescent="0.25">
      <c r="A299" s="213">
        <v>992</v>
      </c>
      <c r="B299" s="214" t="s">
        <v>304</v>
      </c>
      <c r="C299" s="215">
        <v>816</v>
      </c>
      <c r="D299" s="216">
        <v>160</v>
      </c>
      <c r="E299" s="216">
        <v>1229</v>
      </c>
      <c r="F299" s="216">
        <v>669</v>
      </c>
      <c r="G299" s="216">
        <v>15246</v>
      </c>
      <c r="H299" s="217">
        <f>SUM('Lask. kustannukset IKÄRAKENNE'!$C299:$G299)</f>
        <v>18120</v>
      </c>
      <c r="I299" s="218">
        <v>6680028.96</v>
      </c>
      <c r="J299" s="218">
        <v>1389840</v>
      </c>
      <c r="K299" s="218">
        <v>8887304.5700000003</v>
      </c>
      <c r="L299" s="218">
        <v>8318734.0199999996</v>
      </c>
      <c r="M299" s="218">
        <v>976658.76</v>
      </c>
      <c r="N299" s="219">
        <f>SUM('Lask. kustannukset IKÄRAKENNE'!$I299:$M299)</f>
        <v>26252566.310000002</v>
      </c>
    </row>
    <row r="303" spans="1:14" ht="23.25" x14ac:dyDescent="0.35">
      <c r="A303" s="130" t="s">
        <v>755</v>
      </c>
      <c r="B303" s="21"/>
      <c r="C303" s="37"/>
      <c r="D303" s="38"/>
      <c r="E303" s="38"/>
      <c r="F303" s="38"/>
      <c r="G303" s="38"/>
      <c r="I303" s="52" t="s">
        <v>368</v>
      </c>
      <c r="J303" s="55"/>
      <c r="K303" s="56"/>
      <c r="L303" s="56"/>
      <c r="M303" s="56"/>
      <c r="N303" s="13"/>
    </row>
    <row r="304" spans="1:14" x14ac:dyDescent="0.25">
      <c r="A304" s="36" t="s">
        <v>367</v>
      </c>
      <c r="C304" s="39"/>
      <c r="D304" s="40"/>
      <c r="E304" s="40"/>
      <c r="F304" s="40"/>
      <c r="G304" s="40"/>
      <c r="H304" s="41"/>
      <c r="I304" s="95" t="s">
        <v>671</v>
      </c>
      <c r="J304" s="95" t="s">
        <v>370</v>
      </c>
      <c r="K304" s="95" t="s">
        <v>672</v>
      </c>
      <c r="L304" s="95" t="s">
        <v>673</v>
      </c>
      <c r="M304" s="92" t="s">
        <v>724</v>
      </c>
      <c r="N304" s="53"/>
    </row>
    <row r="305" spans="1:14" x14ac:dyDescent="0.25">
      <c r="A305" s="18" t="s">
        <v>1</v>
      </c>
      <c r="B305" s="43">
        <v>293</v>
      </c>
      <c r="C305" s="146"/>
      <c r="D305" s="146"/>
      <c r="E305" s="146"/>
      <c r="F305" s="146"/>
      <c r="G305" s="146"/>
      <c r="H305" s="146"/>
      <c r="I305" s="138">
        <v>8186.31</v>
      </c>
      <c r="J305" s="138">
        <v>8686.5</v>
      </c>
      <c r="K305" s="138">
        <v>7231.33</v>
      </c>
      <c r="L305" s="138">
        <v>12434.58</v>
      </c>
      <c r="M305" s="138">
        <v>64.06</v>
      </c>
      <c r="N305" s="66"/>
    </row>
    <row r="306" spans="1:14" x14ac:dyDescent="0.25">
      <c r="A306" s="50"/>
      <c r="B306" s="50"/>
      <c r="C306" s="47" t="s">
        <v>661</v>
      </c>
      <c r="D306" s="148"/>
      <c r="E306" s="48"/>
      <c r="F306" s="48"/>
      <c r="G306" s="48"/>
      <c r="H306" s="49"/>
      <c r="I306" s="137" t="s">
        <v>670</v>
      </c>
      <c r="J306" s="136"/>
      <c r="K306" s="136"/>
      <c r="L306" s="136"/>
      <c r="M306" s="136"/>
      <c r="N306" s="51"/>
    </row>
    <row r="307" spans="1:14" s="93" customFormat="1" ht="30" x14ac:dyDescent="0.2">
      <c r="A307" s="89" t="s">
        <v>669</v>
      </c>
      <c r="B307" s="90" t="s">
        <v>3</v>
      </c>
      <c r="C307" s="200" t="s">
        <v>720</v>
      </c>
      <c r="D307" s="200" t="s">
        <v>721</v>
      </c>
      <c r="E307" s="200" t="s">
        <v>722</v>
      </c>
      <c r="F307" s="200" t="s">
        <v>723</v>
      </c>
      <c r="G307" s="200" t="s">
        <v>719</v>
      </c>
      <c r="H307" s="190" t="s">
        <v>375</v>
      </c>
      <c r="I307" s="201" t="s">
        <v>671</v>
      </c>
      <c r="J307" s="202" t="s">
        <v>370</v>
      </c>
      <c r="K307" s="202" t="s">
        <v>672</v>
      </c>
      <c r="L307" s="202" t="s">
        <v>673</v>
      </c>
      <c r="M307" s="202" t="s">
        <v>724</v>
      </c>
      <c r="N307" s="203" t="s">
        <v>668</v>
      </c>
    </row>
    <row r="308" spans="1:14" x14ac:dyDescent="0.25">
      <c r="A308" s="204"/>
      <c r="B308" s="205" t="s">
        <v>371</v>
      </c>
      <c r="C308" s="206">
        <v>288780</v>
      </c>
      <c r="D308" s="206">
        <v>54718</v>
      </c>
      <c r="E308" s="206">
        <v>365967</v>
      </c>
      <c r="F308" s="206">
        <v>187852</v>
      </c>
      <c r="G308" s="206">
        <v>4636294</v>
      </c>
      <c r="H308" s="206">
        <v>5533611</v>
      </c>
      <c r="I308" s="206">
        <f>I6/$H6</f>
        <v>427.21517681672964</v>
      </c>
      <c r="J308" s="206">
        <f t="shared" ref="J308:N308" si="6">J6/$H6</f>
        <v>85.89470907875527</v>
      </c>
      <c r="K308" s="206">
        <f t="shared" si="6"/>
        <v>478.24614814991514</v>
      </c>
      <c r="L308" s="206">
        <f t="shared" si="6"/>
        <v>422.12232160157288</v>
      </c>
      <c r="M308" s="206">
        <f t="shared" si="6"/>
        <v>53.672185059629264</v>
      </c>
      <c r="N308" s="206">
        <f t="shared" si="6"/>
        <v>1467.150540706602</v>
      </c>
    </row>
    <row r="309" spans="1:14" x14ac:dyDescent="0.25">
      <c r="A309" s="204">
        <v>5</v>
      </c>
      <c r="B309" s="205" t="s">
        <v>12</v>
      </c>
      <c r="C309" s="207">
        <v>473</v>
      </c>
      <c r="D309" s="208">
        <v>95</v>
      </c>
      <c r="E309" s="208">
        <v>692</v>
      </c>
      <c r="F309" s="208">
        <v>390</v>
      </c>
      <c r="G309" s="208">
        <v>7533</v>
      </c>
      <c r="H309" s="206">
        <v>9183</v>
      </c>
      <c r="I309" s="206">
        <f t="shared" ref="I309:N309" si="7">I7/$H7</f>
        <v>421.66227049983667</v>
      </c>
      <c r="J309" s="206">
        <f t="shared" si="7"/>
        <v>89.863606664488728</v>
      </c>
      <c r="K309" s="206">
        <f t="shared" si="7"/>
        <v>544.92871174997276</v>
      </c>
      <c r="L309" s="206">
        <f t="shared" si="7"/>
        <v>528.09389088533158</v>
      </c>
      <c r="M309" s="206">
        <f t="shared" si="7"/>
        <v>52.549709245344665</v>
      </c>
      <c r="N309" s="206">
        <f t="shared" si="7"/>
        <v>1637.0981890449746</v>
      </c>
    </row>
    <row r="310" spans="1:14" x14ac:dyDescent="0.25">
      <c r="A310" s="204">
        <v>9</v>
      </c>
      <c r="B310" s="205" t="s">
        <v>13</v>
      </c>
      <c r="C310" s="207">
        <v>140</v>
      </c>
      <c r="D310" s="208">
        <v>23</v>
      </c>
      <c r="E310" s="208">
        <v>222</v>
      </c>
      <c r="F310" s="208">
        <v>114</v>
      </c>
      <c r="G310" s="208">
        <v>1948</v>
      </c>
      <c r="H310" s="206">
        <v>2447</v>
      </c>
      <c r="I310" s="206">
        <f t="shared" ref="I310:N310" si="8">I8/$H8</f>
        <v>468.36264814058035</v>
      </c>
      <c r="J310" s="206">
        <f t="shared" si="8"/>
        <v>81.646710257458111</v>
      </c>
      <c r="K310" s="206">
        <f t="shared" si="8"/>
        <v>656.05037188393953</v>
      </c>
      <c r="L310" s="206">
        <f t="shared" si="8"/>
        <v>579.29796485492432</v>
      </c>
      <c r="M310" s="206">
        <f t="shared" si="8"/>
        <v>50.996681651001225</v>
      </c>
      <c r="N310" s="206">
        <f t="shared" si="8"/>
        <v>1836.3543767879037</v>
      </c>
    </row>
    <row r="311" spans="1:14" x14ac:dyDescent="0.25">
      <c r="A311" s="204">
        <v>10</v>
      </c>
      <c r="B311" s="205" t="s">
        <v>14</v>
      </c>
      <c r="C311" s="207">
        <v>605</v>
      </c>
      <c r="D311" s="208">
        <v>124</v>
      </c>
      <c r="E311" s="208">
        <v>787</v>
      </c>
      <c r="F311" s="208">
        <v>411</v>
      </c>
      <c r="G311" s="208">
        <v>9175</v>
      </c>
      <c r="H311" s="206">
        <v>11102</v>
      </c>
      <c r="I311" s="206">
        <f t="shared" ref="I311:N311" si="9">I9/$H9</f>
        <v>446.11039001981624</v>
      </c>
      <c r="J311" s="206">
        <f t="shared" si="9"/>
        <v>97.020897135651239</v>
      </c>
      <c r="K311" s="206">
        <f t="shared" si="9"/>
        <v>512.61544856782564</v>
      </c>
      <c r="L311" s="206">
        <f t="shared" si="9"/>
        <v>460.33258692127544</v>
      </c>
      <c r="M311" s="206">
        <f t="shared" si="9"/>
        <v>52.94095658439921</v>
      </c>
      <c r="N311" s="206">
        <f t="shared" si="9"/>
        <v>1569.0202792289679</v>
      </c>
    </row>
    <row r="312" spans="1:14" x14ac:dyDescent="0.25">
      <c r="A312" s="204">
        <v>16</v>
      </c>
      <c r="B312" s="205" t="s">
        <v>15</v>
      </c>
      <c r="C312" s="207">
        <v>315</v>
      </c>
      <c r="D312" s="208">
        <v>63</v>
      </c>
      <c r="E312" s="208">
        <v>458</v>
      </c>
      <c r="F312" s="208">
        <v>291</v>
      </c>
      <c r="G312" s="208">
        <v>6887</v>
      </c>
      <c r="H312" s="206">
        <v>8014</v>
      </c>
      <c r="I312" s="206">
        <f t="shared" ref="I312:N312" si="10">I10/$H10</f>
        <v>321.77285375592709</v>
      </c>
      <c r="J312" s="206">
        <f t="shared" si="10"/>
        <v>68.286685799850261</v>
      </c>
      <c r="K312" s="206">
        <f t="shared" si="10"/>
        <v>413.27041926628402</v>
      </c>
      <c r="L312" s="206">
        <f t="shared" si="10"/>
        <v>451.5176915398053</v>
      </c>
      <c r="M312" s="206">
        <f t="shared" si="10"/>
        <v>55.051312702770154</v>
      </c>
      <c r="N312" s="206">
        <f t="shared" si="10"/>
        <v>1309.898963064637</v>
      </c>
    </row>
    <row r="313" spans="1:14" x14ac:dyDescent="0.25">
      <c r="A313" s="204">
        <v>18</v>
      </c>
      <c r="B313" s="205" t="s">
        <v>16</v>
      </c>
      <c r="C313" s="207">
        <v>244</v>
      </c>
      <c r="D313" s="208">
        <v>58</v>
      </c>
      <c r="E313" s="208">
        <v>401</v>
      </c>
      <c r="F313" s="208">
        <v>208</v>
      </c>
      <c r="G313" s="208">
        <v>3852</v>
      </c>
      <c r="H313" s="206">
        <v>4763</v>
      </c>
      <c r="I313" s="206">
        <f t="shared" ref="I313:N313" si="11">I11/$H11</f>
        <v>419.3700692840647</v>
      </c>
      <c r="J313" s="206">
        <f t="shared" si="11"/>
        <v>105.77724123451605</v>
      </c>
      <c r="K313" s="206">
        <f t="shared" si="11"/>
        <v>608.81027293722445</v>
      </c>
      <c r="L313" s="206">
        <f t="shared" si="11"/>
        <v>543.01756036111692</v>
      </c>
      <c r="M313" s="206">
        <f t="shared" si="11"/>
        <v>51.807499475120721</v>
      </c>
      <c r="N313" s="206">
        <f t="shared" si="11"/>
        <v>1728.7826432920431</v>
      </c>
    </row>
    <row r="314" spans="1:14" x14ac:dyDescent="0.25">
      <c r="A314" s="204">
        <v>19</v>
      </c>
      <c r="B314" s="205" t="s">
        <v>17</v>
      </c>
      <c r="C314" s="207">
        <v>280</v>
      </c>
      <c r="D314" s="208">
        <v>42</v>
      </c>
      <c r="E314" s="208">
        <v>324</v>
      </c>
      <c r="F314" s="208">
        <v>146</v>
      </c>
      <c r="G314" s="208">
        <v>3173</v>
      </c>
      <c r="H314" s="206">
        <v>3965</v>
      </c>
      <c r="I314" s="206">
        <f t="shared" ref="I314:N314" si="12">I12/$H12</f>
        <v>578.10007566204297</v>
      </c>
      <c r="J314" s="206">
        <f t="shared" si="12"/>
        <v>92.013366960907945</v>
      </c>
      <c r="K314" s="206">
        <f t="shared" si="12"/>
        <v>590.90817654476666</v>
      </c>
      <c r="L314" s="206">
        <f t="shared" si="12"/>
        <v>457.8685195460277</v>
      </c>
      <c r="M314" s="206">
        <f t="shared" si="12"/>
        <v>51.26415636822194</v>
      </c>
      <c r="N314" s="206">
        <f t="shared" si="12"/>
        <v>1770.1542950819673</v>
      </c>
    </row>
    <row r="315" spans="1:14" x14ac:dyDescent="0.25">
      <c r="A315" s="204">
        <v>20</v>
      </c>
      <c r="B315" s="205" t="s">
        <v>18</v>
      </c>
      <c r="C315" s="207">
        <v>782</v>
      </c>
      <c r="D315" s="208">
        <v>154</v>
      </c>
      <c r="E315" s="208">
        <v>1222</v>
      </c>
      <c r="F315" s="208">
        <v>664</v>
      </c>
      <c r="G315" s="208">
        <v>13651</v>
      </c>
      <c r="H315" s="206">
        <v>16473</v>
      </c>
      <c r="I315" s="206">
        <f t="shared" ref="I315:N315" si="13">I13/$H13</f>
        <v>388.61739938080495</v>
      </c>
      <c r="J315" s="206">
        <f t="shared" si="13"/>
        <v>81.206883991986885</v>
      </c>
      <c r="K315" s="206">
        <f t="shared" si="13"/>
        <v>536.43448430765488</v>
      </c>
      <c r="L315" s="206">
        <f t="shared" si="13"/>
        <v>501.21781824804225</v>
      </c>
      <c r="M315" s="206">
        <f t="shared" si="13"/>
        <v>53.085841073271418</v>
      </c>
      <c r="N315" s="206">
        <f t="shared" si="13"/>
        <v>1560.5624270017604</v>
      </c>
    </row>
    <row r="316" spans="1:14" x14ac:dyDescent="0.25">
      <c r="A316" s="204">
        <v>46</v>
      </c>
      <c r="B316" s="205" t="s">
        <v>19</v>
      </c>
      <c r="C316" s="207">
        <v>56</v>
      </c>
      <c r="D316" s="208">
        <v>13</v>
      </c>
      <c r="E316" s="208">
        <v>84</v>
      </c>
      <c r="F316" s="208">
        <v>27</v>
      </c>
      <c r="G316" s="208">
        <v>1161</v>
      </c>
      <c r="H316" s="206">
        <v>1341</v>
      </c>
      <c r="I316" s="206">
        <f t="shared" ref="I316:N316" si="14">I14/$H14</f>
        <v>341.85932885906044</v>
      </c>
      <c r="J316" s="206">
        <f t="shared" si="14"/>
        <v>84.209172259507824</v>
      </c>
      <c r="K316" s="206">
        <f t="shared" si="14"/>
        <v>452.96921700223709</v>
      </c>
      <c r="L316" s="206">
        <f t="shared" si="14"/>
        <v>250.36067114093959</v>
      </c>
      <c r="M316" s="206">
        <f t="shared" si="14"/>
        <v>55.461342281879197</v>
      </c>
      <c r="N316" s="206">
        <f t="shared" si="14"/>
        <v>1184.8597315436241</v>
      </c>
    </row>
    <row r="317" spans="1:14" x14ac:dyDescent="0.25">
      <c r="A317" s="204">
        <v>47</v>
      </c>
      <c r="B317" s="205" t="s">
        <v>20</v>
      </c>
      <c r="C317" s="207">
        <v>57</v>
      </c>
      <c r="D317" s="208">
        <v>15</v>
      </c>
      <c r="E317" s="208">
        <v>102</v>
      </c>
      <c r="F317" s="208">
        <v>57</v>
      </c>
      <c r="G317" s="208">
        <v>1580</v>
      </c>
      <c r="H317" s="206">
        <v>1811</v>
      </c>
      <c r="I317" s="206">
        <f t="shared" ref="I317:N317" si="15">I15/$H15</f>
        <v>257.65856985091114</v>
      </c>
      <c r="J317" s="206">
        <f t="shared" si="15"/>
        <v>71.947818884594142</v>
      </c>
      <c r="K317" s="206">
        <f t="shared" si="15"/>
        <v>407.28639425731643</v>
      </c>
      <c r="L317" s="206">
        <f t="shared" si="15"/>
        <v>391.3699944781888</v>
      </c>
      <c r="M317" s="206">
        <f t="shared" si="15"/>
        <v>55.888901159580342</v>
      </c>
      <c r="N317" s="206">
        <f t="shared" si="15"/>
        <v>1184.1516786305908</v>
      </c>
    </row>
    <row r="318" spans="1:14" x14ac:dyDescent="0.25">
      <c r="A318" s="204">
        <v>49</v>
      </c>
      <c r="B318" s="205" t="s">
        <v>21</v>
      </c>
      <c r="C318" s="207">
        <v>20225</v>
      </c>
      <c r="D318" s="208">
        <v>3656</v>
      </c>
      <c r="E318" s="208">
        <v>23651</v>
      </c>
      <c r="F318" s="208">
        <v>11565</v>
      </c>
      <c r="G318" s="208">
        <v>246177</v>
      </c>
      <c r="H318" s="206">
        <v>305274</v>
      </c>
      <c r="I318" s="206">
        <f t="shared" ref="I318:N318" si="16">I16/$H16</f>
        <v>542.35906022130939</v>
      </c>
      <c r="J318" s="206">
        <f t="shared" si="16"/>
        <v>104.03062167102341</v>
      </c>
      <c r="K318" s="206">
        <f t="shared" si="16"/>
        <v>560.24484833297299</v>
      </c>
      <c r="L318" s="206">
        <f t="shared" si="16"/>
        <v>471.07161992177515</v>
      </c>
      <c r="M318" s="206">
        <f t="shared" si="16"/>
        <v>51.658833113858371</v>
      </c>
      <c r="N318" s="206">
        <f t="shared" si="16"/>
        <v>1729.3649832609394</v>
      </c>
    </row>
    <row r="319" spans="1:14" x14ac:dyDescent="0.25">
      <c r="A319" s="204">
        <v>50</v>
      </c>
      <c r="B319" s="205" t="s">
        <v>22</v>
      </c>
      <c r="C319" s="207">
        <v>497</v>
      </c>
      <c r="D319" s="208">
        <v>136</v>
      </c>
      <c r="E319" s="208">
        <v>748</v>
      </c>
      <c r="F319" s="208">
        <v>390</v>
      </c>
      <c r="G319" s="208">
        <v>9505</v>
      </c>
      <c r="H319" s="206">
        <v>11276</v>
      </c>
      <c r="I319" s="206">
        <f t="shared" ref="I319:N319" si="17">I17/$H17</f>
        <v>360.81909098971266</v>
      </c>
      <c r="J319" s="206">
        <f t="shared" si="17"/>
        <v>104.76800283788577</v>
      </c>
      <c r="K319" s="206">
        <f t="shared" si="17"/>
        <v>479.69446967009577</v>
      </c>
      <c r="L319" s="206">
        <f t="shared" si="17"/>
        <v>430.07149698474637</v>
      </c>
      <c r="M319" s="206">
        <f t="shared" si="17"/>
        <v>53.99878503015254</v>
      </c>
      <c r="N319" s="206">
        <f t="shared" si="17"/>
        <v>1429.3518455125932</v>
      </c>
    </row>
    <row r="320" spans="1:14" x14ac:dyDescent="0.25">
      <c r="A320" s="204">
        <v>51</v>
      </c>
      <c r="B320" s="205" t="s">
        <v>23</v>
      </c>
      <c r="C320" s="207">
        <v>459</v>
      </c>
      <c r="D320" s="208">
        <v>102</v>
      </c>
      <c r="E320" s="208">
        <v>662</v>
      </c>
      <c r="F320" s="208">
        <v>394</v>
      </c>
      <c r="G320" s="208">
        <v>7594</v>
      </c>
      <c r="H320" s="206">
        <v>9211</v>
      </c>
      <c r="I320" s="206">
        <f t="shared" ref="I320:N320" si="18">I18/$H18</f>
        <v>407.93793182064923</v>
      </c>
      <c r="J320" s="206">
        <f t="shared" si="18"/>
        <v>96.191835848442082</v>
      </c>
      <c r="K320" s="206">
        <f t="shared" si="18"/>
        <v>519.71995005971121</v>
      </c>
      <c r="L320" s="206">
        <f t="shared" si="18"/>
        <v>531.88845076538917</v>
      </c>
      <c r="M320" s="206">
        <f t="shared" si="18"/>
        <v>52.814204755184022</v>
      </c>
      <c r="N320" s="206">
        <f t="shared" si="18"/>
        <v>1608.5523732493757</v>
      </c>
    </row>
    <row r="321" spans="1:14" x14ac:dyDescent="0.25">
      <c r="A321" s="204">
        <v>52</v>
      </c>
      <c r="B321" s="205" t="s">
        <v>24</v>
      </c>
      <c r="C321" s="207">
        <v>122</v>
      </c>
      <c r="D321" s="208">
        <v>23</v>
      </c>
      <c r="E321" s="208">
        <v>174</v>
      </c>
      <c r="F321" s="208">
        <v>88</v>
      </c>
      <c r="G321" s="208">
        <v>1939</v>
      </c>
      <c r="H321" s="206">
        <v>2346</v>
      </c>
      <c r="I321" s="206">
        <f t="shared" ref="I321:N321" si="19">I19/$H19</f>
        <v>425.71603580562663</v>
      </c>
      <c r="J321" s="206">
        <f t="shared" si="19"/>
        <v>85.161764705882348</v>
      </c>
      <c r="K321" s="206">
        <f t="shared" si="19"/>
        <v>536.33905370843991</v>
      </c>
      <c r="L321" s="206">
        <f t="shared" si="19"/>
        <v>466.42925831202047</v>
      </c>
      <c r="M321" s="206">
        <f t="shared" si="19"/>
        <v>52.946436487638536</v>
      </c>
      <c r="N321" s="206">
        <f t="shared" si="19"/>
        <v>1566.592549019608</v>
      </c>
    </row>
    <row r="322" spans="1:14" x14ac:dyDescent="0.25">
      <c r="A322" s="204">
        <v>61</v>
      </c>
      <c r="B322" s="205" t="s">
        <v>25</v>
      </c>
      <c r="C322" s="207">
        <v>620</v>
      </c>
      <c r="D322" s="208">
        <v>124</v>
      </c>
      <c r="E322" s="208">
        <v>793</v>
      </c>
      <c r="F322" s="208">
        <v>504</v>
      </c>
      <c r="G322" s="208">
        <v>14418</v>
      </c>
      <c r="H322" s="206">
        <v>16459</v>
      </c>
      <c r="I322" s="206">
        <f t="shared" ref="I322:N322" si="20">I20/$H20</f>
        <v>308.37306033173343</v>
      </c>
      <c r="J322" s="206">
        <f t="shared" si="20"/>
        <v>65.442979524880002</v>
      </c>
      <c r="K322" s="206">
        <f t="shared" si="20"/>
        <v>348.40784312534174</v>
      </c>
      <c r="L322" s="206">
        <f t="shared" si="20"/>
        <v>380.76604410960573</v>
      </c>
      <c r="M322" s="206">
        <f t="shared" si="20"/>
        <v>56.116233063977162</v>
      </c>
      <c r="N322" s="206">
        <f t="shared" si="20"/>
        <v>1159.106160155538</v>
      </c>
    </row>
    <row r="323" spans="1:14" x14ac:dyDescent="0.25">
      <c r="A323" s="204">
        <v>69</v>
      </c>
      <c r="B323" s="205" t="s">
        <v>26</v>
      </c>
      <c r="C323" s="207">
        <v>381</v>
      </c>
      <c r="D323" s="208">
        <v>78</v>
      </c>
      <c r="E323" s="208">
        <v>500</v>
      </c>
      <c r="F323" s="208">
        <v>287</v>
      </c>
      <c r="G323" s="208">
        <v>5441</v>
      </c>
      <c r="H323" s="206">
        <v>6687</v>
      </c>
      <c r="I323" s="206">
        <f t="shared" ref="I323:N323" si="21">I21/$H21</f>
        <v>466.42502018842538</v>
      </c>
      <c r="J323" s="206">
        <f t="shared" si="21"/>
        <v>101.32301480484522</v>
      </c>
      <c r="K323" s="206">
        <f t="shared" si="21"/>
        <v>540.70061312995369</v>
      </c>
      <c r="L323" s="206">
        <f t="shared" si="21"/>
        <v>533.68094212651408</v>
      </c>
      <c r="M323" s="206">
        <f t="shared" si="21"/>
        <v>52.123592044264996</v>
      </c>
      <c r="N323" s="206">
        <f t="shared" si="21"/>
        <v>1694.2531822940034</v>
      </c>
    </row>
    <row r="324" spans="1:14" x14ac:dyDescent="0.25">
      <c r="A324" s="204">
        <v>71</v>
      </c>
      <c r="B324" s="205" t="s">
        <v>27</v>
      </c>
      <c r="C324" s="207">
        <v>400</v>
      </c>
      <c r="D324" s="208">
        <v>87</v>
      </c>
      <c r="E324" s="208">
        <v>587</v>
      </c>
      <c r="F324" s="208">
        <v>291</v>
      </c>
      <c r="G324" s="208">
        <v>5226</v>
      </c>
      <c r="H324" s="206">
        <v>6591</v>
      </c>
      <c r="I324" s="206">
        <f t="shared" ref="I324:N324" si="22">I22/$H22</f>
        <v>496.81747837960853</v>
      </c>
      <c r="J324" s="206">
        <f t="shared" si="22"/>
        <v>114.66021847974511</v>
      </c>
      <c r="K324" s="206">
        <f t="shared" si="22"/>
        <v>644.0283280230617</v>
      </c>
      <c r="L324" s="206">
        <f t="shared" si="22"/>
        <v>549.00057350933082</v>
      </c>
      <c r="M324" s="206">
        <f t="shared" si="22"/>
        <v>50.793136094674558</v>
      </c>
      <c r="N324" s="206">
        <f t="shared" si="22"/>
        <v>1855.2997344864209</v>
      </c>
    </row>
    <row r="325" spans="1:14" x14ac:dyDescent="0.25">
      <c r="A325" s="204">
        <v>72</v>
      </c>
      <c r="B325" s="205" t="s">
        <v>28</v>
      </c>
      <c r="C325" s="207">
        <v>36</v>
      </c>
      <c r="D325" s="208">
        <v>6</v>
      </c>
      <c r="E325" s="208">
        <v>57</v>
      </c>
      <c r="F325" s="208">
        <v>28</v>
      </c>
      <c r="G325" s="208">
        <v>833</v>
      </c>
      <c r="H325" s="206">
        <v>960</v>
      </c>
      <c r="I325" s="206">
        <f t="shared" ref="I325:N325" si="23">I23/$H23</f>
        <v>306.98662500000006</v>
      </c>
      <c r="J325" s="206">
        <f t="shared" si="23"/>
        <v>54.290624999999999</v>
      </c>
      <c r="K325" s="206">
        <f t="shared" si="23"/>
        <v>429.36021875</v>
      </c>
      <c r="L325" s="206">
        <f t="shared" si="23"/>
        <v>362.67525000000001</v>
      </c>
      <c r="M325" s="206">
        <f t="shared" si="23"/>
        <v>55.585395833333337</v>
      </c>
      <c r="N325" s="206">
        <f t="shared" si="23"/>
        <v>1208.8981145833334</v>
      </c>
    </row>
    <row r="326" spans="1:14" x14ac:dyDescent="0.25">
      <c r="A326" s="204">
        <v>74</v>
      </c>
      <c r="B326" s="205" t="s">
        <v>29</v>
      </c>
      <c r="C326" s="207">
        <v>49</v>
      </c>
      <c r="D326" s="208">
        <v>4</v>
      </c>
      <c r="E326" s="208">
        <v>71</v>
      </c>
      <c r="F326" s="208">
        <v>30</v>
      </c>
      <c r="G326" s="208">
        <v>898</v>
      </c>
      <c r="H326" s="206">
        <v>1052</v>
      </c>
      <c r="I326" s="206">
        <f t="shared" ref="I326:N326" si="24">I24/$H24</f>
        <v>381.3015114068441</v>
      </c>
      <c r="J326" s="206">
        <f t="shared" si="24"/>
        <v>33.028517110266158</v>
      </c>
      <c r="K326" s="206">
        <f t="shared" si="24"/>
        <v>488.04603612167301</v>
      </c>
      <c r="L326" s="206">
        <f t="shared" si="24"/>
        <v>354.59828897338406</v>
      </c>
      <c r="M326" s="206">
        <f t="shared" si="24"/>
        <v>54.682395437262365</v>
      </c>
      <c r="N326" s="206">
        <f t="shared" si="24"/>
        <v>1311.6567490494297</v>
      </c>
    </row>
    <row r="327" spans="1:14" x14ac:dyDescent="0.25">
      <c r="A327" s="204">
        <v>75</v>
      </c>
      <c r="B327" s="205" t="s">
        <v>30</v>
      </c>
      <c r="C327" s="207">
        <v>740</v>
      </c>
      <c r="D327" s="208">
        <v>161</v>
      </c>
      <c r="E327" s="208">
        <v>1127</v>
      </c>
      <c r="F327" s="208">
        <v>640</v>
      </c>
      <c r="G327" s="208">
        <v>16881</v>
      </c>
      <c r="H327" s="206">
        <v>19549</v>
      </c>
      <c r="I327" s="206">
        <f t="shared" ref="I327:N327" si="25">I25/$H25</f>
        <v>309.8812931607755</v>
      </c>
      <c r="J327" s="206">
        <f t="shared" si="25"/>
        <v>71.539541664535264</v>
      </c>
      <c r="K327" s="206">
        <f t="shared" si="25"/>
        <v>416.88622998618854</v>
      </c>
      <c r="L327" s="206">
        <f t="shared" si="25"/>
        <v>407.08635735843268</v>
      </c>
      <c r="M327" s="206">
        <f t="shared" si="25"/>
        <v>55.317246918000926</v>
      </c>
      <c r="N327" s="206">
        <f t="shared" si="25"/>
        <v>1260.710669087933</v>
      </c>
    </row>
    <row r="328" spans="1:14" x14ac:dyDescent="0.25">
      <c r="A328" s="204">
        <v>77</v>
      </c>
      <c r="B328" s="205" t="s">
        <v>31</v>
      </c>
      <c r="C328" s="207">
        <v>152</v>
      </c>
      <c r="D328" s="208">
        <v>40</v>
      </c>
      <c r="E328" s="208">
        <v>303</v>
      </c>
      <c r="F328" s="208">
        <v>176</v>
      </c>
      <c r="G328" s="208">
        <v>3930</v>
      </c>
      <c r="H328" s="206">
        <v>4601</v>
      </c>
      <c r="I328" s="206">
        <f t="shared" ref="I328:N328" si="26">I26/$H26</f>
        <v>270.44536405129321</v>
      </c>
      <c r="J328" s="206">
        <f t="shared" si="26"/>
        <v>75.518365572701583</v>
      </c>
      <c r="K328" s="206">
        <f t="shared" si="26"/>
        <v>476.22103673114538</v>
      </c>
      <c r="L328" s="206">
        <f t="shared" si="26"/>
        <v>475.65444033905675</v>
      </c>
      <c r="M328" s="206">
        <f t="shared" si="26"/>
        <v>54.717626602912411</v>
      </c>
      <c r="N328" s="206">
        <f t="shared" si="26"/>
        <v>1352.5568332971093</v>
      </c>
    </row>
    <row r="329" spans="1:14" x14ac:dyDescent="0.25">
      <c r="A329" s="204">
        <v>78</v>
      </c>
      <c r="B329" s="205" t="s">
        <v>32</v>
      </c>
      <c r="C329" s="207">
        <v>261</v>
      </c>
      <c r="D329" s="208">
        <v>63</v>
      </c>
      <c r="E329" s="208">
        <v>396</v>
      </c>
      <c r="F329" s="208">
        <v>257</v>
      </c>
      <c r="G329" s="208">
        <v>6855</v>
      </c>
      <c r="H329" s="206">
        <v>7832</v>
      </c>
      <c r="I329" s="206">
        <f t="shared" ref="I329:N329" si="27">I27/$H27</f>
        <v>272.80731741573038</v>
      </c>
      <c r="J329" s="206">
        <f t="shared" si="27"/>
        <v>69.873531664964247</v>
      </c>
      <c r="K329" s="206">
        <f t="shared" si="27"/>
        <v>365.62904494382025</v>
      </c>
      <c r="L329" s="206">
        <f t="shared" si="27"/>
        <v>408.0295020429009</v>
      </c>
      <c r="M329" s="206">
        <f t="shared" si="27"/>
        <v>56.068858529111338</v>
      </c>
      <c r="N329" s="206">
        <f t="shared" si="27"/>
        <v>1172.4082545965273</v>
      </c>
    </row>
    <row r="330" spans="1:14" x14ac:dyDescent="0.25">
      <c r="A330" s="204">
        <v>79</v>
      </c>
      <c r="B330" s="205" t="s">
        <v>33</v>
      </c>
      <c r="C330" s="207">
        <v>303</v>
      </c>
      <c r="D330" s="208">
        <v>53</v>
      </c>
      <c r="E330" s="208">
        <v>434</v>
      </c>
      <c r="F330" s="208">
        <v>184</v>
      </c>
      <c r="G330" s="208">
        <v>5779</v>
      </c>
      <c r="H330" s="206">
        <v>6753</v>
      </c>
      <c r="I330" s="206">
        <f t="shared" ref="I330:N330" si="28">I28/$H28</f>
        <v>367.31111061750335</v>
      </c>
      <c r="J330" s="206">
        <f t="shared" si="28"/>
        <v>68.174811195024432</v>
      </c>
      <c r="K330" s="206">
        <f t="shared" si="28"/>
        <v>464.74118465867019</v>
      </c>
      <c r="L330" s="206">
        <f t="shared" si="28"/>
        <v>338.80685917370062</v>
      </c>
      <c r="M330" s="206">
        <f t="shared" si="28"/>
        <v>54.82048571005479</v>
      </c>
      <c r="N330" s="206">
        <f t="shared" si="28"/>
        <v>1293.8544513549537</v>
      </c>
    </row>
    <row r="331" spans="1:14" x14ac:dyDescent="0.25">
      <c r="A331" s="204">
        <v>81</v>
      </c>
      <c r="B331" s="205" t="s">
        <v>34</v>
      </c>
      <c r="C331" s="207">
        <v>77</v>
      </c>
      <c r="D331" s="208">
        <v>13</v>
      </c>
      <c r="E331" s="208">
        <v>108</v>
      </c>
      <c r="F331" s="208">
        <v>45</v>
      </c>
      <c r="G331" s="208">
        <v>2331</v>
      </c>
      <c r="H331" s="206">
        <v>2574</v>
      </c>
      <c r="I331" s="206">
        <f t="shared" ref="I331:N331" si="29">I29/$H29</f>
        <v>244.88961538461538</v>
      </c>
      <c r="J331" s="206">
        <f t="shared" si="29"/>
        <v>43.871212121212125</v>
      </c>
      <c r="K331" s="206">
        <f t="shared" si="29"/>
        <v>303.41244755244753</v>
      </c>
      <c r="L331" s="206">
        <f t="shared" si="29"/>
        <v>217.38776223776222</v>
      </c>
      <c r="M331" s="206">
        <f t="shared" si="29"/>
        <v>58.012377622377628</v>
      </c>
      <c r="N331" s="206">
        <f t="shared" si="29"/>
        <v>867.57341491841487</v>
      </c>
    </row>
    <row r="332" spans="1:14" x14ac:dyDescent="0.25">
      <c r="A332" s="204">
        <v>82</v>
      </c>
      <c r="B332" s="205" t="s">
        <v>35</v>
      </c>
      <c r="C332" s="207">
        <v>500</v>
      </c>
      <c r="D332" s="208">
        <v>98</v>
      </c>
      <c r="E332" s="208">
        <v>703</v>
      </c>
      <c r="F332" s="208">
        <v>361</v>
      </c>
      <c r="G332" s="208">
        <v>7697</v>
      </c>
      <c r="H332" s="206">
        <v>9359</v>
      </c>
      <c r="I332" s="206">
        <f t="shared" ref="I332:N332" si="30">I30/$H30</f>
        <v>437.34961000106847</v>
      </c>
      <c r="J332" s="206">
        <f t="shared" si="30"/>
        <v>90.958115183246079</v>
      </c>
      <c r="K332" s="206">
        <f t="shared" si="30"/>
        <v>543.18036008120532</v>
      </c>
      <c r="L332" s="206">
        <f t="shared" si="30"/>
        <v>479.63280051287529</v>
      </c>
      <c r="M332" s="206">
        <f t="shared" si="30"/>
        <v>52.684028208141896</v>
      </c>
      <c r="N332" s="206">
        <f t="shared" si="30"/>
        <v>1603.8049139865373</v>
      </c>
    </row>
    <row r="333" spans="1:14" x14ac:dyDescent="0.25">
      <c r="A333" s="204">
        <v>86</v>
      </c>
      <c r="B333" s="205" t="s">
        <v>36</v>
      </c>
      <c r="C333" s="207">
        <v>386</v>
      </c>
      <c r="D333" s="208">
        <v>72</v>
      </c>
      <c r="E333" s="208">
        <v>641</v>
      </c>
      <c r="F333" s="208">
        <v>309</v>
      </c>
      <c r="G333" s="208">
        <v>6623</v>
      </c>
      <c r="H333" s="206">
        <v>8031</v>
      </c>
      <c r="I333" s="206">
        <f t="shared" ref="I333:N333" si="31">I31/$H31</f>
        <v>393.46478147179681</v>
      </c>
      <c r="J333" s="206">
        <f t="shared" si="31"/>
        <v>77.876727680239071</v>
      </c>
      <c r="K333" s="206">
        <f t="shared" si="31"/>
        <v>577.17376789938987</v>
      </c>
      <c r="L333" s="206">
        <f t="shared" si="31"/>
        <v>478.4317295480015</v>
      </c>
      <c r="M333" s="206">
        <f t="shared" si="31"/>
        <v>52.82896027891919</v>
      </c>
      <c r="N333" s="206">
        <f t="shared" si="31"/>
        <v>1579.7759668783467</v>
      </c>
    </row>
    <row r="334" spans="1:14" x14ac:dyDescent="0.25">
      <c r="A334" s="204">
        <v>90</v>
      </c>
      <c r="B334" s="205" t="s">
        <v>37</v>
      </c>
      <c r="C334" s="207">
        <v>68</v>
      </c>
      <c r="D334" s="208">
        <v>18</v>
      </c>
      <c r="E334" s="208">
        <v>141</v>
      </c>
      <c r="F334" s="208">
        <v>88</v>
      </c>
      <c r="G334" s="208">
        <v>2746</v>
      </c>
      <c r="H334" s="206">
        <v>3061</v>
      </c>
      <c r="I334" s="206">
        <f t="shared" ref="I334:N334" si="32">I32/$H32</f>
        <v>181.858569095067</v>
      </c>
      <c r="J334" s="206">
        <f t="shared" si="32"/>
        <v>51.080365893498858</v>
      </c>
      <c r="K334" s="206">
        <f t="shared" si="32"/>
        <v>333.09948709572035</v>
      </c>
      <c r="L334" s="206">
        <f t="shared" si="32"/>
        <v>357.47894152237831</v>
      </c>
      <c r="M334" s="206">
        <f t="shared" si="32"/>
        <v>57.467742567788306</v>
      </c>
      <c r="N334" s="206">
        <f t="shared" si="32"/>
        <v>980.98510617445288</v>
      </c>
    </row>
    <row r="335" spans="1:14" x14ac:dyDescent="0.25">
      <c r="A335" s="204">
        <v>91</v>
      </c>
      <c r="B335" s="205" t="s">
        <v>38</v>
      </c>
      <c r="C335" s="207">
        <v>36837</v>
      </c>
      <c r="D335" s="208">
        <v>6350</v>
      </c>
      <c r="E335" s="208">
        <v>38998</v>
      </c>
      <c r="F335" s="208">
        <v>18220</v>
      </c>
      <c r="G335" s="208">
        <v>563623</v>
      </c>
      <c r="H335" s="206">
        <v>664028</v>
      </c>
      <c r="I335" s="206">
        <f t="shared" ref="I335:N335" si="33">I33/$H33</f>
        <v>454.13612297975391</v>
      </c>
      <c r="J335" s="206">
        <f t="shared" si="33"/>
        <v>83.067694434572033</v>
      </c>
      <c r="K335" s="206">
        <f t="shared" si="33"/>
        <v>424.69204211268197</v>
      </c>
      <c r="L335" s="206">
        <f t="shared" si="33"/>
        <v>341.18749149132265</v>
      </c>
      <c r="M335" s="206">
        <f t="shared" si="33"/>
        <v>54.373745354111577</v>
      </c>
      <c r="N335" s="206">
        <f t="shared" si="33"/>
        <v>1357.457096372442</v>
      </c>
    </row>
    <row r="336" spans="1:14" x14ac:dyDescent="0.25">
      <c r="A336" s="204">
        <v>92</v>
      </c>
      <c r="B336" s="205" t="s">
        <v>39</v>
      </c>
      <c r="C336" s="207">
        <v>15334</v>
      </c>
      <c r="D336" s="208">
        <v>2669</v>
      </c>
      <c r="E336" s="208">
        <v>16734</v>
      </c>
      <c r="F336" s="208">
        <v>8425</v>
      </c>
      <c r="G336" s="208">
        <v>199657</v>
      </c>
      <c r="H336" s="206">
        <v>242819</v>
      </c>
      <c r="I336" s="206">
        <f t="shared" ref="I336:N336" si="34">I34/$H34</f>
        <v>516.96480728443828</v>
      </c>
      <c r="J336" s="206">
        <f t="shared" si="34"/>
        <v>95.479630918503076</v>
      </c>
      <c r="K336" s="206">
        <f t="shared" si="34"/>
        <v>498.35093720013674</v>
      </c>
      <c r="L336" s="206">
        <f t="shared" si="34"/>
        <v>431.43797025768163</v>
      </c>
      <c r="M336" s="206">
        <f t="shared" si="34"/>
        <v>52.673091562027686</v>
      </c>
      <c r="N336" s="206">
        <f t="shared" si="34"/>
        <v>1594.9064372227874</v>
      </c>
    </row>
    <row r="337" spans="1:14" x14ac:dyDescent="0.25">
      <c r="A337" s="204">
        <v>97</v>
      </c>
      <c r="B337" s="205" t="s">
        <v>40</v>
      </c>
      <c r="C337" s="207">
        <v>69</v>
      </c>
      <c r="D337" s="208">
        <v>16</v>
      </c>
      <c r="E337" s="208">
        <v>93</v>
      </c>
      <c r="F337" s="208">
        <v>42</v>
      </c>
      <c r="G337" s="208">
        <v>1871</v>
      </c>
      <c r="H337" s="206">
        <v>2091</v>
      </c>
      <c r="I337" s="206">
        <f t="shared" ref="I337:N337" si="35">I35/$H35</f>
        <v>270.13648493543758</v>
      </c>
      <c r="J337" s="206">
        <f t="shared" si="35"/>
        <v>66.467718794835008</v>
      </c>
      <c r="K337" s="206">
        <f t="shared" si="35"/>
        <v>321.62299856527972</v>
      </c>
      <c r="L337" s="206">
        <f t="shared" si="35"/>
        <v>249.76200860832137</v>
      </c>
      <c r="M337" s="206">
        <f t="shared" si="35"/>
        <v>57.32006695361072</v>
      </c>
      <c r="N337" s="206">
        <f t="shared" si="35"/>
        <v>965.3092778574844</v>
      </c>
    </row>
    <row r="338" spans="1:14" x14ac:dyDescent="0.25">
      <c r="A338" s="204">
        <v>98</v>
      </c>
      <c r="B338" s="205" t="s">
        <v>41</v>
      </c>
      <c r="C338" s="208">
        <v>1173</v>
      </c>
      <c r="D338" s="208">
        <v>247</v>
      </c>
      <c r="E338" s="208">
        <v>1745</v>
      </c>
      <c r="F338" s="208">
        <v>894</v>
      </c>
      <c r="G338" s="208">
        <v>18884</v>
      </c>
      <c r="H338" s="206">
        <v>22943</v>
      </c>
      <c r="I338" s="206">
        <f t="shared" ref="I338:N338" si="36">I36/$H36</f>
        <v>418.53905897223558</v>
      </c>
      <c r="J338" s="206">
        <f t="shared" si="36"/>
        <v>93.517216580220548</v>
      </c>
      <c r="K338" s="206">
        <f t="shared" si="36"/>
        <v>550.0009087739179</v>
      </c>
      <c r="L338" s="206">
        <f t="shared" si="36"/>
        <v>484.5275038137994</v>
      </c>
      <c r="M338" s="206">
        <f t="shared" si="36"/>
        <v>52.726715773874389</v>
      </c>
      <c r="N338" s="206">
        <f t="shared" si="36"/>
        <v>1599.3114039140478</v>
      </c>
    </row>
    <row r="339" spans="1:14" x14ac:dyDescent="0.25">
      <c r="A339" s="204">
        <v>102</v>
      </c>
      <c r="B339" s="205" t="s">
        <v>42</v>
      </c>
      <c r="C339" s="207">
        <v>438</v>
      </c>
      <c r="D339" s="208">
        <v>100</v>
      </c>
      <c r="E339" s="208">
        <v>595</v>
      </c>
      <c r="F339" s="208">
        <v>305</v>
      </c>
      <c r="G339" s="208">
        <v>8307</v>
      </c>
      <c r="H339" s="206">
        <v>9745</v>
      </c>
      <c r="I339" s="206">
        <f t="shared" ref="I339:N339" si="37">I37/$H37</f>
        <v>367.94292252437151</v>
      </c>
      <c r="J339" s="206">
        <f t="shared" si="37"/>
        <v>89.138019497178036</v>
      </c>
      <c r="K339" s="206">
        <f t="shared" si="37"/>
        <v>441.52297075423292</v>
      </c>
      <c r="L339" s="206">
        <f t="shared" si="37"/>
        <v>389.17874807593637</v>
      </c>
      <c r="M339" s="206">
        <f t="shared" si="37"/>
        <v>54.607123653155469</v>
      </c>
      <c r="N339" s="206">
        <f t="shared" si="37"/>
        <v>1342.3897845048741</v>
      </c>
    </row>
    <row r="340" spans="1:14" x14ac:dyDescent="0.25">
      <c r="A340" s="204">
        <v>103</v>
      </c>
      <c r="B340" s="205" t="s">
        <v>43</v>
      </c>
      <c r="C340" s="207">
        <v>95</v>
      </c>
      <c r="D340" s="208">
        <v>13</v>
      </c>
      <c r="E340" s="208">
        <v>125</v>
      </c>
      <c r="F340" s="208">
        <v>76</v>
      </c>
      <c r="G340" s="208">
        <v>1852</v>
      </c>
      <c r="H340" s="206">
        <v>2161</v>
      </c>
      <c r="I340" s="206">
        <f t="shared" ref="I340:N340" si="38">I38/$H38</f>
        <v>359.87943081906531</v>
      </c>
      <c r="J340" s="206">
        <f t="shared" si="38"/>
        <v>52.255668671911153</v>
      </c>
      <c r="K340" s="206">
        <f t="shared" si="38"/>
        <v>418.28609440074041</v>
      </c>
      <c r="L340" s="206">
        <f t="shared" si="38"/>
        <v>437.31054141601106</v>
      </c>
      <c r="M340" s="206">
        <f t="shared" si="38"/>
        <v>54.900101804720045</v>
      </c>
      <c r="N340" s="206">
        <f t="shared" si="38"/>
        <v>1322.631837112448</v>
      </c>
    </row>
    <row r="341" spans="1:14" x14ac:dyDescent="0.25">
      <c r="A341" s="204">
        <v>105</v>
      </c>
      <c r="B341" s="205" t="s">
        <v>44</v>
      </c>
      <c r="C341" s="207">
        <v>75</v>
      </c>
      <c r="D341" s="208">
        <v>15</v>
      </c>
      <c r="E341" s="208">
        <v>75</v>
      </c>
      <c r="F341" s="208">
        <v>46</v>
      </c>
      <c r="G341" s="208">
        <v>1883</v>
      </c>
      <c r="H341" s="206">
        <v>2094</v>
      </c>
      <c r="I341" s="206">
        <f t="shared" ref="I341:N341" si="39">I39/$H39</f>
        <v>293.20594555873924</v>
      </c>
      <c r="J341" s="206">
        <f t="shared" si="39"/>
        <v>62.224212034383953</v>
      </c>
      <c r="K341" s="206">
        <f t="shared" si="39"/>
        <v>259.00179083094554</v>
      </c>
      <c r="L341" s="206">
        <f t="shared" si="39"/>
        <v>273.15696275071633</v>
      </c>
      <c r="M341" s="206">
        <f t="shared" si="39"/>
        <v>57.605052531041075</v>
      </c>
      <c r="N341" s="206">
        <f t="shared" si="39"/>
        <v>945.19396370582626</v>
      </c>
    </row>
    <row r="342" spans="1:14" x14ac:dyDescent="0.25">
      <c r="A342" s="204">
        <v>106</v>
      </c>
      <c r="B342" s="205" t="s">
        <v>45</v>
      </c>
      <c r="C342" s="207">
        <v>2316</v>
      </c>
      <c r="D342" s="208">
        <v>428</v>
      </c>
      <c r="E342" s="208">
        <v>2981</v>
      </c>
      <c r="F342" s="208">
        <v>1671</v>
      </c>
      <c r="G342" s="208">
        <v>39401</v>
      </c>
      <c r="H342" s="206">
        <v>46797</v>
      </c>
      <c r="I342" s="206">
        <f t="shared" ref="I342:N342" si="40">I40/$H40</f>
        <v>405.14336303609207</v>
      </c>
      <c r="J342" s="206">
        <f t="shared" si="40"/>
        <v>79.445733700878264</v>
      </c>
      <c r="K342" s="206">
        <f t="shared" si="40"/>
        <v>460.6405267431673</v>
      </c>
      <c r="L342" s="206">
        <f t="shared" si="40"/>
        <v>444.00673504711841</v>
      </c>
      <c r="M342" s="206">
        <f t="shared" si="40"/>
        <v>53.935680919717079</v>
      </c>
      <c r="N342" s="206">
        <f t="shared" si="40"/>
        <v>1443.172039446973</v>
      </c>
    </row>
    <row r="343" spans="1:14" x14ac:dyDescent="0.25">
      <c r="A343" s="204">
        <v>108</v>
      </c>
      <c r="B343" s="205" t="s">
        <v>46</v>
      </c>
      <c r="C343" s="207">
        <v>550</v>
      </c>
      <c r="D343" s="208">
        <v>120</v>
      </c>
      <c r="E343" s="208">
        <v>768</v>
      </c>
      <c r="F343" s="208">
        <v>379</v>
      </c>
      <c r="G343" s="208">
        <v>8440</v>
      </c>
      <c r="H343" s="206">
        <v>10257</v>
      </c>
      <c r="I343" s="206">
        <f t="shared" ref="I343:N343" si="41">I41/$H41</f>
        <v>438.96563322608949</v>
      </c>
      <c r="J343" s="206">
        <f t="shared" si="41"/>
        <v>101.62620649312665</v>
      </c>
      <c r="K343" s="206">
        <f t="shared" si="41"/>
        <v>541.45085697572381</v>
      </c>
      <c r="L343" s="206">
        <f t="shared" si="41"/>
        <v>459.46239836209423</v>
      </c>
      <c r="M343" s="206">
        <f t="shared" si="41"/>
        <v>52.711943063273864</v>
      </c>
      <c r="N343" s="206">
        <f t="shared" si="41"/>
        <v>1594.2170381203082</v>
      </c>
    </row>
    <row r="344" spans="1:14" x14ac:dyDescent="0.25">
      <c r="A344" s="204">
        <v>109</v>
      </c>
      <c r="B344" s="205" t="s">
        <v>47</v>
      </c>
      <c r="C344" s="207">
        <v>3197</v>
      </c>
      <c r="D344" s="208">
        <v>614</v>
      </c>
      <c r="E344" s="208">
        <v>4175</v>
      </c>
      <c r="F344" s="208">
        <v>2263</v>
      </c>
      <c r="G344" s="208">
        <v>57794</v>
      </c>
      <c r="H344" s="206">
        <v>68043</v>
      </c>
      <c r="I344" s="206">
        <f t="shared" ref="I344:N344" si="42">I42/$H42</f>
        <v>384.63373263965434</v>
      </c>
      <c r="J344" s="206">
        <f t="shared" si="42"/>
        <v>78.384418676425199</v>
      </c>
      <c r="K344" s="206">
        <f t="shared" si="42"/>
        <v>443.7018172332202</v>
      </c>
      <c r="L344" s="206">
        <f t="shared" si="42"/>
        <v>413.55399585556194</v>
      </c>
      <c r="M344" s="206">
        <f t="shared" si="42"/>
        <v>54.410940728656882</v>
      </c>
      <c r="N344" s="206">
        <f t="shared" si="42"/>
        <v>1374.6849051335184</v>
      </c>
    </row>
    <row r="345" spans="1:14" x14ac:dyDescent="0.25">
      <c r="A345" s="204">
        <v>111</v>
      </c>
      <c r="B345" s="205" t="s">
        <v>48</v>
      </c>
      <c r="C345" s="207">
        <v>561</v>
      </c>
      <c r="D345" s="208">
        <v>126</v>
      </c>
      <c r="E345" s="208">
        <v>856</v>
      </c>
      <c r="F345" s="208">
        <v>499</v>
      </c>
      <c r="G345" s="208">
        <v>16089</v>
      </c>
      <c r="H345" s="206">
        <v>18131</v>
      </c>
      <c r="I345" s="206">
        <f t="shared" ref="I345:N345" si="43">I43/$H43</f>
        <v>253.29655893221556</v>
      </c>
      <c r="J345" s="206">
        <f t="shared" si="43"/>
        <v>60.366168440792016</v>
      </c>
      <c r="K345" s="206">
        <f t="shared" si="43"/>
        <v>341.40524405713967</v>
      </c>
      <c r="L345" s="206">
        <f t="shared" si="43"/>
        <v>342.2235629584689</v>
      </c>
      <c r="M345" s="206">
        <f t="shared" si="43"/>
        <v>56.845256191053998</v>
      </c>
      <c r="N345" s="206">
        <f t="shared" si="43"/>
        <v>1054.1367905796703</v>
      </c>
    </row>
    <row r="346" spans="1:14" x14ac:dyDescent="0.25">
      <c r="A346" s="204">
        <v>139</v>
      </c>
      <c r="B346" s="205" t="s">
        <v>49</v>
      </c>
      <c r="C346" s="207">
        <v>693</v>
      </c>
      <c r="D346" s="208">
        <v>146</v>
      </c>
      <c r="E346" s="208">
        <v>930</v>
      </c>
      <c r="F346" s="208">
        <v>499</v>
      </c>
      <c r="G346" s="208">
        <v>7585</v>
      </c>
      <c r="H346" s="206">
        <v>9853</v>
      </c>
      <c r="I346" s="206">
        <f t="shared" ref="I346:N346" si="44">I44/$H44</f>
        <v>575.77517811833957</v>
      </c>
      <c r="J346" s="206">
        <f t="shared" si="44"/>
        <v>128.71501065665279</v>
      </c>
      <c r="K346" s="206">
        <f t="shared" si="44"/>
        <v>682.54713285293826</v>
      </c>
      <c r="L346" s="206">
        <f t="shared" si="44"/>
        <v>629.74276058053385</v>
      </c>
      <c r="M346" s="206">
        <f t="shared" si="44"/>
        <v>49.314432152643867</v>
      </c>
      <c r="N346" s="206">
        <f t="shared" si="44"/>
        <v>2066.0945143611084</v>
      </c>
    </row>
    <row r="347" spans="1:14" x14ac:dyDescent="0.25">
      <c r="A347" s="204">
        <v>140</v>
      </c>
      <c r="B347" s="205" t="s">
        <v>50</v>
      </c>
      <c r="C347" s="207">
        <v>949</v>
      </c>
      <c r="D347" s="208">
        <v>212</v>
      </c>
      <c r="E347" s="208">
        <v>1381</v>
      </c>
      <c r="F347" s="208">
        <v>725</v>
      </c>
      <c r="G347" s="208">
        <v>17534</v>
      </c>
      <c r="H347" s="206">
        <v>20801</v>
      </c>
      <c r="I347" s="206">
        <f t="shared" ref="I347:N347" si="45">I45/$H45</f>
        <v>373.48243786356426</v>
      </c>
      <c r="J347" s="206">
        <f t="shared" si="45"/>
        <v>88.53122446036248</v>
      </c>
      <c r="K347" s="206">
        <f t="shared" si="45"/>
        <v>480.09551127349647</v>
      </c>
      <c r="L347" s="206">
        <f t="shared" si="45"/>
        <v>433.39601461468197</v>
      </c>
      <c r="M347" s="206">
        <f t="shared" si="45"/>
        <v>53.998751983077739</v>
      </c>
      <c r="N347" s="206">
        <f t="shared" si="45"/>
        <v>1429.5039401951831</v>
      </c>
    </row>
    <row r="348" spans="1:14" x14ac:dyDescent="0.25">
      <c r="A348" s="204">
        <v>142</v>
      </c>
      <c r="B348" s="205" t="s">
        <v>51</v>
      </c>
      <c r="C348" s="207">
        <v>302</v>
      </c>
      <c r="D348" s="208">
        <v>58</v>
      </c>
      <c r="E348" s="208">
        <v>393</v>
      </c>
      <c r="F348" s="208">
        <v>206</v>
      </c>
      <c r="G348" s="208">
        <v>5545</v>
      </c>
      <c r="H348" s="206">
        <v>6504</v>
      </c>
      <c r="I348" s="206">
        <f t="shared" ref="I348:N348" si="46">I46/$H46</f>
        <v>380.11464022140223</v>
      </c>
      <c r="J348" s="206">
        <f t="shared" si="46"/>
        <v>77.462638376383765</v>
      </c>
      <c r="K348" s="206">
        <f t="shared" si="46"/>
        <v>436.94844557195569</v>
      </c>
      <c r="L348" s="206">
        <f t="shared" si="46"/>
        <v>393.83817343173433</v>
      </c>
      <c r="M348" s="206">
        <f t="shared" si="46"/>
        <v>54.614498769987705</v>
      </c>
      <c r="N348" s="206">
        <f t="shared" si="46"/>
        <v>1342.9783963714638</v>
      </c>
    </row>
    <row r="349" spans="1:14" x14ac:dyDescent="0.25">
      <c r="A349" s="204">
        <v>143</v>
      </c>
      <c r="B349" s="205" t="s">
        <v>52</v>
      </c>
      <c r="C349" s="207">
        <v>258</v>
      </c>
      <c r="D349" s="208">
        <v>68</v>
      </c>
      <c r="E349" s="208">
        <v>445</v>
      </c>
      <c r="F349" s="208">
        <v>203</v>
      </c>
      <c r="G349" s="208">
        <v>5830</v>
      </c>
      <c r="H349" s="206">
        <v>6804</v>
      </c>
      <c r="I349" s="206">
        <f t="shared" ref="I349:N349" si="47">I47/$H47</f>
        <v>310.41563492063494</v>
      </c>
      <c r="J349" s="206">
        <f t="shared" si="47"/>
        <v>86.813932980599645</v>
      </c>
      <c r="K349" s="206">
        <f t="shared" si="47"/>
        <v>472.94853762492653</v>
      </c>
      <c r="L349" s="206">
        <f t="shared" si="47"/>
        <v>370.99055555555555</v>
      </c>
      <c r="M349" s="206">
        <f t="shared" si="47"/>
        <v>54.889741328630215</v>
      </c>
      <c r="N349" s="206">
        <f t="shared" si="47"/>
        <v>1296.0584024103471</v>
      </c>
    </row>
    <row r="350" spans="1:14" x14ac:dyDescent="0.25">
      <c r="A350" s="204">
        <v>145</v>
      </c>
      <c r="B350" s="205" t="s">
        <v>53</v>
      </c>
      <c r="C350" s="207">
        <v>860</v>
      </c>
      <c r="D350" s="208">
        <v>159</v>
      </c>
      <c r="E350" s="208">
        <v>1001</v>
      </c>
      <c r="F350" s="208">
        <v>517</v>
      </c>
      <c r="G350" s="208">
        <v>9832</v>
      </c>
      <c r="H350" s="206">
        <v>12369</v>
      </c>
      <c r="I350" s="206">
        <f t="shared" ref="I350:N350" si="48">I48/$H48</f>
        <v>569.18316759641039</v>
      </c>
      <c r="J350" s="206">
        <f t="shared" si="48"/>
        <v>111.66250303177299</v>
      </c>
      <c r="K350" s="206">
        <f t="shared" si="48"/>
        <v>585.2179909451047</v>
      </c>
      <c r="L350" s="206">
        <f t="shared" si="48"/>
        <v>519.74111569245702</v>
      </c>
      <c r="M350" s="206">
        <f t="shared" si="48"/>
        <v>50.920682351038892</v>
      </c>
      <c r="N350" s="206">
        <f t="shared" si="48"/>
        <v>1836.7254596167843</v>
      </c>
    </row>
    <row r="351" spans="1:14" x14ac:dyDescent="0.25">
      <c r="A351" s="204">
        <v>146</v>
      </c>
      <c r="B351" s="205" t="s">
        <v>54</v>
      </c>
      <c r="C351" s="207">
        <v>110</v>
      </c>
      <c r="D351" s="208">
        <v>31</v>
      </c>
      <c r="E351" s="208">
        <v>169</v>
      </c>
      <c r="F351" s="208">
        <v>101</v>
      </c>
      <c r="G351" s="208">
        <v>4081</v>
      </c>
      <c r="H351" s="206">
        <v>4492</v>
      </c>
      <c r="I351" s="206">
        <f t="shared" ref="I351:N351" si="49">I49/$H49</f>
        <v>200.4661843276937</v>
      </c>
      <c r="J351" s="206">
        <f t="shared" si="49"/>
        <v>59.946905609973285</v>
      </c>
      <c r="K351" s="206">
        <f t="shared" si="49"/>
        <v>272.06027827248442</v>
      </c>
      <c r="L351" s="206">
        <f t="shared" si="49"/>
        <v>279.58427871772039</v>
      </c>
      <c r="M351" s="206">
        <f t="shared" si="49"/>
        <v>58.198766696349068</v>
      </c>
      <c r="N351" s="206">
        <f t="shared" si="49"/>
        <v>870.25641362422084</v>
      </c>
    </row>
    <row r="352" spans="1:14" x14ac:dyDescent="0.25">
      <c r="A352" s="204">
        <v>148</v>
      </c>
      <c r="B352" s="205" t="s">
        <v>55</v>
      </c>
      <c r="C352" s="207">
        <v>285</v>
      </c>
      <c r="D352" s="208">
        <v>58</v>
      </c>
      <c r="E352" s="208">
        <v>362</v>
      </c>
      <c r="F352" s="208">
        <v>201</v>
      </c>
      <c r="G352" s="208">
        <v>6141</v>
      </c>
      <c r="H352" s="206">
        <v>7047</v>
      </c>
      <c r="I352" s="206">
        <f t="shared" ref="I352:N352" si="50">I50/$H50</f>
        <v>331.07681992337166</v>
      </c>
      <c r="J352" s="206">
        <f t="shared" si="50"/>
        <v>71.493827160493822</v>
      </c>
      <c r="K352" s="206">
        <f t="shared" si="50"/>
        <v>371.4689172697602</v>
      </c>
      <c r="L352" s="206">
        <f t="shared" si="50"/>
        <v>354.66873563218394</v>
      </c>
      <c r="M352" s="206">
        <f t="shared" si="50"/>
        <v>55.824103873988932</v>
      </c>
      <c r="N352" s="206">
        <f t="shared" si="50"/>
        <v>1184.5324038597985</v>
      </c>
    </row>
    <row r="353" spans="1:14" x14ac:dyDescent="0.25">
      <c r="A353" s="204">
        <v>149</v>
      </c>
      <c r="B353" s="205" t="s">
        <v>56</v>
      </c>
      <c r="C353" s="207">
        <v>252</v>
      </c>
      <c r="D353" s="208">
        <v>48</v>
      </c>
      <c r="E353" s="208">
        <v>349</v>
      </c>
      <c r="F353" s="208">
        <v>194</v>
      </c>
      <c r="G353" s="208">
        <v>4541</v>
      </c>
      <c r="H353" s="206">
        <v>5384</v>
      </c>
      <c r="I353" s="206">
        <f t="shared" ref="I353:N353" si="51">I51/$H51</f>
        <v>383.16309806835068</v>
      </c>
      <c r="J353" s="206">
        <f t="shared" si="51"/>
        <v>77.442793462109961</v>
      </c>
      <c r="K353" s="206">
        <f t="shared" si="51"/>
        <v>468.74705980683507</v>
      </c>
      <c r="L353" s="206">
        <f t="shared" si="51"/>
        <v>448.05135958395243</v>
      </c>
      <c r="M353" s="206">
        <f t="shared" si="51"/>
        <v>54.029803120356618</v>
      </c>
      <c r="N353" s="206">
        <f t="shared" si="51"/>
        <v>1431.4341140416047</v>
      </c>
    </row>
    <row r="354" spans="1:14" x14ac:dyDescent="0.25">
      <c r="A354" s="204">
        <v>151</v>
      </c>
      <c r="B354" s="205" t="s">
        <v>57</v>
      </c>
      <c r="C354" s="207">
        <v>58</v>
      </c>
      <c r="D354" s="208">
        <v>9</v>
      </c>
      <c r="E354" s="208">
        <v>102</v>
      </c>
      <c r="F354" s="208">
        <v>46</v>
      </c>
      <c r="G354" s="208">
        <v>1637</v>
      </c>
      <c r="H354" s="206">
        <v>1852</v>
      </c>
      <c r="I354" s="206">
        <f t="shared" ref="I354:N354" si="52">I52/$H52</f>
        <v>256.3747192224622</v>
      </c>
      <c r="J354" s="206">
        <f t="shared" si="52"/>
        <v>42.213012958963283</v>
      </c>
      <c r="K354" s="206">
        <f t="shared" si="52"/>
        <v>398.26979481641473</v>
      </c>
      <c r="L354" s="206">
        <f t="shared" si="52"/>
        <v>308.85025917926566</v>
      </c>
      <c r="M354" s="206">
        <f t="shared" si="52"/>
        <v>56.623228941684665</v>
      </c>
      <c r="N354" s="206">
        <f t="shared" si="52"/>
        <v>1062.3310151187907</v>
      </c>
    </row>
    <row r="355" spans="1:14" x14ac:dyDescent="0.25">
      <c r="A355" s="204">
        <v>152</v>
      </c>
      <c r="B355" s="205" t="s">
        <v>58</v>
      </c>
      <c r="C355" s="207">
        <v>178</v>
      </c>
      <c r="D355" s="208">
        <v>49</v>
      </c>
      <c r="E355" s="208">
        <v>330</v>
      </c>
      <c r="F355" s="208">
        <v>180</v>
      </c>
      <c r="G355" s="208">
        <v>3669</v>
      </c>
      <c r="H355" s="206">
        <v>4406</v>
      </c>
      <c r="I355" s="206">
        <f t="shared" ref="I355:N355" si="53">I53/$H53</f>
        <v>330.72246482069909</v>
      </c>
      <c r="J355" s="206">
        <f t="shared" si="53"/>
        <v>96.604289605083977</v>
      </c>
      <c r="K355" s="206">
        <f t="shared" si="53"/>
        <v>541.61118928733538</v>
      </c>
      <c r="L355" s="206">
        <f t="shared" si="53"/>
        <v>507.99464366772582</v>
      </c>
      <c r="M355" s="206">
        <f t="shared" si="53"/>
        <v>53.344561960962331</v>
      </c>
      <c r="N355" s="206">
        <f t="shared" si="53"/>
        <v>1530.2771493418068</v>
      </c>
    </row>
    <row r="356" spans="1:14" x14ac:dyDescent="0.25">
      <c r="A356" s="204">
        <v>153</v>
      </c>
      <c r="B356" s="205" t="s">
        <v>59</v>
      </c>
      <c r="C356" s="207">
        <v>878</v>
      </c>
      <c r="D356" s="208">
        <v>191</v>
      </c>
      <c r="E356" s="208">
        <v>1344</v>
      </c>
      <c r="F356" s="208">
        <v>725</v>
      </c>
      <c r="G356" s="208">
        <v>22070</v>
      </c>
      <c r="H356" s="206">
        <v>25208</v>
      </c>
      <c r="I356" s="206">
        <f t="shared" ref="I356:N356" si="54">I54/$H54</f>
        <v>285.13091796255162</v>
      </c>
      <c r="J356" s="206">
        <f t="shared" si="54"/>
        <v>65.817260393525871</v>
      </c>
      <c r="K356" s="206">
        <f t="shared" si="54"/>
        <v>385.54853697238968</v>
      </c>
      <c r="L356" s="206">
        <f t="shared" si="54"/>
        <v>357.6273603617899</v>
      </c>
      <c r="M356" s="206">
        <f t="shared" si="54"/>
        <v>56.085536337670582</v>
      </c>
      <c r="N356" s="206">
        <f t="shared" si="54"/>
        <v>1150.2096120279275</v>
      </c>
    </row>
    <row r="357" spans="1:14" x14ac:dyDescent="0.25">
      <c r="A357" s="204">
        <v>165</v>
      </c>
      <c r="B357" s="205" t="s">
        <v>60</v>
      </c>
      <c r="C357" s="207">
        <v>856</v>
      </c>
      <c r="D357" s="208">
        <v>164</v>
      </c>
      <c r="E357" s="208">
        <v>1093</v>
      </c>
      <c r="F357" s="208">
        <v>667</v>
      </c>
      <c r="G357" s="208">
        <v>13500</v>
      </c>
      <c r="H357" s="206">
        <v>16280</v>
      </c>
      <c r="I357" s="206">
        <f t="shared" ref="I357:N357" si="55">I55/$H55</f>
        <v>430.43497297297301</v>
      </c>
      <c r="J357" s="206">
        <f t="shared" si="55"/>
        <v>87.505282555282562</v>
      </c>
      <c r="K357" s="206">
        <f t="shared" si="55"/>
        <v>485.4940841523341</v>
      </c>
      <c r="L357" s="206">
        <f t="shared" si="55"/>
        <v>509.45115847665852</v>
      </c>
      <c r="M357" s="206">
        <f t="shared" si="55"/>
        <v>53.121007371007373</v>
      </c>
      <c r="N357" s="206">
        <f t="shared" si="55"/>
        <v>1566.0065055282555</v>
      </c>
    </row>
    <row r="358" spans="1:14" x14ac:dyDescent="0.25">
      <c r="A358" s="204">
        <v>167</v>
      </c>
      <c r="B358" s="205" t="s">
        <v>61</v>
      </c>
      <c r="C358" s="207">
        <v>3522</v>
      </c>
      <c r="D358" s="208">
        <v>648</v>
      </c>
      <c r="E358" s="208">
        <v>4439</v>
      </c>
      <c r="F358" s="208">
        <v>2173</v>
      </c>
      <c r="G358" s="208">
        <v>66731</v>
      </c>
      <c r="H358" s="206">
        <v>77513</v>
      </c>
      <c r="I358" s="206">
        <f t="shared" ref="I358:N358" si="56">I56/$H56</f>
        <v>371.96578406202832</v>
      </c>
      <c r="J358" s="206">
        <f t="shared" si="56"/>
        <v>72.618167275166741</v>
      </c>
      <c r="K358" s="206">
        <f t="shared" si="56"/>
        <v>414.12245520106308</v>
      </c>
      <c r="L358" s="206">
        <f t="shared" si="56"/>
        <v>348.59110523396077</v>
      </c>
      <c r="M358" s="206">
        <f t="shared" si="56"/>
        <v>55.149302181569546</v>
      </c>
      <c r="N358" s="206">
        <f t="shared" si="56"/>
        <v>1262.4468139537885</v>
      </c>
    </row>
    <row r="359" spans="1:14" x14ac:dyDescent="0.25">
      <c r="A359" s="204">
        <v>169</v>
      </c>
      <c r="B359" s="205" t="s">
        <v>62</v>
      </c>
      <c r="C359" s="207">
        <v>207</v>
      </c>
      <c r="D359" s="208">
        <v>39</v>
      </c>
      <c r="E359" s="208">
        <v>344</v>
      </c>
      <c r="F359" s="208">
        <v>179</v>
      </c>
      <c r="G359" s="208">
        <v>4221</v>
      </c>
      <c r="H359" s="206">
        <v>4990</v>
      </c>
      <c r="I359" s="206">
        <f t="shared" ref="I359:N359" si="57">I57/$H57</f>
        <v>339.59241883767538</v>
      </c>
      <c r="J359" s="206">
        <f t="shared" si="57"/>
        <v>67.890480961923842</v>
      </c>
      <c r="K359" s="206">
        <f t="shared" si="57"/>
        <v>498.51252905811623</v>
      </c>
      <c r="L359" s="206">
        <f t="shared" si="57"/>
        <v>446.05006412825645</v>
      </c>
      <c r="M359" s="206">
        <f t="shared" si="57"/>
        <v>54.18782765531062</v>
      </c>
      <c r="N359" s="206">
        <f t="shared" si="57"/>
        <v>1406.2333206412825</v>
      </c>
    </row>
    <row r="360" spans="1:14" x14ac:dyDescent="0.25">
      <c r="A360" s="204">
        <v>171</v>
      </c>
      <c r="B360" s="205" t="s">
        <v>63</v>
      </c>
      <c r="C360" s="207">
        <v>186</v>
      </c>
      <c r="D360" s="208">
        <v>45</v>
      </c>
      <c r="E360" s="208">
        <v>261</v>
      </c>
      <c r="F360" s="208">
        <v>139</v>
      </c>
      <c r="G360" s="208">
        <v>3909</v>
      </c>
      <c r="H360" s="206">
        <v>4540</v>
      </c>
      <c r="I360" s="206">
        <f t="shared" ref="I360:N360" si="58">I58/$H58</f>
        <v>335.38626872246698</v>
      </c>
      <c r="J360" s="206">
        <f t="shared" si="58"/>
        <v>86.099669603524234</v>
      </c>
      <c r="K360" s="206">
        <f t="shared" si="58"/>
        <v>415.7218348017621</v>
      </c>
      <c r="L360" s="206">
        <f t="shared" si="58"/>
        <v>380.70630396475769</v>
      </c>
      <c r="M360" s="206">
        <f t="shared" si="58"/>
        <v>55.156506607929515</v>
      </c>
      <c r="N360" s="206">
        <f t="shared" si="58"/>
        <v>1273.0705837004405</v>
      </c>
    </row>
    <row r="361" spans="1:14" x14ac:dyDescent="0.25">
      <c r="A361" s="204">
        <v>172</v>
      </c>
      <c r="B361" s="205" t="s">
        <v>64</v>
      </c>
      <c r="C361" s="207">
        <v>126</v>
      </c>
      <c r="D361" s="208">
        <v>19</v>
      </c>
      <c r="E361" s="208">
        <v>207</v>
      </c>
      <c r="F361" s="208">
        <v>116</v>
      </c>
      <c r="G361" s="208">
        <v>3703</v>
      </c>
      <c r="H361" s="206">
        <v>4171</v>
      </c>
      <c r="I361" s="206">
        <f t="shared" ref="I361:N361" si="59">I59/$H59</f>
        <v>247.29682570127071</v>
      </c>
      <c r="J361" s="206">
        <f t="shared" si="59"/>
        <v>39.569287940541834</v>
      </c>
      <c r="K361" s="206">
        <f t="shared" si="59"/>
        <v>358.87923999040999</v>
      </c>
      <c r="L361" s="206">
        <f t="shared" si="59"/>
        <v>345.81905538240233</v>
      </c>
      <c r="M361" s="206">
        <f t="shared" si="59"/>
        <v>56.872256053704156</v>
      </c>
      <c r="N361" s="206">
        <f t="shared" si="59"/>
        <v>1048.4366650683289</v>
      </c>
    </row>
    <row r="362" spans="1:14" x14ac:dyDescent="0.25">
      <c r="A362" s="204">
        <v>176</v>
      </c>
      <c r="B362" s="205" t="s">
        <v>65</v>
      </c>
      <c r="C362" s="207">
        <v>121</v>
      </c>
      <c r="D362" s="208">
        <v>27</v>
      </c>
      <c r="E362" s="208">
        <v>173</v>
      </c>
      <c r="F362" s="208">
        <v>126</v>
      </c>
      <c r="G362" s="208">
        <v>3905</v>
      </c>
      <c r="H362" s="206">
        <v>4352</v>
      </c>
      <c r="I362" s="206">
        <f t="shared" ref="I362:N362" si="60">I60/$H60</f>
        <v>227.60650505514707</v>
      </c>
      <c r="J362" s="206">
        <f t="shared" si="60"/>
        <v>53.891429227941174</v>
      </c>
      <c r="K362" s="206">
        <f t="shared" si="60"/>
        <v>287.45866038602941</v>
      </c>
      <c r="L362" s="206">
        <f t="shared" si="60"/>
        <v>360.00852022058825</v>
      </c>
      <c r="M362" s="206">
        <f t="shared" si="60"/>
        <v>57.480307904411767</v>
      </c>
      <c r="N362" s="206">
        <f t="shared" si="60"/>
        <v>986.4454227941178</v>
      </c>
    </row>
    <row r="363" spans="1:14" x14ac:dyDescent="0.25">
      <c r="A363" s="204">
        <v>177</v>
      </c>
      <c r="B363" s="205" t="s">
        <v>66</v>
      </c>
      <c r="C363" s="207">
        <v>66</v>
      </c>
      <c r="D363" s="208">
        <v>14</v>
      </c>
      <c r="E363" s="208">
        <v>119</v>
      </c>
      <c r="F363" s="208">
        <v>63</v>
      </c>
      <c r="G363" s="208">
        <v>1506</v>
      </c>
      <c r="H363" s="206">
        <v>1768</v>
      </c>
      <c r="I363" s="206">
        <f t="shared" ref="I363:N363" si="61">I61/$H61</f>
        <v>305.59754524886881</v>
      </c>
      <c r="J363" s="206">
        <f t="shared" si="61"/>
        <v>68.784502262443439</v>
      </c>
      <c r="K363" s="206">
        <f t="shared" si="61"/>
        <v>486.72413461538463</v>
      </c>
      <c r="L363" s="206">
        <f t="shared" si="61"/>
        <v>443.08740950226246</v>
      </c>
      <c r="M363" s="206">
        <f t="shared" si="61"/>
        <v>54.566945701357469</v>
      </c>
      <c r="N363" s="206">
        <f t="shared" si="61"/>
        <v>1358.7605373303168</v>
      </c>
    </row>
    <row r="364" spans="1:14" x14ac:dyDescent="0.25">
      <c r="A364" s="204">
        <v>178</v>
      </c>
      <c r="B364" s="205" t="s">
        <v>67</v>
      </c>
      <c r="C364" s="207">
        <v>217</v>
      </c>
      <c r="D364" s="208">
        <v>37</v>
      </c>
      <c r="E364" s="208">
        <v>282</v>
      </c>
      <c r="F364" s="208">
        <v>164</v>
      </c>
      <c r="G364" s="208">
        <v>5069</v>
      </c>
      <c r="H364" s="206">
        <v>5769</v>
      </c>
      <c r="I364" s="206">
        <f t="shared" ref="I364:N364" si="62">I62/$H62</f>
        <v>307.92672386895475</v>
      </c>
      <c r="J364" s="206">
        <f t="shared" si="62"/>
        <v>55.711648465938637</v>
      </c>
      <c r="K364" s="206">
        <f t="shared" si="62"/>
        <v>353.48154966198649</v>
      </c>
      <c r="L364" s="206">
        <f t="shared" si="62"/>
        <v>353.48780031201244</v>
      </c>
      <c r="M364" s="206">
        <f t="shared" si="62"/>
        <v>56.287075749696655</v>
      </c>
      <c r="N364" s="206">
        <f t="shared" si="62"/>
        <v>1126.894798058589</v>
      </c>
    </row>
    <row r="365" spans="1:14" x14ac:dyDescent="0.25">
      <c r="A365" s="204">
        <v>179</v>
      </c>
      <c r="B365" s="205" t="s">
        <v>68</v>
      </c>
      <c r="C365" s="207">
        <v>7448</v>
      </c>
      <c r="D365" s="208">
        <v>1396</v>
      </c>
      <c r="E365" s="208">
        <v>9153</v>
      </c>
      <c r="F365" s="208">
        <v>4729</v>
      </c>
      <c r="G365" s="208">
        <v>123161</v>
      </c>
      <c r="H365" s="206">
        <v>145887</v>
      </c>
      <c r="I365" s="206">
        <f t="shared" ref="I365:N365" si="63">I63/$H63</f>
        <v>417.93742334820786</v>
      </c>
      <c r="J365" s="206">
        <f t="shared" si="63"/>
        <v>83.121552982788046</v>
      </c>
      <c r="K365" s="206">
        <f t="shared" si="63"/>
        <v>453.69610376524298</v>
      </c>
      <c r="L365" s="206">
        <f t="shared" si="63"/>
        <v>403.07312385613523</v>
      </c>
      <c r="M365" s="206">
        <f t="shared" si="63"/>
        <v>54.080854771158499</v>
      </c>
      <c r="N365" s="206">
        <f t="shared" si="63"/>
        <v>1411.9090587235326</v>
      </c>
    </row>
    <row r="366" spans="1:14" x14ac:dyDescent="0.25">
      <c r="A366" s="204">
        <v>181</v>
      </c>
      <c r="B366" s="205" t="s">
        <v>69</v>
      </c>
      <c r="C366" s="207">
        <v>68</v>
      </c>
      <c r="D366" s="208">
        <v>9</v>
      </c>
      <c r="E366" s="208">
        <v>126</v>
      </c>
      <c r="F366" s="208">
        <v>51</v>
      </c>
      <c r="G366" s="208">
        <v>1429</v>
      </c>
      <c r="H366" s="206">
        <v>1683</v>
      </c>
      <c r="I366" s="206">
        <f t="shared" ref="I366:N366" si="64">I64/$H64</f>
        <v>330.76000000000005</v>
      </c>
      <c r="J366" s="206">
        <f t="shared" si="64"/>
        <v>46.451871657754012</v>
      </c>
      <c r="K366" s="206">
        <f t="shared" si="64"/>
        <v>541.38299465240641</v>
      </c>
      <c r="L366" s="206">
        <f t="shared" si="64"/>
        <v>376.8054545454545</v>
      </c>
      <c r="M366" s="206">
        <f t="shared" si="64"/>
        <v>54.392002376708263</v>
      </c>
      <c r="N366" s="206">
        <f t="shared" si="64"/>
        <v>1349.7923232323235</v>
      </c>
    </row>
    <row r="367" spans="1:14" x14ac:dyDescent="0.25">
      <c r="A367" s="204">
        <v>182</v>
      </c>
      <c r="B367" s="205" t="s">
        <v>70</v>
      </c>
      <c r="C367" s="207">
        <v>613</v>
      </c>
      <c r="D367" s="208">
        <v>139</v>
      </c>
      <c r="E367" s="208">
        <v>1117</v>
      </c>
      <c r="F367" s="208">
        <v>635</v>
      </c>
      <c r="G367" s="208">
        <v>16843</v>
      </c>
      <c r="H367" s="206">
        <v>19347</v>
      </c>
      <c r="I367" s="206">
        <f t="shared" ref="I367:N367" si="65">I65/$H65</f>
        <v>259.3791300976896</v>
      </c>
      <c r="J367" s="206">
        <f t="shared" si="65"/>
        <v>62.408823073344706</v>
      </c>
      <c r="K367" s="206">
        <f t="shared" si="65"/>
        <v>417.50119450043934</v>
      </c>
      <c r="L367" s="206">
        <f t="shared" si="65"/>
        <v>408.12313536982475</v>
      </c>
      <c r="M367" s="206">
        <f t="shared" si="65"/>
        <v>55.768986406161169</v>
      </c>
      <c r="N367" s="206">
        <f t="shared" si="65"/>
        <v>1203.1812694474597</v>
      </c>
    </row>
    <row r="368" spans="1:14" x14ac:dyDescent="0.25">
      <c r="A368" s="204">
        <v>186</v>
      </c>
      <c r="B368" s="205" t="s">
        <v>71</v>
      </c>
      <c r="C368" s="207">
        <v>2709</v>
      </c>
      <c r="D368" s="208">
        <v>525</v>
      </c>
      <c r="E368" s="208">
        <v>3180</v>
      </c>
      <c r="F368" s="208">
        <v>1618</v>
      </c>
      <c r="G368" s="208">
        <v>37598</v>
      </c>
      <c r="H368" s="206">
        <v>45630</v>
      </c>
      <c r="I368" s="206">
        <f t="shared" ref="I368:N368" si="66">I66/$H66</f>
        <v>486.01169822485213</v>
      </c>
      <c r="J368" s="206">
        <f t="shared" si="66"/>
        <v>99.943293885601577</v>
      </c>
      <c r="K368" s="206">
        <f t="shared" si="66"/>
        <v>503.95856673241286</v>
      </c>
      <c r="L368" s="206">
        <f t="shared" si="66"/>
        <v>440.9193609467456</v>
      </c>
      <c r="M368" s="206">
        <f t="shared" si="66"/>
        <v>52.783867630944549</v>
      </c>
      <c r="N368" s="206">
        <f t="shared" si="66"/>
        <v>1583.6167874205564</v>
      </c>
    </row>
    <row r="369" spans="1:14" x14ac:dyDescent="0.25">
      <c r="A369" s="204">
        <v>202</v>
      </c>
      <c r="B369" s="205" t="s">
        <v>72</v>
      </c>
      <c r="C369" s="207">
        <v>2419</v>
      </c>
      <c r="D369" s="208">
        <v>455</v>
      </c>
      <c r="E369" s="208">
        <v>2778</v>
      </c>
      <c r="F369" s="208">
        <v>1384</v>
      </c>
      <c r="G369" s="208">
        <v>28812</v>
      </c>
      <c r="H369" s="206">
        <v>35848</v>
      </c>
      <c r="I369" s="206">
        <f t="shared" ref="I369:N369" si="67">I67/$H67</f>
        <v>552.40693734657441</v>
      </c>
      <c r="J369" s="206">
        <f t="shared" si="67"/>
        <v>110.25322193706762</v>
      </c>
      <c r="K369" s="206">
        <f t="shared" si="67"/>
        <v>560.38369616157104</v>
      </c>
      <c r="L369" s="206">
        <f t="shared" si="67"/>
        <v>480.06747154652976</v>
      </c>
      <c r="M369" s="206">
        <f t="shared" si="67"/>
        <v>51.486741798705644</v>
      </c>
      <c r="N369" s="206">
        <f t="shared" si="67"/>
        <v>1754.5980687904485</v>
      </c>
    </row>
    <row r="370" spans="1:14" x14ac:dyDescent="0.25">
      <c r="A370" s="204">
        <v>204</v>
      </c>
      <c r="B370" s="205" t="s">
        <v>73</v>
      </c>
      <c r="C370" s="207">
        <v>78</v>
      </c>
      <c r="D370" s="208">
        <v>15</v>
      </c>
      <c r="E370" s="208">
        <v>142</v>
      </c>
      <c r="F370" s="208">
        <v>69</v>
      </c>
      <c r="G370" s="208">
        <v>2385</v>
      </c>
      <c r="H370" s="206">
        <v>2689</v>
      </c>
      <c r="I370" s="206">
        <f t="shared" ref="I370:N370" si="68">I68/$H68</f>
        <v>237.46083302342879</v>
      </c>
      <c r="J370" s="206">
        <f t="shared" si="68"/>
        <v>48.455745630345852</v>
      </c>
      <c r="K370" s="206">
        <f t="shared" si="68"/>
        <v>381.87015991074747</v>
      </c>
      <c r="L370" s="206">
        <f t="shared" si="68"/>
        <v>319.07252510226851</v>
      </c>
      <c r="M370" s="206">
        <f t="shared" si="68"/>
        <v>56.817813313499443</v>
      </c>
      <c r="N370" s="206">
        <f t="shared" si="68"/>
        <v>1043.6770769802902</v>
      </c>
    </row>
    <row r="371" spans="1:14" x14ac:dyDescent="0.25">
      <c r="A371" s="204">
        <v>205</v>
      </c>
      <c r="B371" s="205" t="s">
        <v>74</v>
      </c>
      <c r="C371" s="207">
        <v>1759</v>
      </c>
      <c r="D371" s="208">
        <v>382</v>
      </c>
      <c r="E371" s="208">
        <v>2452</v>
      </c>
      <c r="F371" s="208">
        <v>1285</v>
      </c>
      <c r="G371" s="208">
        <v>30419</v>
      </c>
      <c r="H371" s="206">
        <v>36297</v>
      </c>
      <c r="I371" s="206">
        <f t="shared" ref="I371:N371" si="69">I69/$H69</f>
        <v>396.71926853458967</v>
      </c>
      <c r="J371" s="206">
        <f t="shared" si="69"/>
        <v>91.419208199024709</v>
      </c>
      <c r="K371" s="206">
        <f t="shared" si="69"/>
        <v>488.50376504945314</v>
      </c>
      <c r="L371" s="206">
        <f t="shared" si="69"/>
        <v>440.21366228613937</v>
      </c>
      <c r="M371" s="206">
        <f t="shared" si="69"/>
        <v>53.686010965093537</v>
      </c>
      <c r="N371" s="206">
        <f t="shared" si="69"/>
        <v>1470.5419150343005</v>
      </c>
    </row>
    <row r="372" spans="1:14" x14ac:dyDescent="0.25">
      <c r="A372" s="204">
        <v>208</v>
      </c>
      <c r="B372" s="205" t="s">
        <v>75</v>
      </c>
      <c r="C372" s="207">
        <v>739</v>
      </c>
      <c r="D372" s="208">
        <v>136</v>
      </c>
      <c r="E372" s="208">
        <v>965</v>
      </c>
      <c r="F372" s="208">
        <v>517</v>
      </c>
      <c r="G372" s="208">
        <v>9978</v>
      </c>
      <c r="H372" s="206">
        <v>12335</v>
      </c>
      <c r="I372" s="206">
        <f t="shared" ref="I372:N372" si="70">I70/$H70</f>
        <v>490.44856830158085</v>
      </c>
      <c r="J372" s="206">
        <f t="shared" si="70"/>
        <v>95.77332792865829</v>
      </c>
      <c r="K372" s="206">
        <f t="shared" si="70"/>
        <v>565.72626266720715</v>
      </c>
      <c r="L372" s="206">
        <f t="shared" si="70"/>
        <v>521.17372192946902</v>
      </c>
      <c r="M372" s="206">
        <f t="shared" si="70"/>
        <v>51.819268747466566</v>
      </c>
      <c r="N372" s="206">
        <f t="shared" si="70"/>
        <v>1724.9411495743816</v>
      </c>
    </row>
    <row r="373" spans="1:14" x14ac:dyDescent="0.25">
      <c r="A373" s="204">
        <v>211</v>
      </c>
      <c r="B373" s="205" t="s">
        <v>76</v>
      </c>
      <c r="C373" s="207">
        <v>2045</v>
      </c>
      <c r="D373" s="208">
        <v>443</v>
      </c>
      <c r="E373" s="208">
        <v>2613</v>
      </c>
      <c r="F373" s="208">
        <v>1374</v>
      </c>
      <c r="G373" s="208">
        <v>26484</v>
      </c>
      <c r="H373" s="206">
        <v>32959</v>
      </c>
      <c r="I373" s="206">
        <f t="shared" ref="I373:N373" si="71">I71/$H71</f>
        <v>507.93421978822175</v>
      </c>
      <c r="J373" s="206">
        <f t="shared" si="71"/>
        <v>116.75474073849328</v>
      </c>
      <c r="K373" s="206">
        <f t="shared" si="71"/>
        <v>573.30214175187348</v>
      </c>
      <c r="L373" s="206">
        <f t="shared" si="71"/>
        <v>518.374735883977</v>
      </c>
      <c r="M373" s="206">
        <f t="shared" si="71"/>
        <v>51.475015625474072</v>
      </c>
      <c r="N373" s="206">
        <f t="shared" si="71"/>
        <v>1767.8408537880396</v>
      </c>
    </row>
    <row r="374" spans="1:14" x14ac:dyDescent="0.25">
      <c r="A374" s="204">
        <v>213</v>
      </c>
      <c r="B374" s="205" t="s">
        <v>77</v>
      </c>
      <c r="C374" s="207">
        <v>167</v>
      </c>
      <c r="D374" s="208">
        <v>32</v>
      </c>
      <c r="E374" s="208">
        <v>267</v>
      </c>
      <c r="F374" s="208">
        <v>156</v>
      </c>
      <c r="G374" s="208">
        <v>4532</v>
      </c>
      <c r="H374" s="206">
        <v>5154</v>
      </c>
      <c r="I374" s="206">
        <f t="shared" ref="I374:N374" si="72">I72/$H72</f>
        <v>265.25296274738071</v>
      </c>
      <c r="J374" s="206">
        <f t="shared" si="72"/>
        <v>53.932479627473803</v>
      </c>
      <c r="K374" s="206">
        <f t="shared" si="72"/>
        <v>374.6148835855646</v>
      </c>
      <c r="L374" s="206">
        <f t="shared" si="72"/>
        <v>376.36679860302678</v>
      </c>
      <c r="M374" s="206">
        <f t="shared" si="72"/>
        <v>56.329049282110979</v>
      </c>
      <c r="N374" s="206">
        <f t="shared" si="72"/>
        <v>1126.4961738455568</v>
      </c>
    </row>
    <row r="375" spans="1:14" x14ac:dyDescent="0.25">
      <c r="A375" s="204">
        <v>214</v>
      </c>
      <c r="B375" s="205" t="s">
        <v>78</v>
      </c>
      <c r="C375" s="207">
        <v>583</v>
      </c>
      <c r="D375" s="208">
        <v>116</v>
      </c>
      <c r="E375" s="208">
        <v>789</v>
      </c>
      <c r="F375" s="208">
        <v>383</v>
      </c>
      <c r="G375" s="208">
        <v>10657</v>
      </c>
      <c r="H375" s="206">
        <v>12528</v>
      </c>
      <c r="I375" s="206">
        <f t="shared" ref="I375:N375" si="73">I73/$H73</f>
        <v>380.95615660919543</v>
      </c>
      <c r="J375" s="206">
        <f t="shared" si="73"/>
        <v>80.430555555555557</v>
      </c>
      <c r="K375" s="206">
        <f t="shared" si="73"/>
        <v>455.42140565134099</v>
      </c>
      <c r="L375" s="206">
        <f t="shared" si="73"/>
        <v>380.14400862068965</v>
      </c>
      <c r="M375" s="206">
        <f t="shared" si="73"/>
        <v>54.492929438058752</v>
      </c>
      <c r="N375" s="206">
        <f t="shared" si="73"/>
        <v>1351.4450558748406</v>
      </c>
    </row>
    <row r="376" spans="1:14" x14ac:dyDescent="0.25">
      <c r="A376" s="204">
        <v>216</v>
      </c>
      <c r="B376" s="205" t="s">
        <v>79</v>
      </c>
      <c r="C376" s="207">
        <v>46</v>
      </c>
      <c r="D376" s="208">
        <v>8</v>
      </c>
      <c r="E376" s="208">
        <v>61</v>
      </c>
      <c r="F376" s="208">
        <v>40</v>
      </c>
      <c r="G376" s="208">
        <v>1114</v>
      </c>
      <c r="H376" s="206">
        <v>1269</v>
      </c>
      <c r="I376" s="206">
        <f t="shared" ref="I376:N376" si="74">I74/$H74</f>
        <v>296.74567375886528</v>
      </c>
      <c r="J376" s="206">
        <f t="shared" si="74"/>
        <v>54.761229314420802</v>
      </c>
      <c r="K376" s="206">
        <f t="shared" si="74"/>
        <v>347.60530338849486</v>
      </c>
      <c r="L376" s="206">
        <f t="shared" si="74"/>
        <v>391.94893617021279</v>
      </c>
      <c r="M376" s="206">
        <f t="shared" si="74"/>
        <v>56.235492513790383</v>
      </c>
      <c r="N376" s="206">
        <f t="shared" si="74"/>
        <v>1147.2966351457842</v>
      </c>
    </row>
    <row r="377" spans="1:14" x14ac:dyDescent="0.25">
      <c r="A377" s="204">
        <v>217</v>
      </c>
      <c r="B377" s="205" t="s">
        <v>80</v>
      </c>
      <c r="C377" s="207">
        <v>309</v>
      </c>
      <c r="D377" s="208">
        <v>67</v>
      </c>
      <c r="E377" s="208">
        <v>447</v>
      </c>
      <c r="F377" s="208">
        <v>191</v>
      </c>
      <c r="G377" s="208">
        <v>4338</v>
      </c>
      <c r="H377" s="206">
        <v>5352</v>
      </c>
      <c r="I377" s="206">
        <f t="shared" ref="I377:N377" si="75">I75/$H75</f>
        <v>472.64009529147984</v>
      </c>
      <c r="J377" s="206">
        <f t="shared" si="75"/>
        <v>108.7435538116592</v>
      </c>
      <c r="K377" s="206">
        <f t="shared" si="75"/>
        <v>603.96197869955154</v>
      </c>
      <c r="L377" s="206">
        <f t="shared" si="75"/>
        <v>443.76023542600893</v>
      </c>
      <c r="M377" s="206">
        <f t="shared" si="75"/>
        <v>51.923071748878932</v>
      </c>
      <c r="N377" s="206">
        <f t="shared" si="75"/>
        <v>1681.0289349775783</v>
      </c>
    </row>
    <row r="378" spans="1:14" x14ac:dyDescent="0.25">
      <c r="A378" s="204">
        <v>218</v>
      </c>
      <c r="B378" s="205" t="s">
        <v>81</v>
      </c>
      <c r="C378" s="207">
        <v>37</v>
      </c>
      <c r="D378" s="208">
        <v>11</v>
      </c>
      <c r="E378" s="208">
        <v>62</v>
      </c>
      <c r="F378" s="208">
        <v>27</v>
      </c>
      <c r="G378" s="208">
        <v>1063</v>
      </c>
      <c r="H378" s="206">
        <v>1200</v>
      </c>
      <c r="I378" s="206">
        <f t="shared" ref="I378:N378" si="76">I76/$H76</f>
        <v>252.41122500000003</v>
      </c>
      <c r="J378" s="206">
        <f t="shared" si="76"/>
        <v>79.626249999999999</v>
      </c>
      <c r="K378" s="206">
        <f t="shared" si="76"/>
        <v>373.61871666666667</v>
      </c>
      <c r="L378" s="206">
        <f t="shared" si="76"/>
        <v>279.77804999999995</v>
      </c>
      <c r="M378" s="206">
        <f t="shared" si="76"/>
        <v>56.74648333333333</v>
      </c>
      <c r="N378" s="206">
        <f t="shared" si="76"/>
        <v>1042.1807250000002</v>
      </c>
    </row>
    <row r="379" spans="1:14" x14ac:dyDescent="0.25">
      <c r="A379" s="204">
        <v>224</v>
      </c>
      <c r="B379" s="205" t="s">
        <v>82</v>
      </c>
      <c r="C379" s="207">
        <v>344</v>
      </c>
      <c r="D379" s="208">
        <v>76</v>
      </c>
      <c r="E379" s="208">
        <v>573</v>
      </c>
      <c r="F379" s="208">
        <v>343</v>
      </c>
      <c r="G379" s="208">
        <v>7267</v>
      </c>
      <c r="H379" s="206">
        <v>8603</v>
      </c>
      <c r="I379" s="206">
        <f t="shared" ref="I379:N379" si="77">I77/$H77</f>
        <v>327.3382122515402</v>
      </c>
      <c r="J379" s="206">
        <f t="shared" si="77"/>
        <v>76.737649657096355</v>
      </c>
      <c r="K379" s="206">
        <f t="shared" si="77"/>
        <v>481.64036847611294</v>
      </c>
      <c r="L379" s="206">
        <f t="shared" si="77"/>
        <v>495.76437754271768</v>
      </c>
      <c r="M379" s="206">
        <f t="shared" si="77"/>
        <v>54.111823782401487</v>
      </c>
      <c r="N379" s="206">
        <f t="shared" si="77"/>
        <v>1435.5924317098688</v>
      </c>
    </row>
    <row r="380" spans="1:14" x14ac:dyDescent="0.25">
      <c r="A380" s="204">
        <v>226</v>
      </c>
      <c r="B380" s="205" t="s">
        <v>83</v>
      </c>
      <c r="C380" s="207">
        <v>118</v>
      </c>
      <c r="D380" s="208">
        <v>34</v>
      </c>
      <c r="E380" s="208">
        <v>190</v>
      </c>
      <c r="F380" s="208">
        <v>124</v>
      </c>
      <c r="G380" s="208">
        <v>3199</v>
      </c>
      <c r="H380" s="206">
        <v>3665</v>
      </c>
      <c r="I380" s="206">
        <f t="shared" ref="I380:N380" si="78">I78/$H78</f>
        <v>263.57014461118695</v>
      </c>
      <c r="J380" s="206">
        <f t="shared" si="78"/>
        <v>80.584174624829473</v>
      </c>
      <c r="K380" s="206">
        <f t="shared" si="78"/>
        <v>374.88477489768076</v>
      </c>
      <c r="L380" s="206">
        <f t="shared" si="78"/>
        <v>420.70611732605727</v>
      </c>
      <c r="M380" s="206">
        <f t="shared" si="78"/>
        <v>55.914854024556618</v>
      </c>
      <c r="N380" s="206">
        <f t="shared" si="78"/>
        <v>1195.6600654843112</v>
      </c>
    </row>
    <row r="381" spans="1:14" x14ac:dyDescent="0.25">
      <c r="A381" s="204">
        <v>230</v>
      </c>
      <c r="B381" s="205" t="s">
        <v>84</v>
      </c>
      <c r="C381" s="207">
        <v>98</v>
      </c>
      <c r="D381" s="208">
        <v>17</v>
      </c>
      <c r="E381" s="208">
        <v>128</v>
      </c>
      <c r="F381" s="208">
        <v>58</v>
      </c>
      <c r="G381" s="208">
        <v>1939</v>
      </c>
      <c r="H381" s="206">
        <v>2240</v>
      </c>
      <c r="I381" s="206">
        <f t="shared" ref="I381:N381" si="79">I79/$H79</f>
        <v>358.15106250000002</v>
      </c>
      <c r="J381" s="206">
        <f t="shared" si="79"/>
        <v>65.924330357142864</v>
      </c>
      <c r="K381" s="206">
        <f t="shared" si="79"/>
        <v>413.21885714285713</v>
      </c>
      <c r="L381" s="206">
        <f t="shared" si="79"/>
        <v>321.96680357142856</v>
      </c>
      <c r="M381" s="206">
        <f t="shared" si="79"/>
        <v>55.451937500000007</v>
      </c>
      <c r="N381" s="206">
        <f t="shared" si="79"/>
        <v>1214.7129910714286</v>
      </c>
    </row>
    <row r="382" spans="1:14" x14ac:dyDescent="0.25">
      <c r="A382" s="204">
        <v>231</v>
      </c>
      <c r="B382" s="205" t="s">
        <v>85</v>
      </c>
      <c r="C382" s="207">
        <v>51</v>
      </c>
      <c r="D382" s="208">
        <v>16</v>
      </c>
      <c r="E382" s="208">
        <v>66</v>
      </c>
      <c r="F382" s="208">
        <v>28</v>
      </c>
      <c r="G382" s="208">
        <v>1095</v>
      </c>
      <c r="H382" s="206">
        <v>1256</v>
      </c>
      <c r="I382" s="206">
        <f t="shared" ref="I382:N382" si="80">I80/$H80</f>
        <v>332.40589968152864</v>
      </c>
      <c r="J382" s="206">
        <f t="shared" si="80"/>
        <v>110.65605095541402</v>
      </c>
      <c r="K382" s="206">
        <f t="shared" si="80"/>
        <v>379.99027070063693</v>
      </c>
      <c r="L382" s="206">
        <f t="shared" si="80"/>
        <v>277.20401273885352</v>
      </c>
      <c r="M382" s="206">
        <f t="shared" si="80"/>
        <v>55.848487261146495</v>
      </c>
      <c r="N382" s="206">
        <f t="shared" si="80"/>
        <v>1156.1047213375796</v>
      </c>
    </row>
    <row r="383" spans="1:14" x14ac:dyDescent="0.25">
      <c r="A383" s="204">
        <v>232</v>
      </c>
      <c r="B383" s="205" t="s">
        <v>86</v>
      </c>
      <c r="C383" s="207">
        <v>580</v>
      </c>
      <c r="D383" s="208">
        <v>123</v>
      </c>
      <c r="E383" s="208">
        <v>849</v>
      </c>
      <c r="F383" s="208">
        <v>461</v>
      </c>
      <c r="G383" s="208">
        <v>10737</v>
      </c>
      <c r="H383" s="206">
        <v>12750</v>
      </c>
      <c r="I383" s="206">
        <f t="shared" ref="I383:N383" si="81">I81/$H81</f>
        <v>372.39684705882354</v>
      </c>
      <c r="J383" s="206">
        <f t="shared" si="81"/>
        <v>83.799176470588236</v>
      </c>
      <c r="K383" s="206">
        <f t="shared" si="81"/>
        <v>481.52150352941175</v>
      </c>
      <c r="L383" s="206">
        <f t="shared" si="81"/>
        <v>449.59540235294116</v>
      </c>
      <c r="M383" s="206">
        <f t="shared" si="81"/>
        <v>53.946056470588232</v>
      </c>
      <c r="N383" s="206">
        <f t="shared" si="81"/>
        <v>1441.2589858823526</v>
      </c>
    </row>
    <row r="384" spans="1:14" x14ac:dyDescent="0.25">
      <c r="A384" s="204">
        <v>233</v>
      </c>
      <c r="B384" s="205" t="s">
        <v>87</v>
      </c>
      <c r="C384" s="207">
        <v>656</v>
      </c>
      <c r="D384" s="208">
        <v>133</v>
      </c>
      <c r="E384" s="208">
        <v>993</v>
      </c>
      <c r="F384" s="208">
        <v>577</v>
      </c>
      <c r="G384" s="208">
        <v>12757</v>
      </c>
      <c r="H384" s="206">
        <v>15116</v>
      </c>
      <c r="I384" s="206">
        <f t="shared" ref="I384:N384" si="82">I82/$H82</f>
        <v>355.26722413336864</v>
      </c>
      <c r="J384" s="206">
        <f t="shared" si="82"/>
        <v>76.429247155332092</v>
      </c>
      <c r="K384" s="206">
        <f t="shared" si="82"/>
        <v>475.04040023815821</v>
      </c>
      <c r="L384" s="206">
        <f t="shared" si="82"/>
        <v>474.6462463614713</v>
      </c>
      <c r="M384" s="206">
        <f t="shared" si="82"/>
        <v>54.062808944165127</v>
      </c>
      <c r="N384" s="206">
        <f t="shared" si="82"/>
        <v>1435.4459268324956</v>
      </c>
    </row>
    <row r="385" spans="1:14" x14ac:dyDescent="0.25">
      <c r="A385" s="204">
        <v>235</v>
      </c>
      <c r="B385" s="205" t="s">
        <v>88</v>
      </c>
      <c r="C385" s="207">
        <v>557</v>
      </c>
      <c r="D385" s="208">
        <v>131</v>
      </c>
      <c r="E385" s="208">
        <v>833</v>
      </c>
      <c r="F385" s="208">
        <v>479</v>
      </c>
      <c r="G385" s="208">
        <v>8284</v>
      </c>
      <c r="H385" s="206">
        <v>10284</v>
      </c>
      <c r="I385" s="206">
        <f t="shared" ref="I385:N385" si="83">I83/$H83</f>
        <v>443.38532380396731</v>
      </c>
      <c r="J385" s="206">
        <f t="shared" si="83"/>
        <v>110.65067094515753</v>
      </c>
      <c r="K385" s="206">
        <f t="shared" si="83"/>
        <v>585.73491734733568</v>
      </c>
      <c r="L385" s="206">
        <f t="shared" si="83"/>
        <v>579.16801050175036</v>
      </c>
      <c r="M385" s="206">
        <f t="shared" si="83"/>
        <v>51.601812524309608</v>
      </c>
      <c r="N385" s="206">
        <f t="shared" si="83"/>
        <v>1770.5407351225201</v>
      </c>
    </row>
    <row r="386" spans="1:14" x14ac:dyDescent="0.25">
      <c r="A386" s="204">
        <v>236</v>
      </c>
      <c r="B386" s="205" t="s">
        <v>89</v>
      </c>
      <c r="C386" s="207">
        <v>227</v>
      </c>
      <c r="D386" s="208">
        <v>52</v>
      </c>
      <c r="E386" s="208">
        <v>360</v>
      </c>
      <c r="F386" s="208">
        <v>163</v>
      </c>
      <c r="G386" s="208">
        <v>3396</v>
      </c>
      <c r="H386" s="206">
        <v>4198</v>
      </c>
      <c r="I386" s="206">
        <f t="shared" ref="I386:N386" si="84">I84/$H84</f>
        <v>442.66135540733683</v>
      </c>
      <c r="J386" s="206">
        <f t="shared" si="84"/>
        <v>107.59838018103859</v>
      </c>
      <c r="K386" s="206">
        <f t="shared" si="84"/>
        <v>620.12358265840874</v>
      </c>
      <c r="L386" s="206">
        <f t="shared" si="84"/>
        <v>482.81003811338735</v>
      </c>
      <c r="M386" s="206">
        <f t="shared" si="84"/>
        <v>51.821762744163891</v>
      </c>
      <c r="N386" s="206">
        <f t="shared" si="84"/>
        <v>1705.0151191043353</v>
      </c>
    </row>
    <row r="387" spans="1:14" x14ac:dyDescent="0.25">
      <c r="A387" s="204">
        <v>239</v>
      </c>
      <c r="B387" s="205" t="s">
        <v>90</v>
      </c>
      <c r="C387" s="207">
        <v>76</v>
      </c>
      <c r="D387" s="208">
        <v>14</v>
      </c>
      <c r="E387" s="208">
        <v>92</v>
      </c>
      <c r="F387" s="208">
        <v>47</v>
      </c>
      <c r="G387" s="208">
        <v>1800</v>
      </c>
      <c r="H387" s="206">
        <v>2029</v>
      </c>
      <c r="I387" s="206">
        <f t="shared" ref="I387:N387" si="85">I85/$H85</f>
        <v>306.63359290290788</v>
      </c>
      <c r="J387" s="206">
        <f t="shared" si="85"/>
        <v>59.936421882700834</v>
      </c>
      <c r="K387" s="206">
        <f t="shared" si="85"/>
        <v>327.88682109413503</v>
      </c>
      <c r="L387" s="206">
        <f t="shared" si="85"/>
        <v>288.03610645638247</v>
      </c>
      <c r="M387" s="206">
        <f t="shared" si="85"/>
        <v>56.829965500246423</v>
      </c>
      <c r="N387" s="206">
        <f t="shared" si="85"/>
        <v>1039.3229078363725</v>
      </c>
    </row>
    <row r="388" spans="1:14" x14ac:dyDescent="0.25">
      <c r="A388" s="204">
        <v>240</v>
      </c>
      <c r="B388" s="205" t="s">
        <v>91</v>
      </c>
      <c r="C388" s="207">
        <v>831</v>
      </c>
      <c r="D388" s="208">
        <v>162</v>
      </c>
      <c r="E388" s="208">
        <v>1221</v>
      </c>
      <c r="F388" s="208">
        <v>666</v>
      </c>
      <c r="G388" s="208">
        <v>16619</v>
      </c>
      <c r="H388" s="206">
        <v>19499</v>
      </c>
      <c r="I388" s="206">
        <f t="shared" ref="I388:N388" si="86">I86/$H86</f>
        <v>348.88064054566905</v>
      </c>
      <c r="J388" s="206">
        <f t="shared" si="86"/>
        <v>72.168470177957843</v>
      </c>
      <c r="K388" s="206">
        <f t="shared" si="86"/>
        <v>452.81573055028463</v>
      </c>
      <c r="L388" s="206">
        <f t="shared" si="86"/>
        <v>424.71051233396588</v>
      </c>
      <c r="M388" s="206">
        <f t="shared" si="86"/>
        <v>54.598345556182373</v>
      </c>
      <c r="N388" s="206">
        <f t="shared" si="86"/>
        <v>1353.1736991640598</v>
      </c>
    </row>
    <row r="389" spans="1:14" x14ac:dyDescent="0.25">
      <c r="A389" s="204">
        <v>241</v>
      </c>
      <c r="B389" s="205" t="s">
        <v>92</v>
      </c>
      <c r="C389" s="207">
        <v>399</v>
      </c>
      <c r="D389" s="208">
        <v>82</v>
      </c>
      <c r="E389" s="208">
        <v>582</v>
      </c>
      <c r="F389" s="208">
        <v>305</v>
      </c>
      <c r="G389" s="208">
        <v>6403</v>
      </c>
      <c r="H389" s="206">
        <v>7771</v>
      </c>
      <c r="I389" s="206">
        <f t="shared" ref="I389:N389" si="87">I87/$H87</f>
        <v>420.32398533007336</v>
      </c>
      <c r="J389" s="206">
        <f t="shared" si="87"/>
        <v>91.660404066400716</v>
      </c>
      <c r="K389" s="206">
        <f t="shared" si="87"/>
        <v>541.58204349504558</v>
      </c>
      <c r="L389" s="206">
        <f t="shared" si="87"/>
        <v>488.03846351820869</v>
      </c>
      <c r="M389" s="206">
        <f t="shared" si="87"/>
        <v>52.782933985330075</v>
      </c>
      <c r="N389" s="206">
        <f t="shared" si="87"/>
        <v>1594.3878303950585</v>
      </c>
    </row>
    <row r="390" spans="1:14" x14ac:dyDescent="0.25">
      <c r="A390" s="204">
        <v>244</v>
      </c>
      <c r="B390" s="205" t="s">
        <v>93</v>
      </c>
      <c r="C390" s="207">
        <v>1558</v>
      </c>
      <c r="D390" s="208">
        <v>279</v>
      </c>
      <c r="E390" s="208">
        <v>1977</v>
      </c>
      <c r="F390" s="208">
        <v>968</v>
      </c>
      <c r="G390" s="208">
        <v>14518</v>
      </c>
      <c r="H390" s="206">
        <v>19300</v>
      </c>
      <c r="I390" s="206">
        <f t="shared" ref="I390:N390" si="88">I88/$H88</f>
        <v>660.84305595854926</v>
      </c>
      <c r="J390" s="206">
        <f t="shared" si="88"/>
        <v>125.57168393782383</v>
      </c>
      <c r="K390" s="206">
        <f t="shared" si="88"/>
        <v>740.74297461139895</v>
      </c>
      <c r="L390" s="206">
        <f t="shared" si="88"/>
        <v>623.66183626943007</v>
      </c>
      <c r="M390" s="206">
        <f t="shared" si="88"/>
        <v>48.187724352331607</v>
      </c>
      <c r="N390" s="206">
        <f t="shared" si="88"/>
        <v>2199.0072751295334</v>
      </c>
    </row>
    <row r="391" spans="1:14" x14ac:dyDescent="0.25">
      <c r="A391" s="204">
        <v>245</v>
      </c>
      <c r="B391" s="205" t="s">
        <v>94</v>
      </c>
      <c r="C391" s="207">
        <v>2151</v>
      </c>
      <c r="D391" s="208">
        <v>394</v>
      </c>
      <c r="E391" s="208">
        <v>2516</v>
      </c>
      <c r="F391" s="208">
        <v>1363</v>
      </c>
      <c r="G391" s="208">
        <v>31252</v>
      </c>
      <c r="H391" s="206">
        <v>37676</v>
      </c>
      <c r="I391" s="206">
        <f t="shared" ref="I391:N391" si="89">I89/$H89</f>
        <v>467.37320336553779</v>
      </c>
      <c r="J391" s="206">
        <f t="shared" si="89"/>
        <v>90.839818452064975</v>
      </c>
      <c r="K391" s="206">
        <f t="shared" si="89"/>
        <v>482.90758785433701</v>
      </c>
      <c r="L391" s="206">
        <f t="shared" si="89"/>
        <v>449.84426531478925</v>
      </c>
      <c r="M391" s="206">
        <f t="shared" si="89"/>
        <v>53.137358530629584</v>
      </c>
      <c r="N391" s="206">
        <f t="shared" si="89"/>
        <v>1544.1022335173586</v>
      </c>
    </row>
    <row r="392" spans="1:14" x14ac:dyDescent="0.25">
      <c r="A392" s="204">
        <v>249</v>
      </c>
      <c r="B392" s="205" t="s">
        <v>95</v>
      </c>
      <c r="C392" s="207">
        <v>343</v>
      </c>
      <c r="D392" s="208">
        <v>71</v>
      </c>
      <c r="E392" s="208">
        <v>567</v>
      </c>
      <c r="F392" s="208">
        <v>288</v>
      </c>
      <c r="G392" s="208">
        <v>7981</v>
      </c>
      <c r="H392" s="206">
        <v>9250</v>
      </c>
      <c r="I392" s="206">
        <f t="shared" ref="I392:N392" si="90">I90/$H90</f>
        <v>303.55722486486485</v>
      </c>
      <c r="J392" s="206">
        <f t="shared" si="90"/>
        <v>66.67475675675675</v>
      </c>
      <c r="K392" s="206">
        <f t="shared" si="90"/>
        <v>443.26098486486484</v>
      </c>
      <c r="L392" s="206">
        <f t="shared" si="90"/>
        <v>387.15232864864868</v>
      </c>
      <c r="M392" s="206">
        <f t="shared" si="90"/>
        <v>55.271660540540545</v>
      </c>
      <c r="N392" s="206">
        <f t="shared" si="90"/>
        <v>1255.9169556756756</v>
      </c>
    </row>
    <row r="393" spans="1:14" x14ac:dyDescent="0.25">
      <c r="A393" s="204">
        <v>250</v>
      </c>
      <c r="B393" s="205" t="s">
        <v>96</v>
      </c>
      <c r="C393" s="207">
        <v>55</v>
      </c>
      <c r="D393" s="208">
        <v>9</v>
      </c>
      <c r="E393" s="208">
        <v>112</v>
      </c>
      <c r="F393" s="208">
        <v>51</v>
      </c>
      <c r="G393" s="208">
        <v>1544</v>
      </c>
      <c r="H393" s="206">
        <v>1771</v>
      </c>
      <c r="I393" s="206">
        <f t="shared" ref="I393:N393" si="91">I91/$H91</f>
        <v>254.23322981366462</v>
      </c>
      <c r="J393" s="206">
        <f t="shared" si="91"/>
        <v>44.143704121964994</v>
      </c>
      <c r="K393" s="206">
        <f t="shared" si="91"/>
        <v>457.31731225296443</v>
      </c>
      <c r="L393" s="206">
        <f t="shared" si="91"/>
        <v>358.08220214568036</v>
      </c>
      <c r="M393" s="206">
        <f t="shared" si="91"/>
        <v>55.849034443817054</v>
      </c>
      <c r="N393" s="206">
        <f t="shared" si="91"/>
        <v>1169.6254827780913</v>
      </c>
    </row>
    <row r="394" spans="1:14" x14ac:dyDescent="0.25">
      <c r="A394" s="204">
        <v>256</v>
      </c>
      <c r="B394" s="205" t="s">
        <v>97</v>
      </c>
      <c r="C394" s="207">
        <v>99</v>
      </c>
      <c r="D394" s="208">
        <v>20</v>
      </c>
      <c r="E394" s="208">
        <v>114</v>
      </c>
      <c r="F394" s="208">
        <v>58</v>
      </c>
      <c r="G394" s="208">
        <v>1263</v>
      </c>
      <c r="H394" s="206">
        <v>1554</v>
      </c>
      <c r="I394" s="206">
        <f t="shared" ref="I394:N394" si="92">I92/$H92</f>
        <v>521.52167953667958</v>
      </c>
      <c r="J394" s="206">
        <f t="shared" si="92"/>
        <v>111.79536679536679</v>
      </c>
      <c r="K394" s="206">
        <f t="shared" si="92"/>
        <v>530.48366795366792</v>
      </c>
      <c r="L394" s="206">
        <f t="shared" si="92"/>
        <v>464.09629343629342</v>
      </c>
      <c r="M394" s="206">
        <f t="shared" si="92"/>
        <v>52.064208494208494</v>
      </c>
      <c r="N394" s="206">
        <f t="shared" si="92"/>
        <v>1679.9612162162161</v>
      </c>
    </row>
    <row r="395" spans="1:14" x14ac:dyDescent="0.25">
      <c r="A395" s="204">
        <v>257</v>
      </c>
      <c r="B395" s="205" t="s">
        <v>98</v>
      </c>
      <c r="C395" s="207">
        <v>2434</v>
      </c>
      <c r="D395" s="208">
        <v>461</v>
      </c>
      <c r="E395" s="208">
        <v>3236</v>
      </c>
      <c r="F395" s="208">
        <v>1795</v>
      </c>
      <c r="G395" s="208">
        <v>32796</v>
      </c>
      <c r="H395" s="206">
        <v>40722</v>
      </c>
      <c r="I395" s="206">
        <f t="shared" ref="I395:N395" si="93">I93/$H93</f>
        <v>489.3050081037278</v>
      </c>
      <c r="J395" s="206">
        <f t="shared" si="93"/>
        <v>98.336930897303674</v>
      </c>
      <c r="K395" s="206">
        <f t="shared" si="93"/>
        <v>574.64230342321105</v>
      </c>
      <c r="L395" s="206">
        <f t="shared" si="93"/>
        <v>548.10842050979818</v>
      </c>
      <c r="M395" s="206">
        <f t="shared" si="93"/>
        <v>51.591566229556513</v>
      </c>
      <c r="N395" s="206">
        <f t="shared" si="93"/>
        <v>1761.9842291635975</v>
      </c>
    </row>
    <row r="396" spans="1:14" x14ac:dyDescent="0.25">
      <c r="A396" s="204">
        <v>260</v>
      </c>
      <c r="B396" s="205" t="s">
        <v>99</v>
      </c>
      <c r="C396" s="207">
        <v>303</v>
      </c>
      <c r="D396" s="208">
        <v>71</v>
      </c>
      <c r="E396" s="208">
        <v>512</v>
      </c>
      <c r="F396" s="208">
        <v>255</v>
      </c>
      <c r="G396" s="208">
        <v>8586</v>
      </c>
      <c r="H396" s="206">
        <v>9727</v>
      </c>
      <c r="I396" s="206">
        <f t="shared" ref="I396:N396" si="94">I94/$H94</f>
        <v>255.00688084712658</v>
      </c>
      <c r="J396" s="206">
        <f t="shared" si="94"/>
        <v>63.405109489051092</v>
      </c>
      <c r="K396" s="206">
        <f t="shared" si="94"/>
        <v>380.63544361056853</v>
      </c>
      <c r="L396" s="206">
        <f t="shared" si="94"/>
        <v>325.9810733011206</v>
      </c>
      <c r="M396" s="206">
        <f t="shared" si="94"/>
        <v>56.545611185360343</v>
      </c>
      <c r="N396" s="206">
        <f t="shared" si="94"/>
        <v>1081.5741184332271</v>
      </c>
    </row>
    <row r="397" spans="1:14" x14ac:dyDescent="0.25">
      <c r="A397" s="204">
        <v>261</v>
      </c>
      <c r="B397" s="205" t="s">
        <v>100</v>
      </c>
      <c r="C397" s="207">
        <v>335</v>
      </c>
      <c r="D397" s="208">
        <v>69</v>
      </c>
      <c r="E397" s="208">
        <v>426</v>
      </c>
      <c r="F397" s="208">
        <v>203</v>
      </c>
      <c r="G397" s="208">
        <v>5604</v>
      </c>
      <c r="H397" s="206">
        <v>6637</v>
      </c>
      <c r="I397" s="206">
        <f t="shared" ref="I397:N397" si="95">I95/$H95</f>
        <v>413.20082115413589</v>
      </c>
      <c r="J397" s="206">
        <f t="shared" si="95"/>
        <v>90.307141780925122</v>
      </c>
      <c r="K397" s="206">
        <f t="shared" si="95"/>
        <v>464.14744312189242</v>
      </c>
      <c r="L397" s="206">
        <f t="shared" si="95"/>
        <v>380.32540907036309</v>
      </c>
      <c r="M397" s="206">
        <f t="shared" si="95"/>
        <v>54.089534428205511</v>
      </c>
      <c r="N397" s="206">
        <f t="shared" si="95"/>
        <v>1402.0703495555222</v>
      </c>
    </row>
    <row r="398" spans="1:14" x14ac:dyDescent="0.25">
      <c r="A398" s="204">
        <v>263</v>
      </c>
      <c r="B398" s="205" t="s">
        <v>101</v>
      </c>
      <c r="C398" s="207">
        <v>386</v>
      </c>
      <c r="D398" s="208">
        <v>68</v>
      </c>
      <c r="E398" s="208">
        <v>472</v>
      </c>
      <c r="F398" s="208">
        <v>241</v>
      </c>
      <c r="G398" s="208">
        <v>6430</v>
      </c>
      <c r="H398" s="206">
        <v>7597</v>
      </c>
      <c r="I398" s="206">
        <f t="shared" ref="I398:N398" si="96">I96/$H96</f>
        <v>415.94256417006716</v>
      </c>
      <c r="J398" s="206">
        <f t="shared" si="96"/>
        <v>77.752007371330791</v>
      </c>
      <c r="K398" s="206">
        <f t="shared" si="96"/>
        <v>449.28100039489271</v>
      </c>
      <c r="L398" s="206">
        <f t="shared" si="96"/>
        <v>394.46278530999075</v>
      </c>
      <c r="M398" s="206">
        <f t="shared" si="96"/>
        <v>54.219534026589443</v>
      </c>
      <c r="N398" s="206">
        <f t="shared" si="96"/>
        <v>1391.657891272871</v>
      </c>
    </row>
    <row r="399" spans="1:14" x14ac:dyDescent="0.25">
      <c r="A399" s="204">
        <v>265</v>
      </c>
      <c r="B399" s="205" t="s">
        <v>102</v>
      </c>
      <c r="C399" s="207">
        <v>53</v>
      </c>
      <c r="D399" s="208">
        <v>9</v>
      </c>
      <c r="E399" s="208">
        <v>54</v>
      </c>
      <c r="F399" s="208">
        <v>38</v>
      </c>
      <c r="G399" s="208">
        <v>910</v>
      </c>
      <c r="H399" s="206">
        <v>1064</v>
      </c>
      <c r="I399" s="206">
        <f t="shared" ref="I399:N399" si="97">I97/$H97</f>
        <v>407.77671992481203</v>
      </c>
      <c r="J399" s="206">
        <f t="shared" si="97"/>
        <v>73.47603383458646</v>
      </c>
      <c r="K399" s="206">
        <f t="shared" si="97"/>
        <v>367.00359022556393</v>
      </c>
      <c r="L399" s="206">
        <f t="shared" si="97"/>
        <v>444.09214285714285</v>
      </c>
      <c r="M399" s="206">
        <f t="shared" si="97"/>
        <v>54.788157894736841</v>
      </c>
      <c r="N399" s="206">
        <f t="shared" si="97"/>
        <v>1347.1366447368423</v>
      </c>
    </row>
    <row r="400" spans="1:14" x14ac:dyDescent="0.25">
      <c r="A400" s="204">
        <v>271</v>
      </c>
      <c r="B400" s="205" t="s">
        <v>103</v>
      </c>
      <c r="C400" s="207">
        <v>294</v>
      </c>
      <c r="D400" s="208">
        <v>58</v>
      </c>
      <c r="E400" s="208">
        <v>365</v>
      </c>
      <c r="F400" s="208">
        <v>221</v>
      </c>
      <c r="G400" s="208">
        <v>5965</v>
      </c>
      <c r="H400" s="206">
        <v>6903</v>
      </c>
      <c r="I400" s="206">
        <f t="shared" ref="I400:N400" si="98">I98/$H98</f>
        <v>348.65640156453719</v>
      </c>
      <c r="J400" s="206">
        <f t="shared" si="98"/>
        <v>72.985223815732297</v>
      </c>
      <c r="K400" s="206">
        <f t="shared" si="98"/>
        <v>382.36063305809068</v>
      </c>
      <c r="L400" s="206">
        <f t="shared" si="98"/>
        <v>398.09389830508479</v>
      </c>
      <c r="M400" s="206">
        <f t="shared" si="98"/>
        <v>55.355338258728089</v>
      </c>
      <c r="N400" s="206">
        <f t="shared" si="98"/>
        <v>1257.451495002173</v>
      </c>
    </row>
    <row r="401" spans="1:14" x14ac:dyDescent="0.25">
      <c r="A401" s="204">
        <v>272</v>
      </c>
      <c r="B401" s="205" t="s">
        <v>104</v>
      </c>
      <c r="C401" s="207">
        <v>3052</v>
      </c>
      <c r="D401" s="208">
        <v>573</v>
      </c>
      <c r="E401" s="208">
        <v>3841</v>
      </c>
      <c r="F401" s="208">
        <v>1918</v>
      </c>
      <c r="G401" s="208">
        <v>38622</v>
      </c>
      <c r="H401" s="206">
        <v>48006</v>
      </c>
      <c r="I401" s="206">
        <f t="shared" ref="I401:N401" si="99">I99/$H99</f>
        <v>520.44782152230971</v>
      </c>
      <c r="J401" s="206">
        <f t="shared" si="99"/>
        <v>103.68213348331459</v>
      </c>
      <c r="K401" s="206">
        <f t="shared" si="99"/>
        <v>578.58472961713119</v>
      </c>
      <c r="L401" s="206">
        <f t="shared" si="99"/>
        <v>496.8029921259843</v>
      </c>
      <c r="M401" s="206">
        <f t="shared" si="99"/>
        <v>51.537835270591181</v>
      </c>
      <c r="N401" s="206">
        <f t="shared" si="99"/>
        <v>1751.0555120193308</v>
      </c>
    </row>
    <row r="402" spans="1:14" x14ac:dyDescent="0.25">
      <c r="A402" s="204">
        <v>273</v>
      </c>
      <c r="B402" s="205" t="s">
        <v>105</v>
      </c>
      <c r="C402" s="207">
        <v>212</v>
      </c>
      <c r="D402" s="208">
        <v>34</v>
      </c>
      <c r="E402" s="208">
        <v>294</v>
      </c>
      <c r="F402" s="208">
        <v>135</v>
      </c>
      <c r="G402" s="208">
        <v>3324</v>
      </c>
      <c r="H402" s="206">
        <v>3999</v>
      </c>
      <c r="I402" s="206">
        <f t="shared" ref="I402:N402" si="100">I100/$H100</f>
        <v>433.98292573143283</v>
      </c>
      <c r="J402" s="206">
        <f t="shared" si="100"/>
        <v>73.853713428357082</v>
      </c>
      <c r="K402" s="206">
        <f t="shared" si="100"/>
        <v>531.63566391597897</v>
      </c>
      <c r="L402" s="206">
        <f t="shared" si="100"/>
        <v>419.77201800450115</v>
      </c>
      <c r="M402" s="206">
        <f t="shared" si="100"/>
        <v>53.247171792948237</v>
      </c>
      <c r="N402" s="206">
        <f t="shared" si="100"/>
        <v>1512.4914928732185</v>
      </c>
    </row>
    <row r="403" spans="1:14" x14ac:dyDescent="0.25">
      <c r="A403" s="204">
        <v>275</v>
      </c>
      <c r="B403" s="205" t="s">
        <v>106</v>
      </c>
      <c r="C403" s="207">
        <v>97</v>
      </c>
      <c r="D403" s="208">
        <v>19</v>
      </c>
      <c r="E403" s="208">
        <v>141</v>
      </c>
      <c r="F403" s="208">
        <v>90</v>
      </c>
      <c r="G403" s="208">
        <v>2174</v>
      </c>
      <c r="H403" s="206">
        <v>2521</v>
      </c>
      <c r="I403" s="206">
        <f t="shared" ref="I403:N403" si="101">I101/$H101</f>
        <v>314.98297104323683</v>
      </c>
      <c r="J403" s="206">
        <f t="shared" si="101"/>
        <v>65.467473224910748</v>
      </c>
      <c r="K403" s="206">
        <f t="shared" si="101"/>
        <v>404.44963506545025</v>
      </c>
      <c r="L403" s="206">
        <f t="shared" si="101"/>
        <v>443.9159857199524</v>
      </c>
      <c r="M403" s="206">
        <f t="shared" si="101"/>
        <v>55.24253867512892</v>
      </c>
      <c r="N403" s="206">
        <f t="shared" si="101"/>
        <v>1284.0586037286789</v>
      </c>
    </row>
    <row r="404" spans="1:14" x14ac:dyDescent="0.25">
      <c r="A404" s="204">
        <v>276</v>
      </c>
      <c r="B404" s="205" t="s">
        <v>107</v>
      </c>
      <c r="C404" s="207">
        <v>1041</v>
      </c>
      <c r="D404" s="208">
        <v>207</v>
      </c>
      <c r="E404" s="208">
        <v>1428</v>
      </c>
      <c r="F404" s="208">
        <v>680</v>
      </c>
      <c r="G404" s="208">
        <v>11801</v>
      </c>
      <c r="H404" s="206">
        <v>15157</v>
      </c>
      <c r="I404" s="206">
        <f t="shared" ref="I404:N404" si="102">I102/$H102</f>
        <v>562.24508214026525</v>
      </c>
      <c r="J404" s="206">
        <f t="shared" si="102"/>
        <v>118.63201820940819</v>
      </c>
      <c r="K404" s="206">
        <f t="shared" si="102"/>
        <v>681.29176222207559</v>
      </c>
      <c r="L404" s="206">
        <f t="shared" si="102"/>
        <v>557.86200435442368</v>
      </c>
      <c r="M404" s="206">
        <f t="shared" si="102"/>
        <v>49.876100811506241</v>
      </c>
      <c r="N404" s="206">
        <f t="shared" si="102"/>
        <v>1969.906967737679</v>
      </c>
    </row>
    <row r="405" spans="1:14" x14ac:dyDescent="0.25">
      <c r="A405" s="204">
        <v>280</v>
      </c>
      <c r="B405" s="205" t="s">
        <v>108</v>
      </c>
      <c r="C405" s="207">
        <v>83</v>
      </c>
      <c r="D405" s="208">
        <v>17</v>
      </c>
      <c r="E405" s="208">
        <v>134</v>
      </c>
      <c r="F405" s="208">
        <v>70</v>
      </c>
      <c r="G405" s="208">
        <v>1720</v>
      </c>
      <c r="H405" s="206">
        <v>2024</v>
      </c>
      <c r="I405" s="206">
        <f t="shared" ref="I405:N405" si="103">I103/$H103</f>
        <v>335.70342391304348</v>
      </c>
      <c r="J405" s="206">
        <f t="shared" si="103"/>
        <v>72.959733201581031</v>
      </c>
      <c r="K405" s="206">
        <f t="shared" si="103"/>
        <v>478.7540612648221</v>
      </c>
      <c r="L405" s="206">
        <f t="shared" si="103"/>
        <v>430.04970355731223</v>
      </c>
      <c r="M405" s="206">
        <f t="shared" si="103"/>
        <v>54.438339920948614</v>
      </c>
      <c r="N405" s="206">
        <f t="shared" si="103"/>
        <v>1371.9052618577075</v>
      </c>
    </row>
    <row r="406" spans="1:14" x14ac:dyDescent="0.25">
      <c r="A406" s="204">
        <v>284</v>
      </c>
      <c r="B406" s="205" t="s">
        <v>109</v>
      </c>
      <c r="C406" s="207">
        <v>91</v>
      </c>
      <c r="D406" s="208">
        <v>14</v>
      </c>
      <c r="E406" s="208">
        <v>129</v>
      </c>
      <c r="F406" s="208">
        <v>80</v>
      </c>
      <c r="G406" s="208">
        <v>1913</v>
      </c>
      <c r="H406" s="206">
        <v>2227</v>
      </c>
      <c r="I406" s="206">
        <f t="shared" ref="I406:N406" si="104">I104/$H104</f>
        <v>334.51019757521334</v>
      </c>
      <c r="J406" s="206">
        <f t="shared" si="104"/>
        <v>54.607543780871126</v>
      </c>
      <c r="K406" s="206">
        <f t="shared" si="104"/>
        <v>418.87811854512796</v>
      </c>
      <c r="L406" s="206">
        <f t="shared" si="104"/>
        <v>446.68450830713965</v>
      </c>
      <c r="M406" s="206">
        <f t="shared" si="104"/>
        <v>55.02774135608442</v>
      </c>
      <c r="N406" s="206">
        <f t="shared" si="104"/>
        <v>1309.7081095644364</v>
      </c>
    </row>
    <row r="407" spans="1:14" x14ac:dyDescent="0.25">
      <c r="A407" s="204">
        <v>285</v>
      </c>
      <c r="B407" s="205" t="s">
        <v>110</v>
      </c>
      <c r="C407" s="207">
        <v>2002</v>
      </c>
      <c r="D407" s="208">
        <v>423</v>
      </c>
      <c r="E407" s="208">
        <v>2867</v>
      </c>
      <c r="F407" s="208">
        <v>1564</v>
      </c>
      <c r="G407" s="208">
        <v>43761</v>
      </c>
      <c r="H407" s="206">
        <v>50617</v>
      </c>
      <c r="I407" s="206">
        <f t="shared" ref="I407:N407" si="105">I105/$H105</f>
        <v>323.7843534780805</v>
      </c>
      <c r="J407" s="206">
        <f t="shared" si="105"/>
        <v>72.592004662465186</v>
      </c>
      <c r="K407" s="206">
        <f t="shared" si="105"/>
        <v>409.59012011774701</v>
      </c>
      <c r="L407" s="206">
        <f t="shared" si="105"/>
        <v>384.2124803919632</v>
      </c>
      <c r="M407" s="206">
        <f t="shared" si="105"/>
        <v>55.383164944583839</v>
      </c>
      <c r="N407" s="206">
        <f t="shared" si="105"/>
        <v>1245.5621235948397</v>
      </c>
    </row>
    <row r="408" spans="1:14" x14ac:dyDescent="0.25">
      <c r="A408" s="204">
        <v>286</v>
      </c>
      <c r="B408" s="205" t="s">
        <v>111</v>
      </c>
      <c r="C408" s="207">
        <v>3223</v>
      </c>
      <c r="D408" s="208">
        <v>662</v>
      </c>
      <c r="E408" s="208">
        <v>4534</v>
      </c>
      <c r="F408" s="208">
        <v>2391</v>
      </c>
      <c r="G408" s="208">
        <v>68619</v>
      </c>
      <c r="H408" s="206">
        <v>79429</v>
      </c>
      <c r="I408" s="206">
        <f t="shared" ref="I408:N408" si="106">I106/$H106</f>
        <v>332.17687658160122</v>
      </c>
      <c r="J408" s="206">
        <f t="shared" si="106"/>
        <v>72.397524833499105</v>
      </c>
      <c r="K408" s="206">
        <f t="shared" si="106"/>
        <v>412.78185826335471</v>
      </c>
      <c r="L408" s="206">
        <f t="shared" si="106"/>
        <v>374.31014843445092</v>
      </c>
      <c r="M408" s="206">
        <f t="shared" si="106"/>
        <v>55.341665386697564</v>
      </c>
      <c r="N408" s="206">
        <f t="shared" si="106"/>
        <v>1247.0080734996034</v>
      </c>
    </row>
    <row r="409" spans="1:14" x14ac:dyDescent="0.25">
      <c r="A409" s="204">
        <v>287</v>
      </c>
      <c r="B409" s="205" t="s">
        <v>112</v>
      </c>
      <c r="C409" s="207">
        <v>251</v>
      </c>
      <c r="D409" s="208">
        <v>61</v>
      </c>
      <c r="E409" s="208">
        <v>322</v>
      </c>
      <c r="F409" s="208">
        <v>172</v>
      </c>
      <c r="G409" s="208">
        <v>5436</v>
      </c>
      <c r="H409" s="206">
        <v>6242</v>
      </c>
      <c r="I409" s="206">
        <f t="shared" ref="I409:N409" si="107">I107/$H107</f>
        <v>329.18356456264019</v>
      </c>
      <c r="J409" s="206">
        <f t="shared" si="107"/>
        <v>84.888897789170144</v>
      </c>
      <c r="K409" s="206">
        <f t="shared" si="107"/>
        <v>373.03560717718676</v>
      </c>
      <c r="L409" s="206">
        <f t="shared" si="107"/>
        <v>342.63821851970516</v>
      </c>
      <c r="M409" s="206">
        <f t="shared" si="107"/>
        <v>55.788234540211477</v>
      </c>
      <c r="N409" s="206">
        <f t="shared" si="107"/>
        <v>1185.5345225889139</v>
      </c>
    </row>
    <row r="410" spans="1:14" x14ac:dyDescent="0.25">
      <c r="A410" s="204">
        <v>288</v>
      </c>
      <c r="B410" s="205" t="s">
        <v>113</v>
      </c>
      <c r="C410" s="207">
        <v>366</v>
      </c>
      <c r="D410" s="208">
        <v>64</v>
      </c>
      <c r="E410" s="208">
        <v>467</v>
      </c>
      <c r="F410" s="208">
        <v>275</v>
      </c>
      <c r="G410" s="208">
        <v>5233</v>
      </c>
      <c r="H410" s="206">
        <v>6405</v>
      </c>
      <c r="I410" s="206">
        <f t="shared" ref="I410:N410" si="108">I108/$H108</f>
        <v>467.78914285714285</v>
      </c>
      <c r="J410" s="206">
        <f t="shared" si="108"/>
        <v>86.797189695550358</v>
      </c>
      <c r="K410" s="206">
        <f t="shared" si="108"/>
        <v>527.24919750195158</v>
      </c>
      <c r="L410" s="206">
        <f t="shared" si="108"/>
        <v>533.88126463700235</v>
      </c>
      <c r="M410" s="206">
        <f t="shared" si="108"/>
        <v>52.338170179547234</v>
      </c>
      <c r="N410" s="206">
        <f t="shared" si="108"/>
        <v>1668.0549648711944</v>
      </c>
    </row>
    <row r="411" spans="1:14" x14ac:dyDescent="0.25">
      <c r="A411" s="204">
        <v>290</v>
      </c>
      <c r="B411" s="205" t="s">
        <v>114</v>
      </c>
      <c r="C411" s="207">
        <v>229</v>
      </c>
      <c r="D411" s="208">
        <v>46</v>
      </c>
      <c r="E411" s="208">
        <v>363</v>
      </c>
      <c r="F411" s="208">
        <v>254</v>
      </c>
      <c r="G411" s="208">
        <v>6863</v>
      </c>
      <c r="H411" s="206">
        <v>7755</v>
      </c>
      <c r="I411" s="206">
        <f t="shared" ref="I411:N411" si="109">I109/$H109</f>
        <v>241.73629787234043</v>
      </c>
      <c r="J411" s="206">
        <f t="shared" si="109"/>
        <v>51.52533849129594</v>
      </c>
      <c r="K411" s="206">
        <f t="shared" si="109"/>
        <v>338.48778723404257</v>
      </c>
      <c r="L411" s="206">
        <f t="shared" si="109"/>
        <v>407.27057640232107</v>
      </c>
      <c r="M411" s="206">
        <f t="shared" si="109"/>
        <v>56.691654416505486</v>
      </c>
      <c r="N411" s="206">
        <f t="shared" si="109"/>
        <v>1095.7116544165053</v>
      </c>
    </row>
    <row r="412" spans="1:14" x14ac:dyDescent="0.25">
      <c r="A412" s="204">
        <v>291</v>
      </c>
      <c r="B412" s="205" t="s">
        <v>115</v>
      </c>
      <c r="C412" s="207">
        <v>50</v>
      </c>
      <c r="D412" s="208">
        <v>17</v>
      </c>
      <c r="E412" s="208">
        <v>78</v>
      </c>
      <c r="F412" s="208">
        <v>41</v>
      </c>
      <c r="G412" s="208">
        <v>1933</v>
      </c>
      <c r="H412" s="206">
        <v>2119</v>
      </c>
      <c r="I412" s="206">
        <f t="shared" ref="I412:N412" si="110">I110/$H110</f>
        <v>193.16446436998584</v>
      </c>
      <c r="J412" s="206">
        <f t="shared" si="110"/>
        <v>69.688768286927797</v>
      </c>
      <c r="K412" s="206">
        <f t="shared" si="110"/>
        <v>266.18392638036812</v>
      </c>
      <c r="L412" s="206">
        <f t="shared" si="110"/>
        <v>240.5935724398301</v>
      </c>
      <c r="M412" s="206">
        <f t="shared" si="110"/>
        <v>58.436989145823503</v>
      </c>
      <c r="N412" s="206">
        <f t="shared" si="110"/>
        <v>828.06772062293533</v>
      </c>
    </row>
    <row r="413" spans="1:14" x14ac:dyDescent="0.25">
      <c r="A413" s="204">
        <v>297</v>
      </c>
      <c r="B413" s="205" t="s">
        <v>116</v>
      </c>
      <c r="C413" s="207">
        <v>6265</v>
      </c>
      <c r="D413" s="208">
        <v>1139</v>
      </c>
      <c r="E413" s="208">
        <v>7520</v>
      </c>
      <c r="F413" s="208">
        <v>3556</v>
      </c>
      <c r="G413" s="208">
        <v>104114</v>
      </c>
      <c r="H413" s="206">
        <v>122594</v>
      </c>
      <c r="I413" s="206">
        <f t="shared" ref="I413:N413" si="111">I111/$H111</f>
        <v>418.35026306344525</v>
      </c>
      <c r="J413" s="206">
        <f t="shared" si="111"/>
        <v>80.70479387245706</v>
      </c>
      <c r="K413" s="206">
        <f t="shared" si="111"/>
        <v>443.57473938365666</v>
      </c>
      <c r="L413" s="206">
        <f t="shared" si="111"/>
        <v>360.68132600290386</v>
      </c>
      <c r="M413" s="206">
        <f t="shared" si="111"/>
        <v>54.403501313277971</v>
      </c>
      <c r="N413" s="206">
        <f t="shared" si="111"/>
        <v>1357.7146236357407</v>
      </c>
    </row>
    <row r="414" spans="1:14" x14ac:dyDescent="0.25">
      <c r="A414" s="211">
        <v>300</v>
      </c>
      <c r="B414" s="205" t="s">
        <v>117</v>
      </c>
      <c r="C414" s="212">
        <v>146</v>
      </c>
      <c r="D414" s="206">
        <v>27</v>
      </c>
      <c r="E414" s="206">
        <v>185</v>
      </c>
      <c r="F414" s="206">
        <v>135</v>
      </c>
      <c r="G414" s="206">
        <v>2944</v>
      </c>
      <c r="H414" s="206">
        <v>3437</v>
      </c>
      <c r="I414" s="206">
        <f t="shared" ref="I414:N414" si="112">I112/$H112</f>
        <v>347.74549316264182</v>
      </c>
      <c r="J414" s="206">
        <f t="shared" si="112"/>
        <v>68.238434681408208</v>
      </c>
      <c r="K414" s="206">
        <f t="shared" si="112"/>
        <v>389.2336485306954</v>
      </c>
      <c r="L414" s="206">
        <f t="shared" si="112"/>
        <v>488.41091067791677</v>
      </c>
      <c r="M414" s="206">
        <f t="shared" si="112"/>
        <v>54.871294733779465</v>
      </c>
      <c r="N414" s="206">
        <f t="shared" si="112"/>
        <v>1348.4997817864416</v>
      </c>
    </row>
    <row r="415" spans="1:14" x14ac:dyDescent="0.25">
      <c r="A415" s="204">
        <v>301</v>
      </c>
      <c r="B415" s="205" t="s">
        <v>118</v>
      </c>
      <c r="C415" s="207">
        <v>897</v>
      </c>
      <c r="D415" s="208">
        <v>192</v>
      </c>
      <c r="E415" s="208">
        <v>1334</v>
      </c>
      <c r="F415" s="208">
        <v>683</v>
      </c>
      <c r="G415" s="208">
        <v>16784</v>
      </c>
      <c r="H415" s="206">
        <v>19890</v>
      </c>
      <c r="I415" s="206">
        <f t="shared" ref="I415:N415" si="113">I113/$H113</f>
        <v>369.1865294117647</v>
      </c>
      <c r="J415" s="206">
        <f t="shared" si="113"/>
        <v>83.85158371040724</v>
      </c>
      <c r="K415" s="206">
        <f t="shared" si="113"/>
        <v>484.99719557566618</v>
      </c>
      <c r="L415" s="206">
        <f t="shared" si="113"/>
        <v>426.9893484162896</v>
      </c>
      <c r="M415" s="206">
        <f t="shared" si="113"/>
        <v>54.056462543991955</v>
      </c>
      <c r="N415" s="206">
        <f t="shared" si="113"/>
        <v>1419.0811196581196</v>
      </c>
    </row>
    <row r="416" spans="1:14" x14ac:dyDescent="0.25">
      <c r="A416" s="204">
        <v>304</v>
      </c>
      <c r="B416" s="205" t="s">
        <v>119</v>
      </c>
      <c r="C416" s="212">
        <v>23</v>
      </c>
      <c r="D416" s="212">
        <v>9</v>
      </c>
      <c r="E416" s="212">
        <v>33</v>
      </c>
      <c r="F416" s="212">
        <v>17</v>
      </c>
      <c r="G416" s="212">
        <v>868</v>
      </c>
      <c r="H416" s="206">
        <v>950</v>
      </c>
      <c r="I416" s="206">
        <f t="shared" ref="I416:N416" si="114">I114/$H114</f>
        <v>198.19487368421053</v>
      </c>
      <c r="J416" s="206">
        <f t="shared" si="114"/>
        <v>82.293157894736837</v>
      </c>
      <c r="K416" s="206">
        <f t="shared" si="114"/>
        <v>251.19356842105262</v>
      </c>
      <c r="L416" s="206">
        <f t="shared" si="114"/>
        <v>222.51353684210525</v>
      </c>
      <c r="M416" s="206">
        <f t="shared" si="114"/>
        <v>58.53061052631579</v>
      </c>
      <c r="N416" s="206">
        <f t="shared" si="114"/>
        <v>812.72574736842103</v>
      </c>
    </row>
    <row r="417" spans="1:14" x14ac:dyDescent="0.25">
      <c r="A417" s="204">
        <v>305</v>
      </c>
      <c r="B417" s="205" t="s">
        <v>120</v>
      </c>
      <c r="C417" s="207">
        <v>674</v>
      </c>
      <c r="D417" s="208">
        <v>168</v>
      </c>
      <c r="E417" s="208">
        <v>990</v>
      </c>
      <c r="F417" s="208">
        <v>549</v>
      </c>
      <c r="G417" s="208">
        <v>12765</v>
      </c>
      <c r="H417" s="206">
        <v>15146</v>
      </c>
      <c r="I417" s="206">
        <f t="shared" ref="I417:N417" si="115">I115/$H115</f>
        <v>364.29241647959861</v>
      </c>
      <c r="J417" s="206">
        <f t="shared" si="115"/>
        <v>96.350983758087949</v>
      </c>
      <c r="K417" s="206">
        <f t="shared" si="115"/>
        <v>472.66715304370791</v>
      </c>
      <c r="L417" s="206">
        <f t="shared" si="115"/>
        <v>450.71863330252211</v>
      </c>
      <c r="M417" s="206">
        <f t="shared" si="115"/>
        <v>53.989561600422554</v>
      </c>
      <c r="N417" s="206">
        <f t="shared" si="115"/>
        <v>1438.0187481843391</v>
      </c>
    </row>
    <row r="418" spans="1:14" x14ac:dyDescent="0.25">
      <c r="A418" s="204">
        <v>309</v>
      </c>
      <c r="B418" s="205" t="s">
        <v>121</v>
      </c>
      <c r="C418" s="207">
        <v>227</v>
      </c>
      <c r="D418" s="208">
        <v>63</v>
      </c>
      <c r="E418" s="208">
        <v>386</v>
      </c>
      <c r="F418" s="208">
        <v>221</v>
      </c>
      <c r="G418" s="208">
        <v>5560</v>
      </c>
      <c r="H418" s="206">
        <v>6457</v>
      </c>
      <c r="I418" s="206">
        <f t="shared" ref="I418:N418" si="116">I116/$H116</f>
        <v>287.7950085178876</v>
      </c>
      <c r="J418" s="206">
        <f t="shared" si="116"/>
        <v>84.752903825305864</v>
      </c>
      <c r="K418" s="206">
        <f t="shared" si="116"/>
        <v>432.28951215734861</v>
      </c>
      <c r="L418" s="206">
        <f t="shared" si="116"/>
        <v>425.59116927365653</v>
      </c>
      <c r="M418" s="206">
        <f t="shared" si="116"/>
        <v>55.160848691342736</v>
      </c>
      <c r="N418" s="206">
        <f t="shared" si="116"/>
        <v>1285.5894424655412</v>
      </c>
    </row>
    <row r="419" spans="1:14" x14ac:dyDescent="0.25">
      <c r="A419" s="204">
        <v>312</v>
      </c>
      <c r="B419" s="205" t="s">
        <v>122</v>
      </c>
      <c r="C419" s="207">
        <v>50</v>
      </c>
      <c r="D419" s="208">
        <v>13</v>
      </c>
      <c r="E419" s="208">
        <v>98</v>
      </c>
      <c r="F419" s="208">
        <v>33</v>
      </c>
      <c r="G419" s="208">
        <v>1002</v>
      </c>
      <c r="H419" s="206">
        <v>1196</v>
      </c>
      <c r="I419" s="206">
        <f t="shared" ref="I419:N419" si="117">I117/$H117</f>
        <v>342.23704013377926</v>
      </c>
      <c r="J419" s="206">
        <f t="shared" si="117"/>
        <v>94.418478260869563</v>
      </c>
      <c r="K419" s="206">
        <f t="shared" si="117"/>
        <v>592.53372909698999</v>
      </c>
      <c r="L419" s="206">
        <f t="shared" si="117"/>
        <v>343.09459866220737</v>
      </c>
      <c r="M419" s="206">
        <f t="shared" si="117"/>
        <v>53.668996655518399</v>
      </c>
      <c r="N419" s="206">
        <f t="shared" si="117"/>
        <v>1425.9528428093647</v>
      </c>
    </row>
    <row r="420" spans="1:14" x14ac:dyDescent="0.25">
      <c r="A420" s="204">
        <v>316</v>
      </c>
      <c r="B420" s="205" t="s">
        <v>123</v>
      </c>
      <c r="C420" s="207">
        <v>167</v>
      </c>
      <c r="D420" s="208">
        <v>25</v>
      </c>
      <c r="E420" s="208">
        <v>254</v>
      </c>
      <c r="F420" s="208">
        <v>134</v>
      </c>
      <c r="G420" s="208">
        <v>3618</v>
      </c>
      <c r="H420" s="206">
        <v>4198</v>
      </c>
      <c r="I420" s="206">
        <f t="shared" ref="I420:N420" si="118">I118/$H118</f>
        <v>325.65835397808479</v>
      </c>
      <c r="J420" s="206">
        <f t="shared" si="118"/>
        <v>51.729990471653167</v>
      </c>
      <c r="K420" s="206">
        <f t="shared" si="118"/>
        <v>437.53163887565506</v>
      </c>
      <c r="L420" s="206">
        <f t="shared" si="118"/>
        <v>396.91131967603621</v>
      </c>
      <c r="M420" s="206">
        <f t="shared" si="118"/>
        <v>55.209404478323016</v>
      </c>
      <c r="N420" s="206">
        <f t="shared" si="118"/>
        <v>1267.0407074797522</v>
      </c>
    </row>
    <row r="421" spans="1:14" x14ac:dyDescent="0.25">
      <c r="A421" s="204">
        <v>317</v>
      </c>
      <c r="B421" s="205" t="s">
        <v>124</v>
      </c>
      <c r="C421" s="207">
        <v>130</v>
      </c>
      <c r="D421" s="208">
        <v>26</v>
      </c>
      <c r="E421" s="208">
        <v>198</v>
      </c>
      <c r="F421" s="208">
        <v>112</v>
      </c>
      <c r="G421" s="208">
        <v>2008</v>
      </c>
      <c r="H421" s="206">
        <v>2474</v>
      </c>
      <c r="I421" s="206">
        <f t="shared" ref="I421:N421" si="119">I119/$H119</f>
        <v>430.16180274858533</v>
      </c>
      <c r="J421" s="206">
        <f t="shared" si="119"/>
        <v>91.289005658852062</v>
      </c>
      <c r="K421" s="206">
        <f t="shared" si="119"/>
        <v>578.7402344381569</v>
      </c>
      <c r="L421" s="206">
        <f t="shared" si="119"/>
        <v>562.92358932902187</v>
      </c>
      <c r="M421" s="206">
        <f t="shared" si="119"/>
        <v>51.993726758286179</v>
      </c>
      <c r="N421" s="206">
        <f t="shared" si="119"/>
        <v>1715.1083589329023</v>
      </c>
    </row>
    <row r="422" spans="1:14" x14ac:dyDescent="0.25">
      <c r="A422" s="204">
        <v>320</v>
      </c>
      <c r="B422" s="205" t="s">
        <v>125</v>
      </c>
      <c r="C422" s="207">
        <v>223</v>
      </c>
      <c r="D422" s="208">
        <v>39</v>
      </c>
      <c r="E422" s="208">
        <v>310</v>
      </c>
      <c r="F422" s="208">
        <v>149</v>
      </c>
      <c r="G422" s="208">
        <v>6275</v>
      </c>
      <c r="H422" s="206">
        <v>6996</v>
      </c>
      <c r="I422" s="206">
        <f t="shared" ref="I422:N422" si="120">I120/$H120</f>
        <v>260.94155660377362</v>
      </c>
      <c r="J422" s="206">
        <f t="shared" si="120"/>
        <v>48.423885077186966</v>
      </c>
      <c r="K422" s="206">
        <f t="shared" si="120"/>
        <v>320.42771583762146</v>
      </c>
      <c r="L422" s="206">
        <f t="shared" si="120"/>
        <v>264.83024871355059</v>
      </c>
      <c r="M422" s="206">
        <f t="shared" si="120"/>
        <v>57.458047455688963</v>
      </c>
      <c r="N422" s="206">
        <f t="shared" si="120"/>
        <v>952.08145368782152</v>
      </c>
    </row>
    <row r="423" spans="1:14" x14ac:dyDescent="0.25">
      <c r="A423" s="204">
        <v>322</v>
      </c>
      <c r="B423" s="205" t="s">
        <v>126</v>
      </c>
      <c r="C423" s="207">
        <v>259</v>
      </c>
      <c r="D423" s="208">
        <v>45</v>
      </c>
      <c r="E423" s="208">
        <v>346</v>
      </c>
      <c r="F423" s="208">
        <v>182</v>
      </c>
      <c r="G423" s="208">
        <v>5717</v>
      </c>
      <c r="H423" s="206">
        <v>6549</v>
      </c>
      <c r="I423" s="206">
        <f t="shared" ref="I423:N423" si="121">I121/$H121</f>
        <v>323.75237288135594</v>
      </c>
      <c r="J423" s="206">
        <f t="shared" si="121"/>
        <v>59.687356848373796</v>
      </c>
      <c r="K423" s="206">
        <f t="shared" si="121"/>
        <v>382.04919529699191</v>
      </c>
      <c r="L423" s="206">
        <f t="shared" si="121"/>
        <v>345.56322491983508</v>
      </c>
      <c r="M423" s="206">
        <f t="shared" si="121"/>
        <v>55.921670484043368</v>
      </c>
      <c r="N423" s="206">
        <f t="shared" si="121"/>
        <v>1166.9738204306002</v>
      </c>
    </row>
    <row r="424" spans="1:14" x14ac:dyDescent="0.25">
      <c r="A424" s="204">
        <v>398</v>
      </c>
      <c r="B424" s="205" t="s">
        <v>127</v>
      </c>
      <c r="C424" s="207">
        <v>5822</v>
      </c>
      <c r="D424" s="208">
        <v>1061</v>
      </c>
      <c r="E424" s="208">
        <v>7276</v>
      </c>
      <c r="F424" s="208">
        <v>3873</v>
      </c>
      <c r="G424" s="208">
        <v>102143</v>
      </c>
      <c r="H424" s="206">
        <v>120175</v>
      </c>
      <c r="I424" s="206">
        <f t="shared" ref="I424:N424" si="122">I122/$H122</f>
        <v>396.59410709382149</v>
      </c>
      <c r="J424" s="206">
        <f t="shared" si="122"/>
        <v>76.691296026627839</v>
      </c>
      <c r="K424" s="206">
        <f t="shared" si="122"/>
        <v>437.82115315165385</v>
      </c>
      <c r="L424" s="206">
        <f t="shared" si="122"/>
        <v>400.74165458706051</v>
      </c>
      <c r="M424" s="206">
        <f t="shared" si="122"/>
        <v>54.447934928229664</v>
      </c>
      <c r="N424" s="206">
        <f t="shared" si="122"/>
        <v>1366.2961457873935</v>
      </c>
    </row>
    <row r="425" spans="1:14" x14ac:dyDescent="0.25">
      <c r="A425" s="204">
        <v>399</v>
      </c>
      <c r="B425" s="205" t="s">
        <v>128</v>
      </c>
      <c r="C425" s="212">
        <v>422</v>
      </c>
      <c r="D425" s="212">
        <v>91</v>
      </c>
      <c r="E425" s="212">
        <v>728</v>
      </c>
      <c r="F425" s="212">
        <v>345</v>
      </c>
      <c r="G425" s="212">
        <v>6231</v>
      </c>
      <c r="H425" s="206">
        <v>7817</v>
      </c>
      <c r="I425" s="206">
        <f t="shared" ref="I425:N425" si="123">I123/$H123</f>
        <v>441.93716515287201</v>
      </c>
      <c r="J425" s="206">
        <f t="shared" si="123"/>
        <v>101.12210566713573</v>
      </c>
      <c r="K425" s="206">
        <f t="shared" si="123"/>
        <v>673.45634386593326</v>
      </c>
      <c r="L425" s="206">
        <f t="shared" si="123"/>
        <v>548.79494691057948</v>
      </c>
      <c r="M425" s="206">
        <f t="shared" si="123"/>
        <v>51.062793910707434</v>
      </c>
      <c r="N425" s="206">
        <f t="shared" si="123"/>
        <v>1816.3733555072279</v>
      </c>
    </row>
    <row r="426" spans="1:14" x14ac:dyDescent="0.25">
      <c r="A426" s="204">
        <v>400</v>
      </c>
      <c r="B426" s="205" t="s">
        <v>129</v>
      </c>
      <c r="C426" s="207">
        <v>418</v>
      </c>
      <c r="D426" s="208">
        <v>89</v>
      </c>
      <c r="E426" s="208">
        <v>627</v>
      </c>
      <c r="F426" s="208">
        <v>306</v>
      </c>
      <c r="G426" s="208">
        <v>6926</v>
      </c>
      <c r="H426" s="206">
        <v>8366</v>
      </c>
      <c r="I426" s="206">
        <f t="shared" ref="I426:N426" si="124">I124/$H124</f>
        <v>409.02194358116185</v>
      </c>
      <c r="J426" s="206">
        <f t="shared" si="124"/>
        <v>92.409574468085111</v>
      </c>
      <c r="K426" s="206">
        <f t="shared" si="124"/>
        <v>541.9607829309108</v>
      </c>
      <c r="L426" s="206">
        <f t="shared" si="124"/>
        <v>454.8149031795362</v>
      </c>
      <c r="M426" s="206">
        <f t="shared" si="124"/>
        <v>53.033655271336364</v>
      </c>
      <c r="N426" s="206">
        <f t="shared" si="124"/>
        <v>1551.2408594310305</v>
      </c>
    </row>
    <row r="427" spans="1:14" x14ac:dyDescent="0.25">
      <c r="A427" s="204">
        <v>402</v>
      </c>
      <c r="B427" s="205" t="s">
        <v>130</v>
      </c>
      <c r="C427" s="207">
        <v>387</v>
      </c>
      <c r="D427" s="208">
        <v>70</v>
      </c>
      <c r="E427" s="208">
        <v>586</v>
      </c>
      <c r="F427" s="208">
        <v>352</v>
      </c>
      <c r="G427" s="208">
        <v>7704</v>
      </c>
      <c r="H427" s="206">
        <v>9099</v>
      </c>
      <c r="I427" s="206">
        <f t="shared" ref="I427:N427" si="125">I125/$H125</f>
        <v>348.1813353115727</v>
      </c>
      <c r="J427" s="206">
        <f t="shared" si="125"/>
        <v>66.826574348829539</v>
      </c>
      <c r="K427" s="206">
        <f t="shared" si="125"/>
        <v>465.71704363116822</v>
      </c>
      <c r="L427" s="206">
        <f t="shared" si="125"/>
        <v>481.03881305637987</v>
      </c>
      <c r="M427" s="206">
        <f t="shared" si="125"/>
        <v>54.238733926805139</v>
      </c>
      <c r="N427" s="206">
        <f t="shared" si="125"/>
        <v>1416.0025002747554</v>
      </c>
    </row>
    <row r="428" spans="1:14" x14ac:dyDescent="0.25">
      <c r="A428" s="204">
        <v>403</v>
      </c>
      <c r="B428" s="205" t="s">
        <v>131</v>
      </c>
      <c r="C428" s="207">
        <v>113</v>
      </c>
      <c r="D428" s="208">
        <v>32</v>
      </c>
      <c r="E428" s="208">
        <v>174</v>
      </c>
      <c r="F428" s="208">
        <v>98</v>
      </c>
      <c r="G428" s="208">
        <v>2403</v>
      </c>
      <c r="H428" s="206">
        <v>2820</v>
      </c>
      <c r="I428" s="206">
        <f t="shared" ref="I428:N428" si="126">I126/$H126</f>
        <v>328.03298936170216</v>
      </c>
      <c r="J428" s="206">
        <f t="shared" si="126"/>
        <v>98.57021276595745</v>
      </c>
      <c r="K428" s="206">
        <f t="shared" si="126"/>
        <v>446.18844680851061</v>
      </c>
      <c r="L428" s="206">
        <f t="shared" si="126"/>
        <v>432.12370212765961</v>
      </c>
      <c r="M428" s="206">
        <f t="shared" si="126"/>
        <v>54.587297872340422</v>
      </c>
      <c r="N428" s="206">
        <f t="shared" si="126"/>
        <v>1359.5026489361703</v>
      </c>
    </row>
    <row r="429" spans="1:14" x14ac:dyDescent="0.25">
      <c r="A429" s="204">
        <v>405</v>
      </c>
      <c r="B429" s="205" t="s">
        <v>132</v>
      </c>
      <c r="C429" s="207">
        <v>3172</v>
      </c>
      <c r="D429" s="208">
        <v>629</v>
      </c>
      <c r="E429" s="208">
        <v>4349</v>
      </c>
      <c r="F429" s="208">
        <v>2195</v>
      </c>
      <c r="G429" s="208">
        <v>62305</v>
      </c>
      <c r="H429" s="206">
        <v>72650</v>
      </c>
      <c r="I429" s="206">
        <f t="shared" ref="I429:N429" si="127">I127/$H127</f>
        <v>357.42567543014451</v>
      </c>
      <c r="J429" s="206">
        <f t="shared" si="127"/>
        <v>75.207274604267027</v>
      </c>
      <c r="K429" s="206">
        <f t="shared" si="127"/>
        <v>432.88443454920849</v>
      </c>
      <c r="L429" s="206">
        <f t="shared" si="127"/>
        <v>375.69033860977288</v>
      </c>
      <c r="M429" s="206">
        <f t="shared" si="127"/>
        <v>54.938173434273921</v>
      </c>
      <c r="N429" s="206">
        <f t="shared" si="127"/>
        <v>1296.1458966276668</v>
      </c>
    </row>
    <row r="430" spans="1:14" x14ac:dyDescent="0.25">
      <c r="A430" s="204">
        <v>407</v>
      </c>
      <c r="B430" s="205" t="s">
        <v>133</v>
      </c>
      <c r="C430" s="207">
        <v>123</v>
      </c>
      <c r="D430" s="208">
        <v>36</v>
      </c>
      <c r="E430" s="208">
        <v>140</v>
      </c>
      <c r="F430" s="208">
        <v>91</v>
      </c>
      <c r="G430" s="208">
        <v>2128</v>
      </c>
      <c r="H430" s="206">
        <v>2518</v>
      </c>
      <c r="I430" s="206">
        <f t="shared" ref="I430:N430" si="128">I128/$H128</f>
        <v>399.88726370135026</v>
      </c>
      <c r="J430" s="206">
        <f t="shared" si="128"/>
        <v>124.19142176330421</v>
      </c>
      <c r="K430" s="206">
        <f t="shared" si="128"/>
        <v>402.05965051628277</v>
      </c>
      <c r="L430" s="206">
        <f t="shared" si="128"/>
        <v>449.38315329626687</v>
      </c>
      <c r="M430" s="206">
        <f t="shared" si="128"/>
        <v>54.138077839555201</v>
      </c>
      <c r="N430" s="206">
        <f t="shared" si="128"/>
        <v>1429.6595671167595</v>
      </c>
    </row>
    <row r="431" spans="1:14" x14ac:dyDescent="0.25">
      <c r="A431" s="204">
        <v>408</v>
      </c>
      <c r="B431" s="205" t="s">
        <v>134</v>
      </c>
      <c r="C431" s="207">
        <v>741</v>
      </c>
      <c r="D431" s="208">
        <v>170</v>
      </c>
      <c r="E431" s="208">
        <v>1119</v>
      </c>
      <c r="F431" s="208">
        <v>563</v>
      </c>
      <c r="G431" s="208">
        <v>11506</v>
      </c>
      <c r="H431" s="206">
        <v>14099</v>
      </c>
      <c r="I431" s="206">
        <f t="shared" ref="I431:N431" si="129">I129/$H129</f>
        <v>430.24723100929145</v>
      </c>
      <c r="J431" s="206">
        <f t="shared" si="129"/>
        <v>104.73827931058941</v>
      </c>
      <c r="K431" s="206">
        <f t="shared" si="129"/>
        <v>573.93136179870908</v>
      </c>
      <c r="L431" s="206">
        <f t="shared" si="129"/>
        <v>496.53653025037238</v>
      </c>
      <c r="M431" s="206">
        <f t="shared" si="129"/>
        <v>52.278484998936094</v>
      </c>
      <c r="N431" s="206">
        <f t="shared" si="129"/>
        <v>1657.7318873678983</v>
      </c>
    </row>
    <row r="432" spans="1:14" x14ac:dyDescent="0.25">
      <c r="A432" s="204">
        <v>410</v>
      </c>
      <c r="B432" s="205" t="s">
        <v>135</v>
      </c>
      <c r="C432" s="207">
        <v>1227</v>
      </c>
      <c r="D432" s="208">
        <v>291</v>
      </c>
      <c r="E432" s="208">
        <v>1937</v>
      </c>
      <c r="F432" s="208">
        <v>882</v>
      </c>
      <c r="G432" s="208">
        <v>14438</v>
      </c>
      <c r="H432" s="206">
        <v>18775</v>
      </c>
      <c r="I432" s="206">
        <f t="shared" ref="I432:N432" si="130">I130/$H130</f>
        <v>534.99879467376832</v>
      </c>
      <c r="J432" s="206">
        <f t="shared" si="130"/>
        <v>134.63496671105193</v>
      </c>
      <c r="K432" s="206">
        <f t="shared" si="130"/>
        <v>746.04986471371501</v>
      </c>
      <c r="L432" s="206">
        <f t="shared" si="130"/>
        <v>584.14378482023972</v>
      </c>
      <c r="M432" s="206">
        <f t="shared" si="130"/>
        <v>49.262225299600537</v>
      </c>
      <c r="N432" s="206">
        <f t="shared" si="130"/>
        <v>2049.0896362183757</v>
      </c>
    </row>
    <row r="433" spans="1:14" x14ac:dyDescent="0.25">
      <c r="A433" s="204">
        <v>416</v>
      </c>
      <c r="B433" s="205" t="s">
        <v>136</v>
      </c>
      <c r="C433" s="207">
        <v>148</v>
      </c>
      <c r="D433" s="208">
        <v>34</v>
      </c>
      <c r="E433" s="208">
        <v>236</v>
      </c>
      <c r="F433" s="208">
        <v>113</v>
      </c>
      <c r="G433" s="208">
        <v>2355</v>
      </c>
      <c r="H433" s="206">
        <v>2886</v>
      </c>
      <c r="I433" s="206">
        <f t="shared" ref="I433:N433" si="131">I131/$H131</f>
        <v>419.81076923076927</v>
      </c>
      <c r="J433" s="206">
        <f t="shared" si="131"/>
        <v>102.33575883575884</v>
      </c>
      <c r="K433" s="206">
        <f t="shared" si="131"/>
        <v>591.33537075537072</v>
      </c>
      <c r="L433" s="206">
        <f t="shared" si="131"/>
        <v>486.87024948024947</v>
      </c>
      <c r="M433" s="206">
        <f t="shared" si="131"/>
        <v>52.27349272349273</v>
      </c>
      <c r="N433" s="206">
        <f t="shared" si="131"/>
        <v>1652.6256410256408</v>
      </c>
    </row>
    <row r="434" spans="1:14" x14ac:dyDescent="0.25">
      <c r="A434" s="204">
        <v>418</v>
      </c>
      <c r="B434" s="205" t="s">
        <v>137</v>
      </c>
      <c r="C434" s="207">
        <v>1749</v>
      </c>
      <c r="D434" s="208">
        <v>324</v>
      </c>
      <c r="E434" s="208">
        <v>2330</v>
      </c>
      <c r="F434" s="208">
        <v>1210</v>
      </c>
      <c r="G434" s="208">
        <v>18967</v>
      </c>
      <c r="H434" s="206">
        <v>24580</v>
      </c>
      <c r="I434" s="206">
        <f t="shared" ref="I434:N434" si="132">I132/$H132</f>
        <v>582.50025183075672</v>
      </c>
      <c r="J434" s="206">
        <f t="shared" si="132"/>
        <v>114.5006509357201</v>
      </c>
      <c r="K434" s="206">
        <f t="shared" si="132"/>
        <v>685.47595199349053</v>
      </c>
      <c r="L434" s="206">
        <f t="shared" si="132"/>
        <v>612.11724165988608</v>
      </c>
      <c r="M434" s="206">
        <f t="shared" si="132"/>
        <v>49.431489829129376</v>
      </c>
      <c r="N434" s="206">
        <f t="shared" si="132"/>
        <v>2044.025586248983</v>
      </c>
    </row>
    <row r="435" spans="1:14" x14ac:dyDescent="0.25">
      <c r="A435" s="204">
        <v>420</v>
      </c>
      <c r="B435" s="205" t="s">
        <v>138</v>
      </c>
      <c r="C435" s="207">
        <v>432</v>
      </c>
      <c r="D435" s="208">
        <v>61</v>
      </c>
      <c r="E435" s="208">
        <v>526</v>
      </c>
      <c r="F435" s="208">
        <v>288</v>
      </c>
      <c r="G435" s="208">
        <v>7870</v>
      </c>
      <c r="H435" s="206">
        <v>9177</v>
      </c>
      <c r="I435" s="206">
        <f t="shared" ref="I435:N435" si="133">I133/$H133</f>
        <v>385.36405361229163</v>
      </c>
      <c r="J435" s="206">
        <f t="shared" si="133"/>
        <v>57.739620791108209</v>
      </c>
      <c r="K435" s="206">
        <f t="shared" si="133"/>
        <v>414.47963168791546</v>
      </c>
      <c r="L435" s="206">
        <f t="shared" si="133"/>
        <v>390.23199738476626</v>
      </c>
      <c r="M435" s="206">
        <f t="shared" si="133"/>
        <v>54.936493407431627</v>
      </c>
      <c r="N435" s="206">
        <f t="shared" si="133"/>
        <v>1302.751796883513</v>
      </c>
    </row>
    <row r="436" spans="1:14" x14ac:dyDescent="0.25">
      <c r="A436" s="204">
        <v>421</v>
      </c>
      <c r="B436" s="205" t="s">
        <v>139</v>
      </c>
      <c r="C436" s="207">
        <v>44</v>
      </c>
      <c r="D436" s="208">
        <v>9</v>
      </c>
      <c r="E436" s="208">
        <v>41</v>
      </c>
      <c r="F436" s="208">
        <v>23</v>
      </c>
      <c r="G436" s="208">
        <v>578</v>
      </c>
      <c r="H436" s="206">
        <v>695</v>
      </c>
      <c r="I436" s="206">
        <f t="shared" ref="I436:N436" si="134">I134/$H134</f>
        <v>518.26998561151083</v>
      </c>
      <c r="J436" s="206">
        <f t="shared" si="134"/>
        <v>112.48705035971223</v>
      </c>
      <c r="K436" s="206">
        <f t="shared" si="134"/>
        <v>426.59644604316543</v>
      </c>
      <c r="L436" s="206">
        <f t="shared" si="134"/>
        <v>411.50408633093531</v>
      </c>
      <c r="M436" s="206">
        <f t="shared" si="134"/>
        <v>53.275798561151078</v>
      </c>
      <c r="N436" s="206">
        <f t="shared" si="134"/>
        <v>1522.1333669064747</v>
      </c>
    </row>
    <row r="437" spans="1:14" x14ac:dyDescent="0.25">
      <c r="A437" s="204">
        <v>422</v>
      </c>
      <c r="B437" s="205" t="s">
        <v>140</v>
      </c>
      <c r="C437" s="207">
        <v>291</v>
      </c>
      <c r="D437" s="208">
        <v>70</v>
      </c>
      <c r="E437" s="208">
        <v>472</v>
      </c>
      <c r="F437" s="208">
        <v>255</v>
      </c>
      <c r="G437" s="208">
        <v>9284</v>
      </c>
      <c r="H437" s="206">
        <v>10372</v>
      </c>
      <c r="I437" s="206">
        <f t="shared" ref="I437:N437" si="135">I135/$H135</f>
        <v>229.67761376783648</v>
      </c>
      <c r="J437" s="206">
        <f t="shared" si="135"/>
        <v>58.624662553027385</v>
      </c>
      <c r="K437" s="206">
        <f t="shared" si="135"/>
        <v>329.07710759737751</v>
      </c>
      <c r="L437" s="206">
        <f t="shared" si="135"/>
        <v>305.70940030852296</v>
      </c>
      <c r="M437" s="206">
        <f t="shared" si="135"/>
        <v>57.340246818357116</v>
      </c>
      <c r="N437" s="206">
        <f t="shared" si="135"/>
        <v>980.42903104512152</v>
      </c>
    </row>
    <row r="438" spans="1:14" x14ac:dyDescent="0.25">
      <c r="A438" s="204">
        <v>423</v>
      </c>
      <c r="B438" s="205" t="s">
        <v>141</v>
      </c>
      <c r="C438" s="207">
        <v>1305</v>
      </c>
      <c r="D438" s="208">
        <v>247</v>
      </c>
      <c r="E438" s="208">
        <v>1773</v>
      </c>
      <c r="F438" s="208">
        <v>860</v>
      </c>
      <c r="G438" s="208">
        <v>16312</v>
      </c>
      <c r="H438" s="206">
        <v>20497</v>
      </c>
      <c r="I438" s="206">
        <f t="shared" ref="I438:N438" si="136">I136/$H136</f>
        <v>521.20478850563495</v>
      </c>
      <c r="J438" s="206">
        <f t="shared" si="136"/>
        <v>104.6770503000439</v>
      </c>
      <c r="K438" s="206">
        <f t="shared" si="136"/>
        <v>625.5133965946236</v>
      </c>
      <c r="L438" s="206">
        <f t="shared" si="136"/>
        <v>521.72214470410313</v>
      </c>
      <c r="M438" s="206">
        <f t="shared" si="136"/>
        <v>50.980471288481247</v>
      </c>
      <c r="N438" s="206">
        <f t="shared" si="136"/>
        <v>1824.0978513928867</v>
      </c>
    </row>
    <row r="439" spans="1:14" x14ac:dyDescent="0.25">
      <c r="A439" s="211">
        <v>425</v>
      </c>
      <c r="B439" s="205" t="s">
        <v>142</v>
      </c>
      <c r="C439" s="212">
        <v>981</v>
      </c>
      <c r="D439" s="206">
        <v>199</v>
      </c>
      <c r="E439" s="206">
        <v>1428</v>
      </c>
      <c r="F439" s="206">
        <v>734</v>
      </c>
      <c r="G439" s="206">
        <v>6916</v>
      </c>
      <c r="H439" s="206">
        <v>10258</v>
      </c>
      <c r="I439" s="206">
        <f t="shared" ref="I439:N439" si="137">I137/$H137</f>
        <v>782.87873952037432</v>
      </c>
      <c r="J439" s="206">
        <f t="shared" si="137"/>
        <v>168.51369662702282</v>
      </c>
      <c r="K439" s="206">
        <f t="shared" si="137"/>
        <v>1006.6620432832912</v>
      </c>
      <c r="L439" s="206">
        <f t="shared" si="137"/>
        <v>889.74280756482756</v>
      </c>
      <c r="M439" s="206">
        <f t="shared" si="137"/>
        <v>43.189604211347245</v>
      </c>
      <c r="N439" s="206">
        <f t="shared" si="137"/>
        <v>2890.9868912068632</v>
      </c>
    </row>
    <row r="440" spans="1:14" x14ac:dyDescent="0.25">
      <c r="A440" s="204">
        <v>426</v>
      </c>
      <c r="B440" s="205" t="s">
        <v>143</v>
      </c>
      <c r="C440" s="207">
        <v>647</v>
      </c>
      <c r="D440" s="208">
        <v>143</v>
      </c>
      <c r="E440" s="208">
        <v>990</v>
      </c>
      <c r="F440" s="208">
        <v>481</v>
      </c>
      <c r="G440" s="208">
        <v>9701</v>
      </c>
      <c r="H440" s="206">
        <v>11962</v>
      </c>
      <c r="I440" s="206">
        <f t="shared" ref="I440:N440" si="138">I138/$H138</f>
        <v>442.78068634007695</v>
      </c>
      <c r="J440" s="206">
        <f t="shared" si="138"/>
        <v>103.8429610433038</v>
      </c>
      <c r="K440" s="206">
        <f t="shared" si="138"/>
        <v>598.47991138605585</v>
      </c>
      <c r="L440" s="206">
        <f t="shared" si="138"/>
        <v>500.00275706403608</v>
      </c>
      <c r="M440" s="206">
        <f t="shared" si="138"/>
        <v>51.951685336900191</v>
      </c>
      <c r="N440" s="206">
        <f t="shared" si="138"/>
        <v>1697.0580011703728</v>
      </c>
    </row>
    <row r="441" spans="1:14" x14ac:dyDescent="0.25">
      <c r="A441" s="204">
        <v>430</v>
      </c>
      <c r="B441" s="205" t="s">
        <v>144</v>
      </c>
      <c r="C441" s="207">
        <v>683</v>
      </c>
      <c r="D441" s="208">
        <v>116</v>
      </c>
      <c r="E441" s="208">
        <v>891</v>
      </c>
      <c r="F441" s="208">
        <v>490</v>
      </c>
      <c r="G441" s="208">
        <v>13212</v>
      </c>
      <c r="H441" s="206">
        <v>15392</v>
      </c>
      <c r="I441" s="206">
        <f t="shared" ref="I441:N441" si="139">I139/$H139</f>
        <v>363.2568691528067</v>
      </c>
      <c r="J441" s="206">
        <f t="shared" si="139"/>
        <v>65.464786902286903</v>
      </c>
      <c r="K441" s="206">
        <f t="shared" si="139"/>
        <v>418.60154820686074</v>
      </c>
      <c r="L441" s="206">
        <f t="shared" si="139"/>
        <v>395.85136434511435</v>
      </c>
      <c r="M441" s="206">
        <f t="shared" si="139"/>
        <v>54.987053014553013</v>
      </c>
      <c r="N441" s="206">
        <f t="shared" si="139"/>
        <v>1298.1616216216216</v>
      </c>
    </row>
    <row r="442" spans="1:14" x14ac:dyDescent="0.25">
      <c r="A442" s="204">
        <v>433</v>
      </c>
      <c r="B442" s="205" t="s">
        <v>145</v>
      </c>
      <c r="C442" s="207">
        <v>372</v>
      </c>
      <c r="D442" s="208">
        <v>68</v>
      </c>
      <c r="E442" s="208">
        <v>533</v>
      </c>
      <c r="F442" s="208">
        <v>337</v>
      </c>
      <c r="G442" s="208">
        <v>6439</v>
      </c>
      <c r="H442" s="206">
        <v>7749</v>
      </c>
      <c r="I442" s="206">
        <f t="shared" ref="I442:N442" si="140">I140/$H140</f>
        <v>392.99358885017426</v>
      </c>
      <c r="J442" s="206">
        <f t="shared" si="140"/>
        <v>76.226867982965544</v>
      </c>
      <c r="K442" s="206">
        <f t="shared" si="140"/>
        <v>497.39306878306883</v>
      </c>
      <c r="L442" s="206">
        <f t="shared" si="140"/>
        <v>540.77344947735196</v>
      </c>
      <c r="M442" s="206">
        <f t="shared" si="140"/>
        <v>53.230396180152283</v>
      </c>
      <c r="N442" s="206">
        <f t="shared" si="140"/>
        <v>1560.6173712737129</v>
      </c>
    </row>
    <row r="443" spans="1:14" x14ac:dyDescent="0.25">
      <c r="A443" s="204">
        <v>434</v>
      </c>
      <c r="B443" s="205" t="s">
        <v>146</v>
      </c>
      <c r="C443" s="207">
        <v>595</v>
      </c>
      <c r="D443" s="208">
        <v>125</v>
      </c>
      <c r="E443" s="208">
        <v>872</v>
      </c>
      <c r="F443" s="208">
        <v>452</v>
      </c>
      <c r="G443" s="208">
        <v>12524</v>
      </c>
      <c r="H443" s="206">
        <v>14568</v>
      </c>
      <c r="I443" s="206">
        <f t="shared" ref="I443:N443" si="141">I141/$H141</f>
        <v>334.3529962932455</v>
      </c>
      <c r="J443" s="206">
        <f t="shared" si="141"/>
        <v>74.534081548599673</v>
      </c>
      <c r="K443" s="206">
        <f t="shared" si="141"/>
        <v>432.84732015376164</v>
      </c>
      <c r="L443" s="206">
        <f t="shared" si="141"/>
        <v>385.8065733113674</v>
      </c>
      <c r="M443" s="206">
        <f t="shared" si="141"/>
        <v>55.071900054914884</v>
      </c>
      <c r="N443" s="206">
        <f t="shared" si="141"/>
        <v>1282.6128713618893</v>
      </c>
    </row>
    <row r="444" spans="1:14" x14ac:dyDescent="0.25">
      <c r="A444" s="204">
        <v>435</v>
      </c>
      <c r="B444" s="205" t="s">
        <v>147</v>
      </c>
      <c r="C444" s="207">
        <v>8</v>
      </c>
      <c r="D444" s="208">
        <v>3</v>
      </c>
      <c r="E444" s="208">
        <v>32</v>
      </c>
      <c r="F444" s="208">
        <v>11</v>
      </c>
      <c r="G444" s="208">
        <v>638</v>
      </c>
      <c r="H444" s="206">
        <v>692</v>
      </c>
      <c r="I444" s="206">
        <f t="shared" ref="I444:N444" si="142">I142/$H142</f>
        <v>94.639421965317922</v>
      </c>
      <c r="J444" s="206">
        <f t="shared" si="142"/>
        <v>37.658236994219656</v>
      </c>
      <c r="K444" s="206">
        <f t="shared" si="142"/>
        <v>334.39676300578037</v>
      </c>
      <c r="L444" s="206">
        <f t="shared" si="142"/>
        <v>197.65950867052024</v>
      </c>
      <c r="M444" s="206">
        <f t="shared" si="142"/>
        <v>59.06109826589595</v>
      </c>
      <c r="N444" s="206">
        <f t="shared" si="142"/>
        <v>723.41502890173422</v>
      </c>
    </row>
    <row r="445" spans="1:14" x14ac:dyDescent="0.25">
      <c r="A445" s="204">
        <v>436</v>
      </c>
      <c r="B445" s="205" t="s">
        <v>148</v>
      </c>
      <c r="C445" s="207">
        <v>144</v>
      </c>
      <c r="D445" s="208">
        <v>33</v>
      </c>
      <c r="E445" s="208">
        <v>229</v>
      </c>
      <c r="F445" s="208">
        <v>122</v>
      </c>
      <c r="G445" s="208">
        <v>1460</v>
      </c>
      <c r="H445" s="206">
        <v>1988</v>
      </c>
      <c r="I445" s="206">
        <f t="shared" ref="I445:N445" si="143">I143/$H143</f>
        <v>592.97215291750513</v>
      </c>
      <c r="J445" s="206">
        <f t="shared" si="143"/>
        <v>144.19240442655936</v>
      </c>
      <c r="K445" s="206">
        <f t="shared" si="143"/>
        <v>832.98519617706245</v>
      </c>
      <c r="L445" s="206">
        <f t="shared" si="143"/>
        <v>763.08790744466796</v>
      </c>
      <c r="M445" s="206">
        <f t="shared" si="143"/>
        <v>47.046076458752516</v>
      </c>
      <c r="N445" s="206">
        <f t="shared" si="143"/>
        <v>2380.2837374245469</v>
      </c>
    </row>
    <row r="446" spans="1:14" x14ac:dyDescent="0.25">
      <c r="A446" s="204">
        <v>440</v>
      </c>
      <c r="B446" s="205" t="s">
        <v>149</v>
      </c>
      <c r="C446" s="207">
        <v>705</v>
      </c>
      <c r="D446" s="208">
        <v>108</v>
      </c>
      <c r="E446" s="208">
        <v>660</v>
      </c>
      <c r="F446" s="208">
        <v>316</v>
      </c>
      <c r="G446" s="208">
        <v>3943</v>
      </c>
      <c r="H446" s="206">
        <v>5732</v>
      </c>
      <c r="I446" s="206">
        <f t="shared" ref="I446:N446" si="144">I144/$H144</f>
        <v>1006.8647156315424</v>
      </c>
      <c r="J446" s="206">
        <f t="shared" si="144"/>
        <v>163.66748080949057</v>
      </c>
      <c r="K446" s="206">
        <f t="shared" si="144"/>
        <v>832.63743893928813</v>
      </c>
      <c r="L446" s="206">
        <f t="shared" si="144"/>
        <v>685.50720167480802</v>
      </c>
      <c r="M446" s="206">
        <f t="shared" si="144"/>
        <v>44.066395673412423</v>
      </c>
      <c r="N446" s="206">
        <f t="shared" si="144"/>
        <v>2732.7432327285419</v>
      </c>
    </row>
    <row r="447" spans="1:14" x14ac:dyDescent="0.25">
      <c r="A447" s="204">
        <v>441</v>
      </c>
      <c r="B447" s="205" t="s">
        <v>150</v>
      </c>
      <c r="C447" s="207">
        <v>145</v>
      </c>
      <c r="D447" s="208">
        <v>28</v>
      </c>
      <c r="E447" s="208">
        <v>247</v>
      </c>
      <c r="F447" s="208">
        <v>136</v>
      </c>
      <c r="G447" s="208">
        <v>3865</v>
      </c>
      <c r="H447" s="206">
        <v>4421</v>
      </c>
      <c r="I447" s="206">
        <f t="shared" ref="I447:N447" si="145">I145/$H145</f>
        <v>268.49467315087082</v>
      </c>
      <c r="J447" s="206">
        <f t="shared" si="145"/>
        <v>55.015154942320741</v>
      </c>
      <c r="K447" s="206">
        <f t="shared" si="145"/>
        <v>404.01232978964038</v>
      </c>
      <c r="L447" s="206">
        <f t="shared" si="145"/>
        <v>382.51591947523184</v>
      </c>
      <c r="M447" s="206">
        <f t="shared" si="145"/>
        <v>56.003596471386572</v>
      </c>
      <c r="N447" s="206">
        <f t="shared" si="145"/>
        <v>1166.0416738294505</v>
      </c>
    </row>
    <row r="448" spans="1:14" x14ac:dyDescent="0.25">
      <c r="A448" s="204">
        <v>444</v>
      </c>
      <c r="B448" s="205" t="s">
        <v>151</v>
      </c>
      <c r="C448" s="207">
        <v>2113</v>
      </c>
      <c r="D448" s="208">
        <v>422</v>
      </c>
      <c r="E448" s="208">
        <v>3180</v>
      </c>
      <c r="F448" s="208">
        <v>1746</v>
      </c>
      <c r="G448" s="208">
        <v>38350</v>
      </c>
      <c r="H448" s="206">
        <v>45811</v>
      </c>
      <c r="I448" s="206">
        <f t="shared" ref="I448:N448" si="146">I146/$H146</f>
        <v>377.58776341926614</v>
      </c>
      <c r="J448" s="206">
        <f t="shared" si="146"/>
        <v>80.017965117548187</v>
      </c>
      <c r="K448" s="206">
        <f t="shared" si="146"/>
        <v>501.96741830564707</v>
      </c>
      <c r="L448" s="206">
        <f t="shared" si="146"/>
        <v>473.92060160223525</v>
      </c>
      <c r="M448" s="206">
        <f t="shared" si="146"/>
        <v>53.626880006985225</v>
      </c>
      <c r="N448" s="206">
        <f t="shared" si="146"/>
        <v>1487.1206284516818</v>
      </c>
    </row>
    <row r="449" spans="1:14" x14ac:dyDescent="0.25">
      <c r="A449" s="204">
        <v>445</v>
      </c>
      <c r="B449" s="205" t="s">
        <v>152</v>
      </c>
      <c r="C449" s="207">
        <v>660</v>
      </c>
      <c r="D449" s="208">
        <v>139</v>
      </c>
      <c r="E449" s="208">
        <v>1021</v>
      </c>
      <c r="F449" s="208">
        <v>543</v>
      </c>
      <c r="G449" s="208">
        <v>12628</v>
      </c>
      <c r="H449" s="206">
        <v>14991</v>
      </c>
      <c r="I449" s="206">
        <f t="shared" ref="I449:N449" si="147">I147/$H147</f>
        <v>360.41388833299982</v>
      </c>
      <c r="J449" s="206">
        <f t="shared" si="147"/>
        <v>80.543225935561338</v>
      </c>
      <c r="K449" s="206">
        <f t="shared" si="147"/>
        <v>492.50803348675868</v>
      </c>
      <c r="L449" s="206">
        <f t="shared" si="147"/>
        <v>450.40203722233343</v>
      </c>
      <c r="M449" s="206">
        <f t="shared" si="147"/>
        <v>53.962356080314862</v>
      </c>
      <c r="N449" s="206">
        <f t="shared" si="147"/>
        <v>1437.8295410579683</v>
      </c>
    </row>
    <row r="450" spans="1:14" x14ac:dyDescent="0.25">
      <c r="A450" s="204">
        <v>475</v>
      </c>
      <c r="B450" s="205" t="s">
        <v>153</v>
      </c>
      <c r="C450" s="207">
        <v>321</v>
      </c>
      <c r="D450" s="208">
        <v>49</v>
      </c>
      <c r="E450" s="208">
        <v>333</v>
      </c>
      <c r="F450" s="208">
        <v>211</v>
      </c>
      <c r="G450" s="208">
        <v>4565</v>
      </c>
      <c r="H450" s="206">
        <v>5479</v>
      </c>
      <c r="I450" s="206">
        <f t="shared" ref="I450:N450" si="148">I148/$H148</f>
        <v>479.6140737360833</v>
      </c>
      <c r="J450" s="206">
        <f t="shared" si="148"/>
        <v>77.685435298412116</v>
      </c>
      <c r="K450" s="206">
        <f t="shared" si="148"/>
        <v>439.50226136156238</v>
      </c>
      <c r="L450" s="206">
        <f t="shared" si="148"/>
        <v>478.8640956378901</v>
      </c>
      <c r="M450" s="206">
        <f t="shared" si="148"/>
        <v>53.373590071180878</v>
      </c>
      <c r="N450" s="206">
        <f t="shared" si="148"/>
        <v>1529.0394561051287</v>
      </c>
    </row>
    <row r="451" spans="1:14" x14ac:dyDescent="0.25">
      <c r="A451" s="204">
        <v>480</v>
      </c>
      <c r="B451" s="205" t="s">
        <v>154</v>
      </c>
      <c r="C451" s="207">
        <v>105</v>
      </c>
      <c r="D451" s="208">
        <v>26</v>
      </c>
      <c r="E451" s="208">
        <v>141</v>
      </c>
      <c r="F451" s="208">
        <v>71</v>
      </c>
      <c r="G451" s="208">
        <v>1635</v>
      </c>
      <c r="H451" s="206">
        <v>1978</v>
      </c>
      <c r="I451" s="206">
        <f t="shared" ref="I451:N451" si="149">I149/$H149</f>
        <v>434.56145096056628</v>
      </c>
      <c r="J451" s="206">
        <f t="shared" si="149"/>
        <v>114.18048533872599</v>
      </c>
      <c r="K451" s="206">
        <f t="shared" si="149"/>
        <v>515.47903437815978</v>
      </c>
      <c r="L451" s="206">
        <f t="shared" si="149"/>
        <v>446.33730030333675</v>
      </c>
      <c r="M451" s="206">
        <f t="shared" si="149"/>
        <v>52.951516683518712</v>
      </c>
      <c r="N451" s="206">
        <f t="shared" si="149"/>
        <v>1563.5097876643076</v>
      </c>
    </row>
    <row r="452" spans="1:14" x14ac:dyDescent="0.25">
      <c r="A452" s="204">
        <v>481</v>
      </c>
      <c r="B452" s="205" t="s">
        <v>155</v>
      </c>
      <c r="C452" s="207">
        <v>610</v>
      </c>
      <c r="D452" s="208">
        <v>112</v>
      </c>
      <c r="E452" s="208">
        <v>854</v>
      </c>
      <c r="F452" s="208">
        <v>417</v>
      </c>
      <c r="G452" s="208">
        <v>7649</v>
      </c>
      <c r="H452" s="206">
        <v>9642</v>
      </c>
      <c r="I452" s="206">
        <f t="shared" ref="I452:N452" si="150">I150/$H150</f>
        <v>517.90594275046681</v>
      </c>
      <c r="J452" s="206">
        <f t="shared" si="150"/>
        <v>100.90105787181082</v>
      </c>
      <c r="K452" s="206">
        <f t="shared" si="150"/>
        <v>640.4849429578926</v>
      </c>
      <c r="L452" s="206">
        <f t="shared" si="150"/>
        <v>537.77430616054767</v>
      </c>
      <c r="M452" s="206">
        <f t="shared" si="150"/>
        <v>50.818807301389754</v>
      </c>
      <c r="N452" s="206">
        <f t="shared" si="150"/>
        <v>1847.8850570421077</v>
      </c>
    </row>
    <row r="453" spans="1:14" x14ac:dyDescent="0.25">
      <c r="A453" s="204">
        <v>483</v>
      </c>
      <c r="B453" s="205" t="s">
        <v>156</v>
      </c>
      <c r="C453" s="207">
        <v>97</v>
      </c>
      <c r="D453" s="208">
        <v>18</v>
      </c>
      <c r="E453" s="208">
        <v>118</v>
      </c>
      <c r="F453" s="208">
        <v>41</v>
      </c>
      <c r="G453" s="208">
        <v>793</v>
      </c>
      <c r="H453" s="206">
        <v>1067</v>
      </c>
      <c r="I453" s="206">
        <f t="shared" ref="I453:N453" si="151">I151/$H151</f>
        <v>744.21</v>
      </c>
      <c r="J453" s="206">
        <f t="shared" si="151"/>
        <v>146.53889409559514</v>
      </c>
      <c r="K453" s="206">
        <f t="shared" si="151"/>
        <v>799.71597000937197</v>
      </c>
      <c r="L453" s="206">
        <f t="shared" si="151"/>
        <v>477.80485473289593</v>
      </c>
      <c r="M453" s="206">
        <f t="shared" si="151"/>
        <v>47.609728209934396</v>
      </c>
      <c r="N453" s="206">
        <f t="shared" si="151"/>
        <v>2215.8794470477978</v>
      </c>
    </row>
    <row r="454" spans="1:14" x14ac:dyDescent="0.25">
      <c r="A454" s="204">
        <v>484</v>
      </c>
      <c r="B454" s="205" t="s">
        <v>157</v>
      </c>
      <c r="C454" s="207">
        <v>149</v>
      </c>
      <c r="D454" s="208">
        <v>27</v>
      </c>
      <c r="E454" s="208">
        <v>196</v>
      </c>
      <c r="F454" s="208">
        <v>81</v>
      </c>
      <c r="G454" s="208">
        <v>2514</v>
      </c>
      <c r="H454" s="206">
        <v>2967</v>
      </c>
      <c r="I454" s="206">
        <f t="shared" ref="I454:N454" si="152">I152/$H152</f>
        <v>411.10892821031342</v>
      </c>
      <c r="J454" s="206">
        <f t="shared" si="152"/>
        <v>79.048028311425682</v>
      </c>
      <c r="K454" s="206">
        <f t="shared" si="152"/>
        <v>477.70161105493764</v>
      </c>
      <c r="L454" s="206">
        <f t="shared" si="152"/>
        <v>339.46780586450961</v>
      </c>
      <c r="M454" s="206">
        <f t="shared" si="152"/>
        <v>54.279352881698685</v>
      </c>
      <c r="N454" s="206">
        <f t="shared" si="152"/>
        <v>1361.6057263228849</v>
      </c>
    </row>
    <row r="455" spans="1:14" x14ac:dyDescent="0.25">
      <c r="A455" s="204">
        <v>489</v>
      </c>
      <c r="B455" s="205" t="s">
        <v>158</v>
      </c>
      <c r="C455" s="207">
        <v>49</v>
      </c>
      <c r="D455" s="208">
        <v>10</v>
      </c>
      <c r="E455" s="208">
        <v>74</v>
      </c>
      <c r="F455" s="208">
        <v>52</v>
      </c>
      <c r="G455" s="208">
        <v>1606</v>
      </c>
      <c r="H455" s="206">
        <v>1791</v>
      </c>
      <c r="I455" s="206">
        <f t="shared" ref="I455:N455" si="153">I153/$H153</f>
        <v>223.96939698492463</v>
      </c>
      <c r="J455" s="206">
        <f t="shared" si="153"/>
        <v>48.50083752093802</v>
      </c>
      <c r="K455" s="206">
        <f t="shared" si="153"/>
        <v>298.78192071468453</v>
      </c>
      <c r="L455" s="206">
        <f t="shared" si="153"/>
        <v>361.0263316582915</v>
      </c>
      <c r="M455" s="206">
        <f t="shared" si="153"/>
        <v>57.442970407593521</v>
      </c>
      <c r="N455" s="206">
        <f t="shared" si="153"/>
        <v>989.72145728643227</v>
      </c>
    </row>
    <row r="456" spans="1:14" x14ac:dyDescent="0.25">
      <c r="A456" s="204">
        <v>491</v>
      </c>
      <c r="B456" s="205" t="s">
        <v>159</v>
      </c>
      <c r="C456" s="207">
        <v>2356</v>
      </c>
      <c r="D456" s="208">
        <v>491</v>
      </c>
      <c r="E456" s="208">
        <v>3082</v>
      </c>
      <c r="F456" s="208">
        <v>1608</v>
      </c>
      <c r="G456" s="208">
        <v>44443</v>
      </c>
      <c r="H456" s="206">
        <v>51980</v>
      </c>
      <c r="I456" s="206">
        <f t="shared" ref="I456:N456" si="154">I154/$H154</f>
        <v>371.045524432474</v>
      </c>
      <c r="J456" s="206">
        <f t="shared" si="154"/>
        <v>82.052164293959208</v>
      </c>
      <c r="K456" s="206">
        <f t="shared" si="154"/>
        <v>428.76027433628315</v>
      </c>
      <c r="L456" s="206">
        <f t="shared" si="154"/>
        <v>384.66342131589073</v>
      </c>
      <c r="M456" s="206">
        <f t="shared" si="154"/>
        <v>54.77142323970758</v>
      </c>
      <c r="N456" s="206">
        <f t="shared" si="154"/>
        <v>1321.2928076183148</v>
      </c>
    </row>
    <row r="457" spans="1:14" x14ac:dyDescent="0.25">
      <c r="A457" s="204">
        <v>494</v>
      </c>
      <c r="B457" s="205" t="s">
        <v>160</v>
      </c>
      <c r="C457" s="207">
        <v>644</v>
      </c>
      <c r="D457" s="208">
        <v>113</v>
      </c>
      <c r="E457" s="208">
        <v>913</v>
      </c>
      <c r="F457" s="208">
        <v>464</v>
      </c>
      <c r="G457" s="208">
        <v>6748</v>
      </c>
      <c r="H457" s="206">
        <v>8882</v>
      </c>
      <c r="I457" s="206">
        <f t="shared" ref="I457:N457" si="155">I155/$H155</f>
        <v>593.55816707948668</v>
      </c>
      <c r="J457" s="206">
        <f t="shared" si="155"/>
        <v>110.51277865345642</v>
      </c>
      <c r="K457" s="206">
        <f t="shared" si="155"/>
        <v>743.32405877054714</v>
      </c>
      <c r="L457" s="206">
        <f t="shared" si="155"/>
        <v>649.58850709299713</v>
      </c>
      <c r="M457" s="206">
        <f t="shared" si="155"/>
        <v>48.668867372213469</v>
      </c>
      <c r="N457" s="206">
        <f t="shared" si="155"/>
        <v>2145.6523789687008</v>
      </c>
    </row>
    <row r="458" spans="1:14" x14ac:dyDescent="0.25">
      <c r="A458" s="204">
        <v>495</v>
      </c>
      <c r="B458" s="205" t="s">
        <v>161</v>
      </c>
      <c r="C458" s="207">
        <v>58</v>
      </c>
      <c r="D458" s="208">
        <v>12</v>
      </c>
      <c r="E458" s="208">
        <v>87</v>
      </c>
      <c r="F458" s="208">
        <v>50</v>
      </c>
      <c r="G458" s="208">
        <v>1270</v>
      </c>
      <c r="H458" s="206">
        <v>1477</v>
      </c>
      <c r="I458" s="206">
        <f t="shared" ref="I458:N458" si="156">I156/$H156</f>
        <v>321.46647257955317</v>
      </c>
      <c r="J458" s="206">
        <f t="shared" si="156"/>
        <v>70.574136763710229</v>
      </c>
      <c r="K458" s="206">
        <f t="shared" si="156"/>
        <v>425.94834800270814</v>
      </c>
      <c r="L458" s="206">
        <f t="shared" si="156"/>
        <v>420.94041976980367</v>
      </c>
      <c r="M458" s="206">
        <f t="shared" si="156"/>
        <v>55.082058226134052</v>
      </c>
      <c r="N458" s="206">
        <f t="shared" si="156"/>
        <v>1294.0114353419092</v>
      </c>
    </row>
    <row r="459" spans="1:14" x14ac:dyDescent="0.25">
      <c r="A459" s="204">
        <v>498</v>
      </c>
      <c r="B459" s="205" t="s">
        <v>162</v>
      </c>
      <c r="C459" s="207">
        <v>96</v>
      </c>
      <c r="D459" s="208">
        <v>20</v>
      </c>
      <c r="E459" s="208">
        <v>154</v>
      </c>
      <c r="F459" s="208">
        <v>72</v>
      </c>
      <c r="G459" s="208">
        <v>1939</v>
      </c>
      <c r="H459" s="206">
        <v>2281</v>
      </c>
      <c r="I459" s="206">
        <f t="shared" ref="I459:N459" si="157">I157/$H157</f>
        <v>344.53562472599737</v>
      </c>
      <c r="J459" s="206">
        <f t="shared" si="157"/>
        <v>76.163963174046472</v>
      </c>
      <c r="K459" s="206">
        <f t="shared" si="157"/>
        <v>488.21780797895661</v>
      </c>
      <c r="L459" s="206">
        <f t="shared" si="157"/>
        <v>392.49879877246821</v>
      </c>
      <c r="M459" s="206">
        <f t="shared" si="157"/>
        <v>54.455212626041217</v>
      </c>
      <c r="N459" s="206">
        <f t="shared" si="157"/>
        <v>1355.8714072775097</v>
      </c>
    </row>
    <row r="460" spans="1:14" x14ac:dyDescent="0.25">
      <c r="A460" s="204">
        <v>499</v>
      </c>
      <c r="B460" s="205" t="s">
        <v>163</v>
      </c>
      <c r="C460" s="207">
        <v>1306</v>
      </c>
      <c r="D460" s="208">
        <v>259</v>
      </c>
      <c r="E460" s="208">
        <v>1682</v>
      </c>
      <c r="F460" s="208">
        <v>783</v>
      </c>
      <c r="G460" s="208">
        <v>15632</v>
      </c>
      <c r="H460" s="206">
        <v>19662</v>
      </c>
      <c r="I460" s="206">
        <f t="shared" ref="I460:N460" si="158">I158/$H158</f>
        <v>543.75551113823622</v>
      </c>
      <c r="J460" s="206">
        <f t="shared" si="158"/>
        <v>114.42393957888312</v>
      </c>
      <c r="K460" s="206">
        <f t="shared" si="158"/>
        <v>618.60935103244844</v>
      </c>
      <c r="L460" s="206">
        <f t="shared" si="158"/>
        <v>495.18238938053099</v>
      </c>
      <c r="M460" s="206">
        <f t="shared" si="158"/>
        <v>50.930013223476756</v>
      </c>
      <c r="N460" s="206">
        <f t="shared" si="158"/>
        <v>1822.9012043535756</v>
      </c>
    </row>
    <row r="461" spans="1:14" x14ac:dyDescent="0.25">
      <c r="A461" s="204">
        <v>500</v>
      </c>
      <c r="B461" s="205" t="s">
        <v>164</v>
      </c>
      <c r="C461" s="207">
        <v>680</v>
      </c>
      <c r="D461" s="208">
        <v>130</v>
      </c>
      <c r="E461" s="208">
        <v>1057</v>
      </c>
      <c r="F461" s="208">
        <v>494</v>
      </c>
      <c r="G461" s="208">
        <v>8125</v>
      </c>
      <c r="H461" s="206">
        <v>10486</v>
      </c>
      <c r="I461" s="206">
        <f t="shared" ref="I461:N461" si="159">I159/$H159</f>
        <v>530.86885370970822</v>
      </c>
      <c r="J461" s="206">
        <f t="shared" si="159"/>
        <v>107.6907304978066</v>
      </c>
      <c r="K461" s="206">
        <f t="shared" si="159"/>
        <v>728.92578771695594</v>
      </c>
      <c r="L461" s="206">
        <f t="shared" si="159"/>
        <v>585.79844745374783</v>
      </c>
      <c r="M461" s="206">
        <f t="shared" si="159"/>
        <v>49.63641998855617</v>
      </c>
      <c r="N461" s="206">
        <f t="shared" si="159"/>
        <v>2002.9202393667747</v>
      </c>
    </row>
    <row r="462" spans="1:14" x14ac:dyDescent="0.25">
      <c r="A462" s="204">
        <v>503</v>
      </c>
      <c r="B462" s="205" t="s">
        <v>165</v>
      </c>
      <c r="C462" s="207">
        <v>392</v>
      </c>
      <c r="D462" s="208">
        <v>77</v>
      </c>
      <c r="E462" s="208">
        <v>461</v>
      </c>
      <c r="F462" s="208">
        <v>265</v>
      </c>
      <c r="G462" s="208">
        <v>6344</v>
      </c>
      <c r="H462" s="206">
        <v>7539</v>
      </c>
      <c r="I462" s="206">
        <f t="shared" ref="I462:N462" si="160">I160/$H160</f>
        <v>425.65771587743734</v>
      </c>
      <c r="J462" s="206">
        <f t="shared" si="160"/>
        <v>88.720055710306411</v>
      </c>
      <c r="K462" s="206">
        <f t="shared" si="160"/>
        <v>442.18638148295531</v>
      </c>
      <c r="L462" s="206">
        <f t="shared" si="160"/>
        <v>437.0823318742539</v>
      </c>
      <c r="M462" s="206">
        <f t="shared" si="160"/>
        <v>53.905907945350847</v>
      </c>
      <c r="N462" s="206">
        <f t="shared" si="160"/>
        <v>1447.552392890304</v>
      </c>
    </row>
    <row r="463" spans="1:14" x14ac:dyDescent="0.25">
      <c r="A463" s="204">
        <v>504</v>
      </c>
      <c r="B463" s="205" t="s">
        <v>166</v>
      </c>
      <c r="C463" s="207">
        <v>73</v>
      </c>
      <c r="D463" s="208">
        <v>11</v>
      </c>
      <c r="E463" s="208">
        <v>118</v>
      </c>
      <c r="F463" s="208">
        <v>67</v>
      </c>
      <c r="G463" s="208">
        <v>1495</v>
      </c>
      <c r="H463" s="206">
        <v>1764</v>
      </c>
      <c r="I463" s="206">
        <f t="shared" ref="I463:N463" si="161">I161/$H161</f>
        <v>338.77586734693875</v>
      </c>
      <c r="J463" s="206">
        <f t="shared" si="161"/>
        <v>54.167517006802719</v>
      </c>
      <c r="K463" s="206">
        <f t="shared" si="161"/>
        <v>483.72842403628113</v>
      </c>
      <c r="L463" s="206">
        <f t="shared" si="161"/>
        <v>472.28846938775507</v>
      </c>
      <c r="M463" s="206">
        <f t="shared" si="161"/>
        <v>54.291213151927437</v>
      </c>
      <c r="N463" s="206">
        <f t="shared" si="161"/>
        <v>1403.2514909297051</v>
      </c>
    </row>
    <row r="464" spans="1:14" x14ac:dyDescent="0.25">
      <c r="A464" s="204">
        <v>505</v>
      </c>
      <c r="B464" s="205" t="s">
        <v>167</v>
      </c>
      <c r="C464" s="207">
        <v>1190</v>
      </c>
      <c r="D464" s="208">
        <v>285</v>
      </c>
      <c r="E464" s="208">
        <v>1722</v>
      </c>
      <c r="F464" s="208">
        <v>966</v>
      </c>
      <c r="G464" s="208">
        <v>16749</v>
      </c>
      <c r="H464" s="206">
        <v>20912</v>
      </c>
      <c r="I464" s="206">
        <f t="shared" ref="I464:N464" si="162">I162/$H162</f>
        <v>465.84300401683248</v>
      </c>
      <c r="J464" s="206">
        <f t="shared" si="162"/>
        <v>118.38430087987759</v>
      </c>
      <c r="K464" s="206">
        <f t="shared" si="162"/>
        <v>595.46433913542467</v>
      </c>
      <c r="L464" s="206">
        <f t="shared" si="162"/>
        <v>574.39767980107115</v>
      </c>
      <c r="M464" s="206">
        <f t="shared" si="162"/>
        <v>51.307428270849272</v>
      </c>
      <c r="N464" s="206">
        <f t="shared" si="162"/>
        <v>1805.3967521040549</v>
      </c>
    </row>
    <row r="465" spans="1:14" x14ac:dyDescent="0.25">
      <c r="A465" s="204">
        <v>507</v>
      </c>
      <c r="B465" s="205" t="s">
        <v>168</v>
      </c>
      <c r="C465" s="207">
        <v>173</v>
      </c>
      <c r="D465" s="208">
        <v>35</v>
      </c>
      <c r="E465" s="208">
        <v>291</v>
      </c>
      <c r="F465" s="208">
        <v>155</v>
      </c>
      <c r="G465" s="208">
        <v>4910</v>
      </c>
      <c r="H465" s="206">
        <v>5564</v>
      </c>
      <c r="I465" s="206">
        <f t="shared" ref="I465:N465" si="163">I163/$H163</f>
        <v>254.53480050323512</v>
      </c>
      <c r="J465" s="206">
        <f t="shared" si="163"/>
        <v>54.641894320632638</v>
      </c>
      <c r="K465" s="206">
        <f t="shared" si="163"/>
        <v>378.20219805895039</v>
      </c>
      <c r="L465" s="206">
        <f t="shared" si="163"/>
        <v>346.39825664989218</v>
      </c>
      <c r="M465" s="206">
        <f t="shared" si="163"/>
        <v>56.530301941049608</v>
      </c>
      <c r="N465" s="206">
        <f t="shared" si="163"/>
        <v>1090.30745147376</v>
      </c>
    </row>
    <row r="466" spans="1:14" x14ac:dyDescent="0.25">
      <c r="A466" s="204">
        <v>508</v>
      </c>
      <c r="B466" s="205" t="s">
        <v>169</v>
      </c>
      <c r="C466" s="207">
        <v>338</v>
      </c>
      <c r="D466" s="208">
        <v>62</v>
      </c>
      <c r="E466" s="208">
        <v>488</v>
      </c>
      <c r="F466" s="208">
        <v>264</v>
      </c>
      <c r="G466" s="208">
        <v>8208</v>
      </c>
      <c r="H466" s="206">
        <v>9360</v>
      </c>
      <c r="I466" s="206">
        <f t="shared" ref="I466:N466" si="164">I164/$H164</f>
        <v>295.61675000000002</v>
      </c>
      <c r="J466" s="206">
        <f t="shared" si="164"/>
        <v>57.538782051282048</v>
      </c>
      <c r="K466" s="206">
        <f t="shared" si="164"/>
        <v>377.01805982905984</v>
      </c>
      <c r="L466" s="206">
        <f t="shared" si="164"/>
        <v>350.71892307692309</v>
      </c>
      <c r="M466" s="206">
        <f t="shared" si="164"/>
        <v>56.175692307692309</v>
      </c>
      <c r="N466" s="206">
        <f t="shared" si="164"/>
        <v>1137.0682072649574</v>
      </c>
    </row>
    <row r="467" spans="1:14" x14ac:dyDescent="0.25">
      <c r="A467" s="204">
        <v>529</v>
      </c>
      <c r="B467" s="205" t="s">
        <v>170</v>
      </c>
      <c r="C467" s="207">
        <v>936</v>
      </c>
      <c r="D467" s="208">
        <v>200</v>
      </c>
      <c r="E467" s="208">
        <v>1253</v>
      </c>
      <c r="F467" s="208">
        <v>730</v>
      </c>
      <c r="G467" s="208">
        <v>16731</v>
      </c>
      <c r="H467" s="206">
        <v>19850</v>
      </c>
      <c r="I467" s="206">
        <f t="shared" ref="I467:N467" si="165">I165/$H165</f>
        <v>386.01441612090679</v>
      </c>
      <c r="J467" s="206">
        <f t="shared" si="165"/>
        <v>87.521410579345087</v>
      </c>
      <c r="K467" s="206">
        <f t="shared" si="165"/>
        <v>456.46632191435771</v>
      </c>
      <c r="L467" s="206">
        <f t="shared" si="165"/>
        <v>457.29185894206552</v>
      </c>
      <c r="M467" s="206">
        <f t="shared" si="165"/>
        <v>53.994350629722931</v>
      </c>
      <c r="N467" s="206">
        <f t="shared" si="165"/>
        <v>1441.2883581863978</v>
      </c>
    </row>
    <row r="468" spans="1:14" x14ac:dyDescent="0.25">
      <c r="A468" s="204">
        <v>531</v>
      </c>
      <c r="B468" s="205" t="s">
        <v>171</v>
      </c>
      <c r="C468" s="207">
        <v>184</v>
      </c>
      <c r="D468" s="208">
        <v>45</v>
      </c>
      <c r="E468" s="208">
        <v>347</v>
      </c>
      <c r="F468" s="208">
        <v>182</v>
      </c>
      <c r="G468" s="208">
        <v>4314</v>
      </c>
      <c r="H468" s="206">
        <v>5072</v>
      </c>
      <c r="I468" s="206">
        <f t="shared" ref="I468:N468" si="166">I166/$H166</f>
        <v>296.97970031545742</v>
      </c>
      <c r="J468" s="206">
        <f t="shared" si="166"/>
        <v>77.068710567823345</v>
      </c>
      <c r="K468" s="206">
        <f t="shared" si="166"/>
        <v>494.73018730283906</v>
      </c>
      <c r="L468" s="206">
        <f t="shared" si="166"/>
        <v>446.19352523659308</v>
      </c>
      <c r="M468" s="206">
        <f t="shared" si="166"/>
        <v>54.486364353312311</v>
      </c>
      <c r="N468" s="206">
        <f t="shared" si="166"/>
        <v>1369.4584877760251</v>
      </c>
    </row>
    <row r="469" spans="1:14" x14ac:dyDescent="0.25">
      <c r="A469" s="204">
        <v>535</v>
      </c>
      <c r="B469" s="205" t="s">
        <v>172</v>
      </c>
      <c r="C469" s="207">
        <v>715</v>
      </c>
      <c r="D469" s="208">
        <v>129</v>
      </c>
      <c r="E469" s="208">
        <v>1052</v>
      </c>
      <c r="F469" s="208">
        <v>528</v>
      </c>
      <c r="G469" s="208">
        <v>7995</v>
      </c>
      <c r="H469" s="206">
        <v>10419</v>
      </c>
      <c r="I469" s="206">
        <f t="shared" ref="I469:N469" si="167">I167/$H167</f>
        <v>561.78247912467612</v>
      </c>
      <c r="J469" s="206">
        <f t="shared" si="167"/>
        <v>107.54952490642096</v>
      </c>
      <c r="K469" s="206">
        <f t="shared" si="167"/>
        <v>730.14292734427488</v>
      </c>
      <c r="L469" s="206">
        <f t="shared" si="167"/>
        <v>630.1428390440542</v>
      </c>
      <c r="M469" s="206">
        <f t="shared" si="167"/>
        <v>49.156320184278719</v>
      </c>
      <c r="N469" s="206">
        <f t="shared" si="167"/>
        <v>2078.7740906037047</v>
      </c>
    </row>
    <row r="470" spans="1:14" x14ac:dyDescent="0.25">
      <c r="A470" s="204">
        <v>536</v>
      </c>
      <c r="B470" s="205" t="s">
        <v>173</v>
      </c>
      <c r="C470" s="207">
        <v>2060</v>
      </c>
      <c r="D470" s="208">
        <v>364</v>
      </c>
      <c r="E470" s="208">
        <v>2749</v>
      </c>
      <c r="F470" s="208">
        <v>1522</v>
      </c>
      <c r="G470" s="208">
        <v>28651</v>
      </c>
      <c r="H470" s="206">
        <v>35346</v>
      </c>
      <c r="I470" s="206">
        <f t="shared" ref="I470:N470" si="168">I168/$H168</f>
        <v>477.10628076727215</v>
      </c>
      <c r="J470" s="206">
        <f t="shared" si="168"/>
        <v>89.455270751994561</v>
      </c>
      <c r="K470" s="206">
        <f t="shared" si="168"/>
        <v>562.40949951904031</v>
      </c>
      <c r="L470" s="206">
        <f t="shared" si="168"/>
        <v>535.43345102699038</v>
      </c>
      <c r="M470" s="206">
        <f t="shared" si="168"/>
        <v>51.926188536185144</v>
      </c>
      <c r="N470" s="206">
        <f t="shared" si="168"/>
        <v>1716.3306906014825</v>
      </c>
    </row>
    <row r="471" spans="1:14" x14ac:dyDescent="0.25">
      <c r="A471" s="204">
        <v>538</v>
      </c>
      <c r="B471" s="205" t="s">
        <v>174</v>
      </c>
      <c r="C471" s="207">
        <v>273</v>
      </c>
      <c r="D471" s="208">
        <v>50</v>
      </c>
      <c r="E471" s="208">
        <v>410</v>
      </c>
      <c r="F471" s="208">
        <v>209</v>
      </c>
      <c r="G471" s="208">
        <v>3702</v>
      </c>
      <c r="H471" s="206">
        <v>4644</v>
      </c>
      <c r="I471" s="206">
        <f t="shared" ref="I471:N471" si="169">I169/$H169</f>
        <v>481.23656976744184</v>
      </c>
      <c r="J471" s="206">
        <f t="shared" si="169"/>
        <v>93.523901808785524</v>
      </c>
      <c r="K471" s="206">
        <f t="shared" si="169"/>
        <v>638.42491386735571</v>
      </c>
      <c r="L471" s="206">
        <f t="shared" si="169"/>
        <v>559.60965116279078</v>
      </c>
      <c r="M471" s="206">
        <f t="shared" si="169"/>
        <v>51.065917312661497</v>
      </c>
      <c r="N471" s="206">
        <f t="shared" si="169"/>
        <v>1823.8609539190352</v>
      </c>
    </row>
    <row r="472" spans="1:14" x14ac:dyDescent="0.25">
      <c r="A472" s="204">
        <v>541</v>
      </c>
      <c r="B472" s="205" t="s">
        <v>175</v>
      </c>
      <c r="C472" s="207">
        <v>341</v>
      </c>
      <c r="D472" s="208">
        <v>65</v>
      </c>
      <c r="E472" s="208">
        <v>476</v>
      </c>
      <c r="F472" s="208">
        <v>250</v>
      </c>
      <c r="G472" s="208">
        <v>8111</v>
      </c>
      <c r="H472" s="206">
        <v>9243</v>
      </c>
      <c r="I472" s="206">
        <f t="shared" ref="I472:N472" si="170">I170/$H170</f>
        <v>302.01576436222007</v>
      </c>
      <c r="J472" s="206">
        <f t="shared" si="170"/>
        <v>61.086497890295355</v>
      </c>
      <c r="K472" s="206">
        <f t="shared" si="170"/>
        <v>372.40215081683436</v>
      </c>
      <c r="L472" s="206">
        <f t="shared" si="170"/>
        <v>336.32424537487827</v>
      </c>
      <c r="M472" s="206">
        <f t="shared" si="170"/>
        <v>56.214503948934329</v>
      </c>
      <c r="N472" s="206">
        <f t="shared" si="170"/>
        <v>1128.0431623931622</v>
      </c>
    </row>
    <row r="473" spans="1:14" x14ac:dyDescent="0.25">
      <c r="A473" s="204">
        <v>543</v>
      </c>
      <c r="B473" s="205" t="s">
        <v>176</v>
      </c>
      <c r="C473" s="207">
        <v>2821</v>
      </c>
      <c r="D473" s="208">
        <v>547</v>
      </c>
      <c r="E473" s="208">
        <v>3736</v>
      </c>
      <c r="F473" s="208">
        <v>2005</v>
      </c>
      <c r="G473" s="208">
        <v>35349</v>
      </c>
      <c r="H473" s="206">
        <v>44458</v>
      </c>
      <c r="I473" s="206">
        <f t="shared" ref="I473:N473" si="171">I171/$H171</f>
        <v>519.44713010031944</v>
      </c>
      <c r="J473" s="206">
        <f t="shared" si="171"/>
        <v>106.8765014170678</v>
      </c>
      <c r="K473" s="206">
        <f t="shared" si="171"/>
        <v>607.68025732151693</v>
      </c>
      <c r="L473" s="206">
        <f t="shared" si="171"/>
        <v>560.78395114490081</v>
      </c>
      <c r="M473" s="206">
        <f t="shared" si="171"/>
        <v>50.934746052454003</v>
      </c>
      <c r="N473" s="206">
        <f t="shared" si="171"/>
        <v>1845.7225860362587</v>
      </c>
    </row>
    <row r="474" spans="1:14" x14ac:dyDescent="0.25">
      <c r="A474" s="204">
        <v>545</v>
      </c>
      <c r="B474" s="205" t="s">
        <v>177</v>
      </c>
      <c r="C474" s="207">
        <v>565</v>
      </c>
      <c r="D474" s="208">
        <v>108</v>
      </c>
      <c r="E474" s="208">
        <v>651</v>
      </c>
      <c r="F474" s="208">
        <v>293</v>
      </c>
      <c r="G474" s="208">
        <v>7967</v>
      </c>
      <c r="H474" s="206">
        <v>9584</v>
      </c>
      <c r="I474" s="206">
        <f t="shared" ref="I474:N474" si="172">I172/$H172</f>
        <v>482.60279111018366</v>
      </c>
      <c r="J474" s="206">
        <f t="shared" si="172"/>
        <v>97.886268781302164</v>
      </c>
      <c r="K474" s="206">
        <f t="shared" si="172"/>
        <v>491.1932209933222</v>
      </c>
      <c r="L474" s="206">
        <f t="shared" si="172"/>
        <v>380.14732262103507</v>
      </c>
      <c r="M474" s="206">
        <f t="shared" si="172"/>
        <v>53.251880217028379</v>
      </c>
      <c r="N474" s="206">
        <f t="shared" si="172"/>
        <v>1505.0814837228713</v>
      </c>
    </row>
    <row r="475" spans="1:14" x14ac:dyDescent="0.25">
      <c r="A475" s="204">
        <v>560</v>
      </c>
      <c r="B475" s="205" t="s">
        <v>178</v>
      </c>
      <c r="C475" s="207">
        <v>794</v>
      </c>
      <c r="D475" s="208">
        <v>173</v>
      </c>
      <c r="E475" s="208">
        <v>1143</v>
      </c>
      <c r="F475" s="208">
        <v>593</v>
      </c>
      <c r="G475" s="208">
        <v>13032</v>
      </c>
      <c r="H475" s="206">
        <v>15735</v>
      </c>
      <c r="I475" s="206">
        <f t="shared" ref="I475:N475" si="173">I173/$H173</f>
        <v>413.08739370829363</v>
      </c>
      <c r="J475" s="206">
        <f t="shared" si="173"/>
        <v>95.504575786463292</v>
      </c>
      <c r="K475" s="206">
        <f t="shared" si="173"/>
        <v>525.28822306959</v>
      </c>
      <c r="L475" s="206">
        <f t="shared" si="173"/>
        <v>468.61810867492852</v>
      </c>
      <c r="M475" s="206">
        <f t="shared" si="173"/>
        <v>53.055603431839849</v>
      </c>
      <c r="N475" s="206">
        <f t="shared" si="173"/>
        <v>1555.5539046711153</v>
      </c>
    </row>
    <row r="476" spans="1:14" x14ac:dyDescent="0.25">
      <c r="A476" s="204">
        <v>561</v>
      </c>
      <c r="B476" s="205" t="s">
        <v>179</v>
      </c>
      <c r="C476" s="207">
        <v>73</v>
      </c>
      <c r="D476" s="208">
        <v>9</v>
      </c>
      <c r="E476" s="208">
        <v>97</v>
      </c>
      <c r="F476" s="208">
        <v>54</v>
      </c>
      <c r="G476" s="208">
        <v>1084</v>
      </c>
      <c r="H476" s="206">
        <v>1317</v>
      </c>
      <c r="I476" s="206">
        <f t="shared" ref="I476:N476" si="174">I174/$H174</f>
        <v>453.75902050113893</v>
      </c>
      <c r="J476" s="206">
        <f t="shared" si="174"/>
        <v>59.361047835990888</v>
      </c>
      <c r="K476" s="206">
        <f t="shared" si="174"/>
        <v>532.60365223993927</v>
      </c>
      <c r="L476" s="206">
        <f t="shared" si="174"/>
        <v>509.84610478359906</v>
      </c>
      <c r="M476" s="206">
        <f t="shared" si="174"/>
        <v>52.726681852695528</v>
      </c>
      <c r="N476" s="206">
        <f t="shared" si="174"/>
        <v>1608.2965072133636</v>
      </c>
    </row>
    <row r="477" spans="1:14" x14ac:dyDescent="0.25">
      <c r="A477" s="204">
        <v>562</v>
      </c>
      <c r="B477" s="205" t="s">
        <v>180</v>
      </c>
      <c r="C477" s="207">
        <v>391</v>
      </c>
      <c r="D477" s="208">
        <v>76</v>
      </c>
      <c r="E477" s="208">
        <v>567</v>
      </c>
      <c r="F477" s="208">
        <v>310</v>
      </c>
      <c r="G477" s="208">
        <v>7591</v>
      </c>
      <c r="H477" s="206">
        <v>8935</v>
      </c>
      <c r="I477" s="206">
        <f t="shared" ref="I477:N477" si="175">I175/$H175</f>
        <v>358.23695691102404</v>
      </c>
      <c r="J477" s="206">
        <f t="shared" si="175"/>
        <v>73.886289871292675</v>
      </c>
      <c r="K477" s="206">
        <f t="shared" si="175"/>
        <v>458.88798097369892</v>
      </c>
      <c r="L477" s="206">
        <f t="shared" si="175"/>
        <v>431.41799664241745</v>
      </c>
      <c r="M477" s="206">
        <f t="shared" si="175"/>
        <v>54.424114157806379</v>
      </c>
      <c r="N477" s="206">
        <f t="shared" si="175"/>
        <v>1376.8533385562398</v>
      </c>
    </row>
    <row r="478" spans="1:14" x14ac:dyDescent="0.25">
      <c r="A478" s="204">
        <v>563</v>
      </c>
      <c r="B478" s="205" t="s">
        <v>181</v>
      </c>
      <c r="C478" s="207">
        <v>344</v>
      </c>
      <c r="D478" s="208">
        <v>95</v>
      </c>
      <c r="E478" s="208">
        <v>528</v>
      </c>
      <c r="F478" s="208">
        <v>309</v>
      </c>
      <c r="G478" s="208">
        <v>5749</v>
      </c>
      <c r="H478" s="206">
        <v>7025</v>
      </c>
      <c r="I478" s="206">
        <f t="shared" ref="I478:N478" si="176">I176/$H176</f>
        <v>400.86699501779361</v>
      </c>
      <c r="J478" s="206">
        <f t="shared" si="176"/>
        <v>117.46868327402136</v>
      </c>
      <c r="K478" s="206">
        <f t="shared" si="176"/>
        <v>543.50779217081845</v>
      </c>
      <c r="L478" s="206">
        <f t="shared" si="176"/>
        <v>546.94451530249114</v>
      </c>
      <c r="M478" s="206">
        <f t="shared" si="176"/>
        <v>52.424333096085412</v>
      </c>
      <c r="N478" s="206">
        <f t="shared" si="176"/>
        <v>1661.2123188612097</v>
      </c>
    </row>
    <row r="479" spans="1:14" x14ac:dyDescent="0.25">
      <c r="A479" s="204">
        <v>564</v>
      </c>
      <c r="B479" s="205" t="s">
        <v>182</v>
      </c>
      <c r="C479" s="207">
        <v>12324</v>
      </c>
      <c r="D479" s="208">
        <v>2230</v>
      </c>
      <c r="E479" s="208">
        <v>15246</v>
      </c>
      <c r="F479" s="208">
        <v>7973</v>
      </c>
      <c r="G479" s="208">
        <v>174075</v>
      </c>
      <c r="H479" s="206">
        <v>211848</v>
      </c>
      <c r="I479" s="206">
        <f t="shared" ref="I479:N479" si="177">I177/$H177</f>
        <v>476.22863770250365</v>
      </c>
      <c r="J479" s="206">
        <f t="shared" si="177"/>
        <v>91.437705335901214</v>
      </c>
      <c r="K479" s="206">
        <f t="shared" si="177"/>
        <v>520.41490681998414</v>
      </c>
      <c r="L479" s="206">
        <f t="shared" si="177"/>
        <v>467.98131839809679</v>
      </c>
      <c r="M479" s="206">
        <f t="shared" si="177"/>
        <v>52.637950322873003</v>
      </c>
      <c r="N479" s="206">
        <f t="shared" si="177"/>
        <v>1608.7005185793589</v>
      </c>
    </row>
    <row r="480" spans="1:14" x14ac:dyDescent="0.25">
      <c r="A480" s="204">
        <v>576</v>
      </c>
      <c r="B480" s="205" t="s">
        <v>183</v>
      </c>
      <c r="C480" s="207">
        <v>83</v>
      </c>
      <c r="D480" s="208">
        <v>13</v>
      </c>
      <c r="E480" s="208">
        <v>109</v>
      </c>
      <c r="F480" s="208">
        <v>74</v>
      </c>
      <c r="G480" s="208">
        <v>2471</v>
      </c>
      <c r="H480" s="206">
        <v>2750</v>
      </c>
      <c r="I480" s="206">
        <f t="shared" ref="I480:N480" si="178">I178/$H178</f>
        <v>247.07772</v>
      </c>
      <c r="J480" s="206">
        <f t="shared" si="178"/>
        <v>41.063454545454547</v>
      </c>
      <c r="K480" s="206">
        <f t="shared" si="178"/>
        <v>286.62362545454545</v>
      </c>
      <c r="L480" s="206">
        <f t="shared" si="178"/>
        <v>334.60324363636363</v>
      </c>
      <c r="M480" s="206">
        <f t="shared" si="178"/>
        <v>57.560821818181822</v>
      </c>
      <c r="N480" s="206">
        <f t="shared" si="178"/>
        <v>966.92886545454542</v>
      </c>
    </row>
    <row r="481" spans="1:14" x14ac:dyDescent="0.25">
      <c r="A481" s="204">
        <v>577</v>
      </c>
      <c r="B481" s="205" t="s">
        <v>184</v>
      </c>
      <c r="C481" s="207">
        <v>717</v>
      </c>
      <c r="D481" s="208">
        <v>161</v>
      </c>
      <c r="E481" s="208">
        <v>931</v>
      </c>
      <c r="F481" s="208">
        <v>433</v>
      </c>
      <c r="G481" s="208">
        <v>8896</v>
      </c>
      <c r="H481" s="206">
        <v>11138</v>
      </c>
      <c r="I481" s="206">
        <f t="shared" ref="I481:N481" si="179">I179/$H179</f>
        <v>526.98727509427192</v>
      </c>
      <c r="J481" s="206">
        <f t="shared" si="179"/>
        <v>125.56352127850602</v>
      </c>
      <c r="K481" s="206">
        <f t="shared" si="179"/>
        <v>604.45037080265752</v>
      </c>
      <c r="L481" s="206">
        <f t="shared" si="179"/>
        <v>483.40574070748784</v>
      </c>
      <c r="M481" s="206">
        <f t="shared" si="179"/>
        <v>51.165178667624353</v>
      </c>
      <c r="N481" s="206">
        <f t="shared" si="179"/>
        <v>1791.572086550548</v>
      </c>
    </row>
    <row r="482" spans="1:14" x14ac:dyDescent="0.25">
      <c r="A482" s="204">
        <v>578</v>
      </c>
      <c r="B482" s="205" t="s">
        <v>185</v>
      </c>
      <c r="C482" s="207">
        <v>103</v>
      </c>
      <c r="D482" s="208">
        <v>22</v>
      </c>
      <c r="E482" s="208">
        <v>178</v>
      </c>
      <c r="F482" s="208">
        <v>91</v>
      </c>
      <c r="G482" s="208">
        <v>2706</v>
      </c>
      <c r="H482" s="206">
        <v>3100</v>
      </c>
      <c r="I482" s="206">
        <f t="shared" ref="I482:N482" si="180">I180/$H180</f>
        <v>271.99675161290327</v>
      </c>
      <c r="J482" s="206">
        <f t="shared" si="180"/>
        <v>61.646129032258067</v>
      </c>
      <c r="K482" s="206">
        <f t="shared" si="180"/>
        <v>415.21830322580644</v>
      </c>
      <c r="L482" s="206">
        <f t="shared" si="180"/>
        <v>365.01509032258065</v>
      </c>
      <c r="M482" s="206">
        <f t="shared" si="180"/>
        <v>55.918180645161293</v>
      </c>
      <c r="N482" s="206">
        <f t="shared" si="180"/>
        <v>1169.7944548387097</v>
      </c>
    </row>
    <row r="483" spans="1:14" x14ac:dyDescent="0.25">
      <c r="A483" s="204">
        <v>580</v>
      </c>
      <c r="B483" s="205" t="s">
        <v>186</v>
      </c>
      <c r="C483" s="207">
        <v>135</v>
      </c>
      <c r="D483" s="208">
        <v>32</v>
      </c>
      <c r="E483" s="208">
        <v>203</v>
      </c>
      <c r="F483" s="208">
        <v>91</v>
      </c>
      <c r="G483" s="208">
        <v>3977</v>
      </c>
      <c r="H483" s="206">
        <v>4438</v>
      </c>
      <c r="I483" s="206">
        <f t="shared" ref="I483:N483" si="181">I181/$H181</f>
        <v>249.0202456061289</v>
      </c>
      <c r="J483" s="206">
        <f t="shared" si="181"/>
        <v>62.633618747183419</v>
      </c>
      <c r="K483" s="206">
        <f t="shared" si="181"/>
        <v>330.77061514195583</v>
      </c>
      <c r="L483" s="206">
        <f t="shared" si="181"/>
        <v>254.9677287066246</v>
      </c>
      <c r="M483" s="206">
        <f t="shared" si="181"/>
        <v>57.40572780531771</v>
      </c>
      <c r="N483" s="206">
        <f t="shared" si="181"/>
        <v>954.79793600721052</v>
      </c>
    </row>
    <row r="484" spans="1:14" x14ac:dyDescent="0.25">
      <c r="A484" s="204">
        <v>581</v>
      </c>
      <c r="B484" s="205" t="s">
        <v>187</v>
      </c>
      <c r="C484" s="207">
        <v>269</v>
      </c>
      <c r="D484" s="208">
        <v>58</v>
      </c>
      <c r="E484" s="208">
        <v>354</v>
      </c>
      <c r="F484" s="208">
        <v>216</v>
      </c>
      <c r="G484" s="208">
        <v>5343</v>
      </c>
      <c r="H484" s="206">
        <v>6240</v>
      </c>
      <c r="I484" s="206">
        <f t="shared" ref="I484:N484" si="182">I182/$H182</f>
        <v>352.90342788461538</v>
      </c>
      <c r="J484" s="206">
        <f t="shared" si="182"/>
        <v>80.739903846153851</v>
      </c>
      <c r="K484" s="206">
        <f t="shared" si="182"/>
        <v>410.23891346153846</v>
      </c>
      <c r="L484" s="206">
        <f t="shared" si="182"/>
        <v>430.42776923076917</v>
      </c>
      <c r="M484" s="206">
        <f t="shared" si="182"/>
        <v>54.851375000000004</v>
      </c>
      <c r="N484" s="206">
        <f t="shared" si="182"/>
        <v>1329.161389423077</v>
      </c>
    </row>
    <row r="485" spans="1:14" x14ac:dyDescent="0.25">
      <c r="A485" s="204">
        <v>583</v>
      </c>
      <c r="B485" s="205" t="s">
        <v>188</v>
      </c>
      <c r="C485" s="207">
        <v>35</v>
      </c>
      <c r="D485" s="208">
        <v>12</v>
      </c>
      <c r="E485" s="208">
        <v>35</v>
      </c>
      <c r="F485" s="208">
        <v>19</v>
      </c>
      <c r="G485" s="208">
        <v>846</v>
      </c>
      <c r="H485" s="206">
        <v>947</v>
      </c>
      <c r="I485" s="206">
        <f t="shared" ref="I485:N485" si="183">I183/$H183</f>
        <v>302.55633579725452</v>
      </c>
      <c r="J485" s="206">
        <f t="shared" si="183"/>
        <v>110.07180570221753</v>
      </c>
      <c r="K485" s="206">
        <f t="shared" si="183"/>
        <v>267.26140443505807</v>
      </c>
      <c r="L485" s="206">
        <f t="shared" si="183"/>
        <v>249.47942977824709</v>
      </c>
      <c r="M485" s="206">
        <f t="shared" si="183"/>
        <v>57.227835269271388</v>
      </c>
      <c r="N485" s="206">
        <f t="shared" si="183"/>
        <v>986.59681098204862</v>
      </c>
    </row>
    <row r="486" spans="1:14" x14ac:dyDescent="0.25">
      <c r="A486" s="204">
        <v>584</v>
      </c>
      <c r="B486" s="205" t="s">
        <v>189</v>
      </c>
      <c r="C486" s="207">
        <v>208</v>
      </c>
      <c r="D486" s="208">
        <v>47</v>
      </c>
      <c r="E486" s="208">
        <v>291</v>
      </c>
      <c r="F486" s="208">
        <v>159</v>
      </c>
      <c r="G486" s="208">
        <v>1948</v>
      </c>
      <c r="H486" s="206">
        <v>2653</v>
      </c>
      <c r="I486" s="206">
        <f t="shared" ref="I486:N486" si="184">I184/$H184</f>
        <v>641.82151526573693</v>
      </c>
      <c r="J486" s="206">
        <f t="shared" si="184"/>
        <v>153.88823972860911</v>
      </c>
      <c r="K486" s="206">
        <f t="shared" si="184"/>
        <v>793.18395401432338</v>
      </c>
      <c r="L486" s="206">
        <f t="shared" si="184"/>
        <v>745.23114210327924</v>
      </c>
      <c r="M486" s="206">
        <f t="shared" si="184"/>
        <v>47.036894082171131</v>
      </c>
      <c r="N486" s="206">
        <f t="shared" si="184"/>
        <v>2381.1617451941197</v>
      </c>
    </row>
    <row r="487" spans="1:14" x14ac:dyDescent="0.25">
      <c r="A487" s="204">
        <v>588</v>
      </c>
      <c r="B487" s="205" t="s">
        <v>190</v>
      </c>
      <c r="C487" s="207">
        <v>50</v>
      </c>
      <c r="D487" s="208">
        <v>11</v>
      </c>
      <c r="E487" s="208">
        <v>63</v>
      </c>
      <c r="F487" s="208">
        <v>47</v>
      </c>
      <c r="G487" s="208">
        <v>1429</v>
      </c>
      <c r="H487" s="206">
        <v>1600</v>
      </c>
      <c r="I487" s="206">
        <f t="shared" ref="I487:N487" si="185">I185/$H185</f>
        <v>255.82218750000001</v>
      </c>
      <c r="J487" s="206">
        <f t="shared" si="185"/>
        <v>59.719687499999999</v>
      </c>
      <c r="K487" s="206">
        <f t="shared" si="185"/>
        <v>284.73361875000001</v>
      </c>
      <c r="L487" s="206">
        <f t="shared" si="185"/>
        <v>365.26578749999999</v>
      </c>
      <c r="M487" s="206">
        <f t="shared" si="185"/>
        <v>57.213587500000003</v>
      </c>
      <c r="N487" s="206">
        <f t="shared" si="185"/>
        <v>1022.75486875</v>
      </c>
    </row>
    <row r="488" spans="1:14" x14ac:dyDescent="0.25">
      <c r="A488" s="204">
        <v>592</v>
      </c>
      <c r="B488" s="205" t="s">
        <v>191</v>
      </c>
      <c r="C488" s="207">
        <v>188</v>
      </c>
      <c r="D488" s="208">
        <v>38</v>
      </c>
      <c r="E488" s="208">
        <v>290</v>
      </c>
      <c r="F488" s="208">
        <v>180</v>
      </c>
      <c r="G488" s="208">
        <v>2955</v>
      </c>
      <c r="H488" s="206">
        <v>3651</v>
      </c>
      <c r="I488" s="206">
        <f t="shared" ref="I488:N488" si="186">I186/$H186</f>
        <v>421.53554642563682</v>
      </c>
      <c r="J488" s="206">
        <f t="shared" si="186"/>
        <v>90.410024650780613</v>
      </c>
      <c r="K488" s="206">
        <f t="shared" si="186"/>
        <v>574.38666118871538</v>
      </c>
      <c r="L488" s="206">
        <f t="shared" si="186"/>
        <v>613.04420706655708</v>
      </c>
      <c r="M488" s="206">
        <f t="shared" si="186"/>
        <v>51.848069022185705</v>
      </c>
      <c r="N488" s="206">
        <f t="shared" si="186"/>
        <v>1751.2245083538755</v>
      </c>
    </row>
    <row r="489" spans="1:14" x14ac:dyDescent="0.25">
      <c r="A489" s="204">
        <v>593</v>
      </c>
      <c r="B489" s="205" t="s">
        <v>192</v>
      </c>
      <c r="C489" s="207">
        <v>619</v>
      </c>
      <c r="D489" s="208">
        <v>122</v>
      </c>
      <c r="E489" s="208">
        <v>887</v>
      </c>
      <c r="F489" s="208">
        <v>467</v>
      </c>
      <c r="G489" s="208">
        <v>14982</v>
      </c>
      <c r="H489" s="206">
        <v>17077</v>
      </c>
      <c r="I489" s="206">
        <f t="shared" ref="I489:N489" si="187">I187/$H187</f>
        <v>296.73396322539094</v>
      </c>
      <c r="J489" s="206">
        <f t="shared" si="187"/>
        <v>62.057328570592027</v>
      </c>
      <c r="K489" s="206">
        <f t="shared" si="187"/>
        <v>375.60401182877553</v>
      </c>
      <c r="L489" s="206">
        <f t="shared" si="187"/>
        <v>340.04502313052643</v>
      </c>
      <c r="M489" s="206">
        <f t="shared" si="187"/>
        <v>56.201143057914159</v>
      </c>
      <c r="N489" s="206">
        <f t="shared" si="187"/>
        <v>1130.6414698131991</v>
      </c>
    </row>
    <row r="490" spans="1:14" x14ac:dyDescent="0.25">
      <c r="A490" s="204">
        <v>595</v>
      </c>
      <c r="B490" s="205" t="s">
        <v>193</v>
      </c>
      <c r="C490" s="207">
        <v>165</v>
      </c>
      <c r="D490" s="208">
        <v>25</v>
      </c>
      <c r="E490" s="208">
        <v>220</v>
      </c>
      <c r="F490" s="208">
        <v>152</v>
      </c>
      <c r="G490" s="208">
        <v>3578</v>
      </c>
      <c r="H490" s="206">
        <v>4140</v>
      </c>
      <c r="I490" s="206">
        <f t="shared" ref="I490:N490" si="188">I188/$H188</f>
        <v>326.26597826086959</v>
      </c>
      <c r="J490" s="206">
        <f t="shared" si="188"/>
        <v>52.454710144927539</v>
      </c>
      <c r="K490" s="206">
        <f t="shared" si="188"/>
        <v>384.27357487922706</v>
      </c>
      <c r="L490" s="206">
        <f t="shared" si="188"/>
        <v>456.53530434782607</v>
      </c>
      <c r="M490" s="206">
        <f t="shared" si="188"/>
        <v>55.363932367149765</v>
      </c>
      <c r="N490" s="206">
        <f t="shared" si="188"/>
        <v>1274.8934999999999</v>
      </c>
    </row>
    <row r="491" spans="1:14" x14ac:dyDescent="0.25">
      <c r="A491" s="204">
        <v>598</v>
      </c>
      <c r="B491" s="205" t="s">
        <v>194</v>
      </c>
      <c r="C491" s="207">
        <v>1028</v>
      </c>
      <c r="D491" s="208">
        <v>188</v>
      </c>
      <c r="E491" s="208">
        <v>1201</v>
      </c>
      <c r="F491" s="208">
        <v>667</v>
      </c>
      <c r="G491" s="208">
        <v>16123</v>
      </c>
      <c r="H491" s="206">
        <v>19207</v>
      </c>
      <c r="I491" s="206">
        <f t="shared" ref="I491:N491" si="189">I189/$H189</f>
        <v>438.14893944915917</v>
      </c>
      <c r="J491" s="206">
        <f t="shared" si="189"/>
        <v>85.024314052168478</v>
      </c>
      <c r="K491" s="206">
        <f t="shared" si="189"/>
        <v>452.16990316030615</v>
      </c>
      <c r="L491" s="206">
        <f t="shared" si="189"/>
        <v>431.8146956838653</v>
      </c>
      <c r="M491" s="206">
        <f t="shared" si="189"/>
        <v>53.774112563128028</v>
      </c>
      <c r="N491" s="206">
        <f t="shared" si="189"/>
        <v>1460.9319649086269</v>
      </c>
    </row>
    <row r="492" spans="1:14" x14ac:dyDescent="0.25">
      <c r="A492" s="204">
        <v>599</v>
      </c>
      <c r="B492" s="205" t="s">
        <v>195</v>
      </c>
      <c r="C492" s="207">
        <v>991</v>
      </c>
      <c r="D492" s="208">
        <v>162</v>
      </c>
      <c r="E492" s="208">
        <v>1050</v>
      </c>
      <c r="F492" s="208">
        <v>583</v>
      </c>
      <c r="G492" s="208">
        <v>8420</v>
      </c>
      <c r="H492" s="206">
        <v>11206</v>
      </c>
      <c r="I492" s="206">
        <f t="shared" ref="I492:N492" si="190">I190/$H190</f>
        <v>723.95441816883817</v>
      </c>
      <c r="J492" s="206">
        <f t="shared" si="190"/>
        <v>125.57674460110655</v>
      </c>
      <c r="K492" s="206">
        <f t="shared" si="190"/>
        <v>677.57420132072104</v>
      </c>
      <c r="L492" s="206">
        <f t="shared" si="190"/>
        <v>646.91773514188822</v>
      </c>
      <c r="M492" s="206">
        <f t="shared" si="190"/>
        <v>48.133606996252013</v>
      </c>
      <c r="N492" s="206">
        <f t="shared" si="190"/>
        <v>2222.1567062288059</v>
      </c>
    </row>
    <row r="493" spans="1:14" x14ac:dyDescent="0.25">
      <c r="A493" s="204">
        <v>601</v>
      </c>
      <c r="B493" s="205" t="s">
        <v>196</v>
      </c>
      <c r="C493" s="207">
        <v>144</v>
      </c>
      <c r="D493" s="208">
        <v>28</v>
      </c>
      <c r="E493" s="208">
        <v>235</v>
      </c>
      <c r="F493" s="208">
        <v>151</v>
      </c>
      <c r="G493" s="208">
        <v>3228</v>
      </c>
      <c r="H493" s="206">
        <v>3786</v>
      </c>
      <c r="I493" s="206">
        <f t="shared" ref="I493:N493" si="191">I191/$H191</f>
        <v>311.36519809825677</v>
      </c>
      <c r="J493" s="206">
        <f t="shared" si="191"/>
        <v>64.24247226624405</v>
      </c>
      <c r="K493" s="206">
        <f t="shared" si="191"/>
        <v>448.85434495509776</v>
      </c>
      <c r="L493" s="206">
        <f t="shared" si="191"/>
        <v>495.93808240887483</v>
      </c>
      <c r="M493" s="206">
        <f t="shared" si="191"/>
        <v>54.618510301109346</v>
      </c>
      <c r="N493" s="206">
        <f t="shared" si="191"/>
        <v>1375.0186080295828</v>
      </c>
    </row>
    <row r="494" spans="1:14" x14ac:dyDescent="0.25">
      <c r="A494" s="204">
        <v>604</v>
      </c>
      <c r="B494" s="205" t="s">
        <v>197</v>
      </c>
      <c r="C494" s="207">
        <v>1285</v>
      </c>
      <c r="D494" s="208">
        <v>272</v>
      </c>
      <c r="E494" s="208">
        <v>1774</v>
      </c>
      <c r="F494" s="208">
        <v>874</v>
      </c>
      <c r="G494" s="208">
        <v>16200</v>
      </c>
      <c r="H494" s="206">
        <v>20405</v>
      </c>
      <c r="I494" s="206">
        <f t="shared" ref="I494:N494" si="192">I192/$H192</f>
        <v>515.53091644204846</v>
      </c>
      <c r="J494" s="206">
        <f t="shared" si="192"/>
        <v>115.79161970105366</v>
      </c>
      <c r="K494" s="206">
        <f t="shared" si="192"/>
        <v>628.68803822592497</v>
      </c>
      <c r="L494" s="206">
        <f t="shared" si="192"/>
        <v>532.60587699093355</v>
      </c>
      <c r="M494" s="206">
        <f t="shared" si="192"/>
        <v>50.858711100220532</v>
      </c>
      <c r="N494" s="206">
        <f t="shared" si="192"/>
        <v>1843.4751624601813</v>
      </c>
    </row>
    <row r="495" spans="1:14" x14ac:dyDescent="0.25">
      <c r="A495" s="204">
        <v>607</v>
      </c>
      <c r="B495" s="205" t="s">
        <v>198</v>
      </c>
      <c r="C495" s="207">
        <v>183</v>
      </c>
      <c r="D495" s="208">
        <v>50</v>
      </c>
      <c r="E495" s="208">
        <v>230</v>
      </c>
      <c r="F495" s="208">
        <v>115</v>
      </c>
      <c r="G495" s="208">
        <v>3506</v>
      </c>
      <c r="H495" s="206">
        <v>4084</v>
      </c>
      <c r="I495" s="206">
        <f t="shared" ref="I495:N495" si="193">I193/$H193</f>
        <v>366.8204529872674</v>
      </c>
      <c r="J495" s="206">
        <f t="shared" si="193"/>
        <v>106.34794319294809</v>
      </c>
      <c r="K495" s="206">
        <f t="shared" si="193"/>
        <v>407.24924094025465</v>
      </c>
      <c r="L495" s="206">
        <f t="shared" si="193"/>
        <v>350.14120959843291</v>
      </c>
      <c r="M495" s="206">
        <f t="shared" si="193"/>
        <v>54.993721841332032</v>
      </c>
      <c r="N495" s="206">
        <f t="shared" si="193"/>
        <v>1285.5525685602352</v>
      </c>
    </row>
    <row r="496" spans="1:14" x14ac:dyDescent="0.25">
      <c r="A496" s="204">
        <v>608</v>
      </c>
      <c r="B496" s="205" t="s">
        <v>199</v>
      </c>
      <c r="C496" s="207">
        <v>74</v>
      </c>
      <c r="D496" s="208">
        <v>18</v>
      </c>
      <c r="E496" s="208">
        <v>124</v>
      </c>
      <c r="F496" s="208">
        <v>74</v>
      </c>
      <c r="G496" s="208">
        <v>1690</v>
      </c>
      <c r="H496" s="206">
        <v>1980</v>
      </c>
      <c r="I496" s="206">
        <f t="shared" ref="I496:N496" si="194">I194/$H194</f>
        <v>305.95300000000003</v>
      </c>
      <c r="J496" s="206">
        <f t="shared" si="194"/>
        <v>78.968181818181819</v>
      </c>
      <c r="K496" s="206">
        <f t="shared" si="194"/>
        <v>452.87117171717176</v>
      </c>
      <c r="L496" s="206">
        <f t="shared" si="194"/>
        <v>464.72672727272732</v>
      </c>
      <c r="M496" s="206">
        <f t="shared" si="194"/>
        <v>54.677474747474754</v>
      </c>
      <c r="N496" s="206">
        <f t="shared" si="194"/>
        <v>1357.1965555555557</v>
      </c>
    </row>
    <row r="497" spans="1:14" x14ac:dyDescent="0.25">
      <c r="A497" s="204">
        <v>609</v>
      </c>
      <c r="B497" s="205" t="s">
        <v>200</v>
      </c>
      <c r="C497" s="207">
        <v>3837</v>
      </c>
      <c r="D497" s="208">
        <v>722</v>
      </c>
      <c r="E497" s="208">
        <v>5008</v>
      </c>
      <c r="F497" s="208">
        <v>2573</v>
      </c>
      <c r="G497" s="208">
        <v>71065</v>
      </c>
      <c r="H497" s="206">
        <v>83205</v>
      </c>
      <c r="I497" s="206">
        <f t="shared" ref="I497:N497" si="195">I195/$H195</f>
        <v>377.51182585181181</v>
      </c>
      <c r="J497" s="206">
        <f t="shared" si="195"/>
        <v>75.3759149089598</v>
      </c>
      <c r="K497" s="206">
        <f t="shared" si="195"/>
        <v>435.24428387717086</v>
      </c>
      <c r="L497" s="206">
        <f t="shared" si="195"/>
        <v>384.52225635478635</v>
      </c>
      <c r="M497" s="206">
        <f t="shared" si="195"/>
        <v>54.713345351841838</v>
      </c>
      <c r="N497" s="206">
        <f t="shared" si="195"/>
        <v>1327.3676263445707</v>
      </c>
    </row>
    <row r="498" spans="1:14" x14ac:dyDescent="0.25">
      <c r="A498" s="211">
        <v>611</v>
      </c>
      <c r="B498" s="205" t="s">
        <v>201</v>
      </c>
      <c r="C498" s="207">
        <v>298</v>
      </c>
      <c r="D498" s="208">
        <v>53</v>
      </c>
      <c r="E498" s="208">
        <v>406</v>
      </c>
      <c r="F498" s="208">
        <v>241</v>
      </c>
      <c r="G498" s="208">
        <v>4013</v>
      </c>
      <c r="H498" s="206">
        <v>5011</v>
      </c>
      <c r="I498" s="206">
        <f t="shared" ref="I498:N498" si="196">I196/$H196</f>
        <v>486.83304330472959</v>
      </c>
      <c r="J498" s="206">
        <f t="shared" si="196"/>
        <v>91.87477549391339</v>
      </c>
      <c r="K498" s="206">
        <f t="shared" si="196"/>
        <v>585.89502694073042</v>
      </c>
      <c r="L498" s="206">
        <f t="shared" si="196"/>
        <v>598.031087607264</v>
      </c>
      <c r="M498" s="206">
        <f t="shared" si="196"/>
        <v>51.301692276990622</v>
      </c>
      <c r="N498" s="206">
        <f t="shared" si="196"/>
        <v>1813.9356256236276</v>
      </c>
    </row>
    <row r="499" spans="1:14" x14ac:dyDescent="0.25">
      <c r="A499" s="204">
        <v>614</v>
      </c>
      <c r="B499" s="205" t="s">
        <v>202</v>
      </c>
      <c r="C499" s="207">
        <v>73</v>
      </c>
      <c r="D499" s="208">
        <v>14</v>
      </c>
      <c r="E499" s="208">
        <v>111</v>
      </c>
      <c r="F499" s="208">
        <v>62</v>
      </c>
      <c r="G499" s="208">
        <v>2739</v>
      </c>
      <c r="H499" s="206">
        <v>2999</v>
      </c>
      <c r="I499" s="206">
        <f t="shared" ref="I499:N499" si="197">I197/$H197</f>
        <v>199.2666322107369</v>
      </c>
      <c r="J499" s="206">
        <f t="shared" si="197"/>
        <v>40.550516838946315</v>
      </c>
      <c r="K499" s="206">
        <f t="shared" si="197"/>
        <v>267.64842614204736</v>
      </c>
      <c r="L499" s="206">
        <f t="shared" si="197"/>
        <v>257.06700900300098</v>
      </c>
      <c r="M499" s="206">
        <f t="shared" si="197"/>
        <v>58.506282094031342</v>
      </c>
      <c r="N499" s="206">
        <f t="shared" si="197"/>
        <v>823.03886628876273</v>
      </c>
    </row>
    <row r="500" spans="1:14" x14ac:dyDescent="0.25">
      <c r="A500" s="204">
        <v>615</v>
      </c>
      <c r="B500" s="205" t="s">
        <v>203</v>
      </c>
      <c r="C500" s="207">
        <v>340</v>
      </c>
      <c r="D500" s="208">
        <v>67</v>
      </c>
      <c r="E500" s="208">
        <v>549</v>
      </c>
      <c r="F500" s="208">
        <v>273</v>
      </c>
      <c r="G500" s="208">
        <v>6374</v>
      </c>
      <c r="H500" s="206">
        <v>7603</v>
      </c>
      <c r="I500" s="206">
        <f t="shared" ref="I500:N500" si="198">I198/$H198</f>
        <v>366.08515059844797</v>
      </c>
      <c r="J500" s="206">
        <f t="shared" si="198"/>
        <v>76.548138892542411</v>
      </c>
      <c r="K500" s="206">
        <f t="shared" si="198"/>
        <v>522.16232671313958</v>
      </c>
      <c r="L500" s="206">
        <f t="shared" si="198"/>
        <v>446.48695777982374</v>
      </c>
      <c r="M500" s="206">
        <f t="shared" si="198"/>
        <v>53.704911219255557</v>
      </c>
      <c r="N500" s="206">
        <f t="shared" si="198"/>
        <v>1464.9874852032092</v>
      </c>
    </row>
    <row r="501" spans="1:14" x14ac:dyDescent="0.25">
      <c r="A501" s="204">
        <v>616</v>
      </c>
      <c r="B501" s="205" t="s">
        <v>204</v>
      </c>
      <c r="C501" s="207">
        <v>77</v>
      </c>
      <c r="D501" s="208">
        <v>20</v>
      </c>
      <c r="E501" s="208">
        <v>128</v>
      </c>
      <c r="F501" s="208">
        <v>59</v>
      </c>
      <c r="G501" s="208">
        <v>1523</v>
      </c>
      <c r="H501" s="206">
        <v>1807</v>
      </c>
      <c r="I501" s="206">
        <f t="shared" ref="I501:N501" si="199">I199/$H199</f>
        <v>348.83556723851689</v>
      </c>
      <c r="J501" s="206">
        <f t="shared" si="199"/>
        <v>96.142778085224123</v>
      </c>
      <c r="K501" s="206">
        <f t="shared" si="199"/>
        <v>512.23588267847265</v>
      </c>
      <c r="L501" s="206">
        <f t="shared" si="199"/>
        <v>405.9990149418926</v>
      </c>
      <c r="M501" s="206">
        <f t="shared" si="199"/>
        <v>53.991909241837305</v>
      </c>
      <c r="N501" s="206">
        <f t="shared" si="199"/>
        <v>1417.2051521859435</v>
      </c>
    </row>
    <row r="502" spans="1:14" x14ac:dyDescent="0.25">
      <c r="A502" s="204">
        <v>619</v>
      </c>
      <c r="B502" s="205" t="s">
        <v>205</v>
      </c>
      <c r="C502" s="207">
        <v>95</v>
      </c>
      <c r="D502" s="208">
        <v>28</v>
      </c>
      <c r="E502" s="208">
        <v>136</v>
      </c>
      <c r="F502" s="208">
        <v>84</v>
      </c>
      <c r="G502" s="208">
        <v>2332</v>
      </c>
      <c r="H502" s="206">
        <v>2675</v>
      </c>
      <c r="I502" s="206">
        <f t="shared" ref="I502:N502" si="200">I200/$H200</f>
        <v>290.72876635514024</v>
      </c>
      <c r="J502" s="206">
        <f t="shared" si="200"/>
        <v>90.924112149532704</v>
      </c>
      <c r="K502" s="206">
        <f t="shared" si="200"/>
        <v>367.64892710280373</v>
      </c>
      <c r="L502" s="206">
        <f t="shared" si="200"/>
        <v>390.46905420560745</v>
      </c>
      <c r="M502" s="206">
        <f t="shared" si="200"/>
        <v>55.845951401869165</v>
      </c>
      <c r="N502" s="206">
        <f t="shared" si="200"/>
        <v>1195.6168112149533</v>
      </c>
    </row>
    <row r="503" spans="1:14" x14ac:dyDescent="0.25">
      <c r="A503" s="204">
        <v>620</v>
      </c>
      <c r="B503" s="205" t="s">
        <v>206</v>
      </c>
      <c r="C503" s="207">
        <v>57</v>
      </c>
      <c r="D503" s="208">
        <v>13</v>
      </c>
      <c r="E503" s="208">
        <v>94</v>
      </c>
      <c r="F503" s="208">
        <v>56</v>
      </c>
      <c r="G503" s="208">
        <v>2160</v>
      </c>
      <c r="H503" s="206">
        <v>2380</v>
      </c>
      <c r="I503" s="206">
        <f t="shared" ref="I503:N503" si="201">I201/$H201</f>
        <v>196.0586848739496</v>
      </c>
      <c r="J503" s="206">
        <f t="shared" si="201"/>
        <v>47.447268907563029</v>
      </c>
      <c r="K503" s="206">
        <f t="shared" si="201"/>
        <v>285.60715126050422</v>
      </c>
      <c r="L503" s="206">
        <f t="shared" si="201"/>
        <v>292.57835294117649</v>
      </c>
      <c r="M503" s="206">
        <f t="shared" si="201"/>
        <v>58.138487394957984</v>
      </c>
      <c r="N503" s="206">
        <f t="shared" si="201"/>
        <v>879.82994537815125</v>
      </c>
    </row>
    <row r="504" spans="1:14" x14ac:dyDescent="0.25">
      <c r="A504" s="204">
        <v>623</v>
      </c>
      <c r="B504" s="205" t="s">
        <v>207</v>
      </c>
      <c r="C504" s="207">
        <v>50</v>
      </c>
      <c r="D504" s="208">
        <v>6</v>
      </c>
      <c r="E504" s="208">
        <v>54</v>
      </c>
      <c r="F504" s="208">
        <v>39</v>
      </c>
      <c r="G504" s="208">
        <v>1958</v>
      </c>
      <c r="H504" s="206">
        <v>2107</v>
      </c>
      <c r="I504" s="206">
        <f t="shared" ref="I504:N504" si="202">I202/$H202</f>
        <v>194.26459420977693</v>
      </c>
      <c r="J504" s="206">
        <f t="shared" si="202"/>
        <v>24.736117702895111</v>
      </c>
      <c r="K504" s="206">
        <f t="shared" si="202"/>
        <v>185.33071665875653</v>
      </c>
      <c r="L504" s="206">
        <f t="shared" si="202"/>
        <v>230.16071191267204</v>
      </c>
      <c r="M504" s="206">
        <f t="shared" si="202"/>
        <v>59.529890840056957</v>
      </c>
      <c r="N504" s="206">
        <f t="shared" si="202"/>
        <v>694.02203132415752</v>
      </c>
    </row>
    <row r="505" spans="1:14" x14ac:dyDescent="0.25">
      <c r="A505" s="204">
        <v>624</v>
      </c>
      <c r="B505" s="205" t="s">
        <v>208</v>
      </c>
      <c r="C505" s="207">
        <v>234</v>
      </c>
      <c r="D505" s="208">
        <v>59</v>
      </c>
      <c r="E505" s="208">
        <v>386</v>
      </c>
      <c r="F505" s="208">
        <v>172</v>
      </c>
      <c r="G505" s="208">
        <v>4266</v>
      </c>
      <c r="H505" s="206">
        <v>5117</v>
      </c>
      <c r="I505" s="206">
        <f t="shared" ref="I505:N505" si="203">I203/$H203</f>
        <v>374.35930037131135</v>
      </c>
      <c r="J505" s="206">
        <f t="shared" si="203"/>
        <v>100.15702560093806</v>
      </c>
      <c r="K505" s="206">
        <f t="shared" si="203"/>
        <v>545.49411373851865</v>
      </c>
      <c r="L505" s="206">
        <f t="shared" si="203"/>
        <v>417.96907563025206</v>
      </c>
      <c r="M505" s="206">
        <f t="shared" si="203"/>
        <v>53.406284932577684</v>
      </c>
      <c r="N505" s="206">
        <f t="shared" si="203"/>
        <v>1491.3858002735979</v>
      </c>
    </row>
    <row r="506" spans="1:14" x14ac:dyDescent="0.25">
      <c r="A506" s="204">
        <v>625</v>
      </c>
      <c r="B506" s="205" t="s">
        <v>209</v>
      </c>
      <c r="C506" s="207">
        <v>146</v>
      </c>
      <c r="D506" s="208">
        <v>31</v>
      </c>
      <c r="E506" s="208">
        <v>235</v>
      </c>
      <c r="F506" s="208">
        <v>125</v>
      </c>
      <c r="G506" s="208">
        <v>2454</v>
      </c>
      <c r="H506" s="206">
        <v>2991</v>
      </c>
      <c r="I506" s="206">
        <f t="shared" ref="I506:N506" si="204">I204/$H204</f>
        <v>399.59921765295888</v>
      </c>
      <c r="J506" s="206">
        <f t="shared" si="204"/>
        <v>90.030591775325973</v>
      </c>
      <c r="K506" s="206">
        <f t="shared" si="204"/>
        <v>568.15865931126712</v>
      </c>
      <c r="L506" s="206">
        <f t="shared" si="204"/>
        <v>519.66649949849545</v>
      </c>
      <c r="M506" s="206">
        <f t="shared" si="204"/>
        <v>52.558756268806427</v>
      </c>
      <c r="N506" s="206">
        <f t="shared" si="204"/>
        <v>1630.013724506854</v>
      </c>
    </row>
    <row r="507" spans="1:14" x14ac:dyDescent="0.25">
      <c r="A507" s="204">
        <v>626</v>
      </c>
      <c r="B507" s="205" t="s">
        <v>210</v>
      </c>
      <c r="C507" s="207">
        <v>212</v>
      </c>
      <c r="D507" s="208">
        <v>49</v>
      </c>
      <c r="E507" s="208">
        <v>308</v>
      </c>
      <c r="F507" s="208">
        <v>154</v>
      </c>
      <c r="G507" s="208">
        <v>4112</v>
      </c>
      <c r="H507" s="206">
        <v>4835</v>
      </c>
      <c r="I507" s="206">
        <f t="shared" ref="I507:N507" si="205">I205/$H205</f>
        <v>358.94471975180971</v>
      </c>
      <c r="J507" s="206">
        <f t="shared" si="205"/>
        <v>88.032781799379521</v>
      </c>
      <c r="K507" s="206">
        <f t="shared" si="205"/>
        <v>460.6514250258532</v>
      </c>
      <c r="L507" s="206">
        <f t="shared" si="205"/>
        <v>396.05487487073424</v>
      </c>
      <c r="M507" s="206">
        <f t="shared" si="205"/>
        <v>54.480810754912106</v>
      </c>
      <c r="N507" s="206">
        <f t="shared" si="205"/>
        <v>1358.1646122026887</v>
      </c>
    </row>
    <row r="508" spans="1:14" x14ac:dyDescent="0.25">
      <c r="A508" s="204">
        <v>630</v>
      </c>
      <c r="B508" s="205" t="s">
        <v>211</v>
      </c>
      <c r="C508" s="207">
        <v>139</v>
      </c>
      <c r="D508" s="208">
        <v>17</v>
      </c>
      <c r="E508" s="208">
        <v>147</v>
      </c>
      <c r="F508" s="208">
        <v>76</v>
      </c>
      <c r="G508" s="208">
        <v>1256</v>
      </c>
      <c r="H508" s="206">
        <v>1635</v>
      </c>
      <c r="I508" s="206">
        <f t="shared" ref="I508:N508" si="206">I206/$H206</f>
        <v>695.96152293577984</v>
      </c>
      <c r="J508" s="206">
        <f t="shared" si="206"/>
        <v>90.318348623853211</v>
      </c>
      <c r="K508" s="206">
        <f t="shared" si="206"/>
        <v>650.15627522935779</v>
      </c>
      <c r="L508" s="206">
        <f t="shared" si="206"/>
        <v>577.99882568807334</v>
      </c>
      <c r="M508" s="206">
        <f t="shared" si="206"/>
        <v>49.210617737003055</v>
      </c>
      <c r="N508" s="206">
        <f t="shared" si="206"/>
        <v>2063.6455902140674</v>
      </c>
    </row>
    <row r="509" spans="1:14" x14ac:dyDescent="0.25">
      <c r="A509" s="204">
        <v>631</v>
      </c>
      <c r="B509" s="205" t="s">
        <v>212</v>
      </c>
      <c r="C509" s="207">
        <v>96</v>
      </c>
      <c r="D509" s="208">
        <v>14</v>
      </c>
      <c r="E509" s="208">
        <v>135</v>
      </c>
      <c r="F509" s="208">
        <v>55</v>
      </c>
      <c r="G509" s="208">
        <v>1663</v>
      </c>
      <c r="H509" s="206">
        <v>1963</v>
      </c>
      <c r="I509" s="206">
        <f t="shared" ref="I509:N509" si="207">I207/$H207</f>
        <v>400.34934284258787</v>
      </c>
      <c r="J509" s="206">
        <f t="shared" si="207"/>
        <v>61.951604686704023</v>
      </c>
      <c r="K509" s="206">
        <f t="shared" si="207"/>
        <v>497.31510443199187</v>
      </c>
      <c r="L509" s="206">
        <f t="shared" si="207"/>
        <v>348.39628120224148</v>
      </c>
      <c r="M509" s="206">
        <f t="shared" si="207"/>
        <v>54.269882832399389</v>
      </c>
      <c r="N509" s="206">
        <f t="shared" si="207"/>
        <v>1362.2822159959244</v>
      </c>
    </row>
    <row r="510" spans="1:14" x14ac:dyDescent="0.25">
      <c r="A510" s="204">
        <v>635</v>
      </c>
      <c r="B510" s="205" t="s">
        <v>213</v>
      </c>
      <c r="C510" s="207">
        <v>276</v>
      </c>
      <c r="D510" s="208">
        <v>64</v>
      </c>
      <c r="E510" s="208">
        <v>377</v>
      </c>
      <c r="F510" s="208">
        <v>236</v>
      </c>
      <c r="G510" s="208">
        <v>5394</v>
      </c>
      <c r="H510" s="206">
        <v>6347</v>
      </c>
      <c r="I510" s="206">
        <f t="shared" ref="I510:N510" si="208">I208/$H208</f>
        <v>355.98259965337957</v>
      </c>
      <c r="J510" s="206">
        <f t="shared" si="208"/>
        <v>87.590357649283121</v>
      </c>
      <c r="K510" s="206">
        <f t="shared" si="208"/>
        <v>429.52755790137076</v>
      </c>
      <c r="L510" s="206">
        <f t="shared" si="208"/>
        <v>462.35400661729949</v>
      </c>
      <c r="M510" s="206">
        <f t="shared" si="208"/>
        <v>54.441411690562475</v>
      </c>
      <c r="N510" s="206">
        <f t="shared" si="208"/>
        <v>1389.8959335118957</v>
      </c>
    </row>
    <row r="511" spans="1:14" x14ac:dyDescent="0.25">
      <c r="A511" s="204">
        <v>636</v>
      </c>
      <c r="B511" s="205" t="s">
        <v>214</v>
      </c>
      <c r="C511" s="207">
        <v>451</v>
      </c>
      <c r="D511" s="208">
        <v>80</v>
      </c>
      <c r="E511" s="208">
        <v>654</v>
      </c>
      <c r="F511" s="208">
        <v>331</v>
      </c>
      <c r="G511" s="208">
        <v>6638</v>
      </c>
      <c r="H511" s="206">
        <v>8154</v>
      </c>
      <c r="I511" s="206">
        <f t="shared" ref="I511:N511" si="209">I209/$H209</f>
        <v>452.78707505518764</v>
      </c>
      <c r="J511" s="206">
        <f t="shared" si="209"/>
        <v>85.224429727740983</v>
      </c>
      <c r="K511" s="206">
        <f t="shared" si="209"/>
        <v>579.99629874908021</v>
      </c>
      <c r="L511" s="206">
        <f t="shared" si="209"/>
        <v>504.76403973509935</v>
      </c>
      <c r="M511" s="206">
        <f t="shared" si="209"/>
        <v>52.149899435859702</v>
      </c>
      <c r="N511" s="206">
        <f t="shared" si="209"/>
        <v>1674.921742702968</v>
      </c>
    </row>
    <row r="512" spans="1:14" x14ac:dyDescent="0.25">
      <c r="A512" s="204">
        <v>638</v>
      </c>
      <c r="B512" s="205" t="s">
        <v>215</v>
      </c>
      <c r="C512" s="207">
        <v>2797</v>
      </c>
      <c r="D512" s="208">
        <v>541</v>
      </c>
      <c r="E512" s="208">
        <v>3772</v>
      </c>
      <c r="F512" s="208">
        <v>1952</v>
      </c>
      <c r="G512" s="208">
        <v>42170</v>
      </c>
      <c r="H512" s="206">
        <v>51232</v>
      </c>
      <c r="I512" s="206">
        <f t="shared" ref="I512:N512" si="210">I210/$H210</f>
        <v>446.92983037945032</v>
      </c>
      <c r="J512" s="206">
        <f t="shared" si="210"/>
        <v>91.727758041848844</v>
      </c>
      <c r="K512" s="206">
        <f t="shared" si="210"/>
        <v>532.41288179262961</v>
      </c>
      <c r="L512" s="206">
        <f t="shared" si="210"/>
        <v>473.77225484072454</v>
      </c>
      <c r="M512" s="206">
        <f t="shared" si="210"/>
        <v>52.728962367270462</v>
      </c>
      <c r="N512" s="206">
        <f t="shared" si="210"/>
        <v>1597.5716874219238</v>
      </c>
    </row>
    <row r="513" spans="1:14" x14ac:dyDescent="0.25">
      <c r="A513" s="204">
        <v>678</v>
      </c>
      <c r="B513" s="205" t="s">
        <v>216</v>
      </c>
      <c r="C513" s="207">
        <v>1230</v>
      </c>
      <c r="D513" s="208">
        <v>265</v>
      </c>
      <c r="E513" s="208">
        <v>1928</v>
      </c>
      <c r="F513" s="208">
        <v>1033</v>
      </c>
      <c r="G513" s="208">
        <v>19617</v>
      </c>
      <c r="H513" s="206">
        <v>24073</v>
      </c>
      <c r="I513" s="206">
        <f t="shared" ref="I513:N513" si="211">I211/$H211</f>
        <v>418.2761309350725</v>
      </c>
      <c r="J513" s="206">
        <f t="shared" si="211"/>
        <v>95.622585469197858</v>
      </c>
      <c r="K513" s="206">
        <f t="shared" si="211"/>
        <v>579.15524612636568</v>
      </c>
      <c r="L513" s="206">
        <f t="shared" si="211"/>
        <v>533.58206870768083</v>
      </c>
      <c r="M513" s="206">
        <f t="shared" si="211"/>
        <v>52.20226062393553</v>
      </c>
      <c r="N513" s="206">
        <f t="shared" si="211"/>
        <v>1678.8382918622524</v>
      </c>
    </row>
    <row r="514" spans="1:14" x14ac:dyDescent="0.25">
      <c r="A514" s="204">
        <v>680</v>
      </c>
      <c r="B514" s="205" t="s">
        <v>217</v>
      </c>
      <c r="C514" s="207">
        <v>1402</v>
      </c>
      <c r="D514" s="208">
        <v>249</v>
      </c>
      <c r="E514" s="208">
        <v>1648</v>
      </c>
      <c r="F514" s="208">
        <v>830</v>
      </c>
      <c r="G514" s="208">
        <v>20813</v>
      </c>
      <c r="H514" s="206">
        <v>24942</v>
      </c>
      <c r="I514" s="206">
        <f t="shared" ref="I514:N514" si="212">I212/$H212</f>
        <v>460.15582631705558</v>
      </c>
      <c r="J514" s="206">
        <f t="shared" si="212"/>
        <v>86.718727447678617</v>
      </c>
      <c r="K514" s="206">
        <f t="shared" si="212"/>
        <v>477.79776441343915</v>
      </c>
      <c r="L514" s="206">
        <f t="shared" si="212"/>
        <v>413.78804426268948</v>
      </c>
      <c r="M514" s="206">
        <f t="shared" si="212"/>
        <v>53.455247373907468</v>
      </c>
      <c r="N514" s="206">
        <f t="shared" si="212"/>
        <v>1491.9156098147703</v>
      </c>
    </row>
    <row r="515" spans="1:14" x14ac:dyDescent="0.25">
      <c r="A515" s="204">
        <v>681</v>
      </c>
      <c r="B515" s="205" t="s">
        <v>218</v>
      </c>
      <c r="C515" s="207">
        <v>117</v>
      </c>
      <c r="D515" s="208">
        <v>28</v>
      </c>
      <c r="E515" s="208">
        <v>179</v>
      </c>
      <c r="F515" s="208">
        <v>81</v>
      </c>
      <c r="G515" s="208">
        <v>2903</v>
      </c>
      <c r="H515" s="206">
        <v>3308</v>
      </c>
      <c r="I515" s="206">
        <f t="shared" ref="I515:N515" si="213">I213/$H213</f>
        <v>289.53998488512696</v>
      </c>
      <c r="J515" s="206">
        <f t="shared" si="213"/>
        <v>73.525392986698918</v>
      </c>
      <c r="K515" s="206">
        <f t="shared" si="213"/>
        <v>391.29627267230956</v>
      </c>
      <c r="L515" s="206">
        <f t="shared" si="213"/>
        <v>304.47429866989114</v>
      </c>
      <c r="M515" s="206">
        <f t="shared" si="213"/>
        <v>56.217103990326478</v>
      </c>
      <c r="N515" s="206">
        <f t="shared" si="213"/>
        <v>1115.0530532043531</v>
      </c>
    </row>
    <row r="516" spans="1:14" x14ac:dyDescent="0.25">
      <c r="A516" s="204">
        <v>683</v>
      </c>
      <c r="B516" s="205" t="s">
        <v>219</v>
      </c>
      <c r="C516" s="207">
        <v>164</v>
      </c>
      <c r="D516" s="208">
        <v>34</v>
      </c>
      <c r="E516" s="208">
        <v>298</v>
      </c>
      <c r="F516" s="208">
        <v>164</v>
      </c>
      <c r="G516" s="208">
        <v>2958</v>
      </c>
      <c r="H516" s="206">
        <v>3618</v>
      </c>
      <c r="I516" s="206">
        <f t="shared" ref="I516:N516" si="214">I214/$H214</f>
        <v>371.07651741293535</v>
      </c>
      <c r="J516" s="206">
        <f t="shared" si="214"/>
        <v>81.631011608623552</v>
      </c>
      <c r="K516" s="206">
        <f t="shared" si="214"/>
        <v>595.61535102266441</v>
      </c>
      <c r="L516" s="206">
        <f t="shared" si="214"/>
        <v>563.64597014925369</v>
      </c>
      <c r="M516" s="206">
        <f t="shared" si="214"/>
        <v>52.374096185737983</v>
      </c>
      <c r="N516" s="206">
        <f t="shared" si="214"/>
        <v>1664.3429463792152</v>
      </c>
    </row>
    <row r="517" spans="1:14" x14ac:dyDescent="0.25">
      <c r="A517" s="204">
        <v>684</v>
      </c>
      <c r="B517" s="205" t="s">
        <v>220</v>
      </c>
      <c r="C517" s="207">
        <v>1813</v>
      </c>
      <c r="D517" s="208">
        <v>338</v>
      </c>
      <c r="E517" s="208">
        <v>2353</v>
      </c>
      <c r="F517" s="208">
        <v>1235</v>
      </c>
      <c r="G517" s="208">
        <v>32928</v>
      </c>
      <c r="H517" s="206">
        <v>38667</v>
      </c>
      <c r="I517" s="206">
        <f t="shared" ref="I517:N517" si="215">I215/$H215</f>
        <v>383.83582977732954</v>
      </c>
      <c r="J517" s="206">
        <f t="shared" si="215"/>
        <v>75.931336798820695</v>
      </c>
      <c r="K517" s="206">
        <f t="shared" si="215"/>
        <v>440.04757260713268</v>
      </c>
      <c r="L517" s="206">
        <f t="shared" si="215"/>
        <v>397.15277368298553</v>
      </c>
      <c r="M517" s="206">
        <f t="shared" si="215"/>
        <v>54.552142136705726</v>
      </c>
      <c r="N517" s="206">
        <f t="shared" si="215"/>
        <v>1351.5196550029739</v>
      </c>
    </row>
    <row r="518" spans="1:14" x14ac:dyDescent="0.25">
      <c r="A518" s="204">
        <v>686</v>
      </c>
      <c r="B518" s="205" t="s">
        <v>221</v>
      </c>
      <c r="C518" s="207">
        <v>90</v>
      </c>
      <c r="D518" s="208">
        <v>21</v>
      </c>
      <c r="E518" s="208">
        <v>153</v>
      </c>
      <c r="F518" s="208">
        <v>96</v>
      </c>
      <c r="G518" s="208">
        <v>2604</v>
      </c>
      <c r="H518" s="206">
        <v>2964</v>
      </c>
      <c r="I518" s="206">
        <f t="shared" ref="I518:N518" si="216">I216/$H216</f>
        <v>248.57216599190284</v>
      </c>
      <c r="J518" s="206">
        <f t="shared" si="216"/>
        <v>61.54402834008097</v>
      </c>
      <c r="K518" s="206">
        <f t="shared" si="216"/>
        <v>373.27715587044531</v>
      </c>
      <c r="L518" s="206">
        <f t="shared" si="216"/>
        <v>402.73943319838054</v>
      </c>
      <c r="M518" s="206">
        <f t="shared" si="216"/>
        <v>56.279433198380573</v>
      </c>
      <c r="N518" s="206">
        <f t="shared" si="216"/>
        <v>1142.4122165991905</v>
      </c>
    </row>
    <row r="519" spans="1:14" x14ac:dyDescent="0.25">
      <c r="A519" s="204">
        <v>687</v>
      </c>
      <c r="B519" s="205" t="s">
        <v>222</v>
      </c>
      <c r="C519" s="207">
        <v>34</v>
      </c>
      <c r="D519" s="208">
        <v>5</v>
      </c>
      <c r="E519" s="208">
        <v>66</v>
      </c>
      <c r="F519" s="208">
        <v>49</v>
      </c>
      <c r="G519" s="208">
        <v>1323</v>
      </c>
      <c r="H519" s="206">
        <v>1477</v>
      </c>
      <c r="I519" s="206">
        <f t="shared" ref="I519:N519" si="217">I217/$H217</f>
        <v>188.4458632362898</v>
      </c>
      <c r="J519" s="206">
        <f t="shared" si="217"/>
        <v>29.405890318212592</v>
      </c>
      <c r="K519" s="206">
        <f t="shared" si="217"/>
        <v>323.13322951929587</v>
      </c>
      <c r="L519" s="206">
        <f t="shared" si="217"/>
        <v>412.5216113744076</v>
      </c>
      <c r="M519" s="206">
        <f t="shared" si="217"/>
        <v>57.380758293838866</v>
      </c>
      <c r="N519" s="206">
        <f t="shared" si="217"/>
        <v>1010.8873527420448</v>
      </c>
    </row>
    <row r="520" spans="1:14" x14ac:dyDescent="0.25">
      <c r="A520" s="204">
        <v>689</v>
      </c>
      <c r="B520" s="205" t="s">
        <v>223</v>
      </c>
      <c r="C520" s="207">
        <v>76</v>
      </c>
      <c r="D520" s="208">
        <v>15</v>
      </c>
      <c r="E520" s="208">
        <v>126</v>
      </c>
      <c r="F520" s="208">
        <v>78</v>
      </c>
      <c r="G520" s="208">
        <v>2798</v>
      </c>
      <c r="H520" s="206">
        <v>3093</v>
      </c>
      <c r="I520" s="206">
        <f t="shared" ref="I520:N520" si="218">I218/$H218</f>
        <v>201.15084384093115</v>
      </c>
      <c r="J520" s="206">
        <f t="shared" si="218"/>
        <v>42.12657613967022</v>
      </c>
      <c r="K520" s="206">
        <f t="shared" si="218"/>
        <v>294.58376333656645</v>
      </c>
      <c r="L520" s="206">
        <f t="shared" si="218"/>
        <v>313.57815712900094</v>
      </c>
      <c r="M520" s="206">
        <f t="shared" si="218"/>
        <v>57.950171354671838</v>
      </c>
      <c r="N520" s="206">
        <f t="shared" si="218"/>
        <v>909.38951180084052</v>
      </c>
    </row>
    <row r="521" spans="1:14" x14ac:dyDescent="0.25">
      <c r="A521" s="204">
        <v>691</v>
      </c>
      <c r="B521" s="205" t="s">
        <v>224</v>
      </c>
      <c r="C521" s="207">
        <v>163</v>
      </c>
      <c r="D521" s="208">
        <v>39</v>
      </c>
      <c r="E521" s="208">
        <v>199</v>
      </c>
      <c r="F521" s="208">
        <v>119</v>
      </c>
      <c r="G521" s="208">
        <v>2116</v>
      </c>
      <c r="H521" s="206">
        <v>2636</v>
      </c>
      <c r="I521" s="206">
        <f t="shared" ref="I521:N521" si="219">I219/$H219</f>
        <v>506.2096092564492</v>
      </c>
      <c r="J521" s="206">
        <f t="shared" si="219"/>
        <v>128.51801972685888</v>
      </c>
      <c r="K521" s="206">
        <f t="shared" si="219"/>
        <v>545.91603566009098</v>
      </c>
      <c r="L521" s="206">
        <f t="shared" si="219"/>
        <v>561.34864188163886</v>
      </c>
      <c r="M521" s="206">
        <f t="shared" si="219"/>
        <v>51.422974203338391</v>
      </c>
      <c r="N521" s="206">
        <f t="shared" si="219"/>
        <v>1793.4152807283765</v>
      </c>
    </row>
    <row r="522" spans="1:14" x14ac:dyDescent="0.25">
      <c r="A522" s="204">
        <v>694</v>
      </c>
      <c r="B522" s="205" t="s">
        <v>225</v>
      </c>
      <c r="C522" s="207">
        <v>1333</v>
      </c>
      <c r="D522" s="208">
        <v>255</v>
      </c>
      <c r="E522" s="208">
        <v>1880</v>
      </c>
      <c r="F522" s="208">
        <v>1064</v>
      </c>
      <c r="G522" s="208">
        <v>23817</v>
      </c>
      <c r="H522" s="206">
        <v>28349</v>
      </c>
      <c r="I522" s="206">
        <f t="shared" ref="I522:N522" si="220">I220/$H220</f>
        <v>384.92896504285869</v>
      </c>
      <c r="J522" s="206">
        <f t="shared" si="220"/>
        <v>78.135295777628841</v>
      </c>
      <c r="K522" s="206">
        <f t="shared" si="220"/>
        <v>479.55484849553778</v>
      </c>
      <c r="L522" s="206">
        <f t="shared" si="220"/>
        <v>466.69699530847646</v>
      </c>
      <c r="M522" s="206">
        <f t="shared" si="220"/>
        <v>53.819077216127553</v>
      </c>
      <c r="N522" s="206">
        <f t="shared" si="220"/>
        <v>1463.1351818406295</v>
      </c>
    </row>
    <row r="523" spans="1:14" x14ac:dyDescent="0.25">
      <c r="A523" s="204">
        <v>697</v>
      </c>
      <c r="B523" s="205" t="s">
        <v>226</v>
      </c>
      <c r="C523" s="207">
        <v>39</v>
      </c>
      <c r="D523" s="208">
        <v>10</v>
      </c>
      <c r="E523" s="208">
        <v>49</v>
      </c>
      <c r="F523" s="208">
        <v>32</v>
      </c>
      <c r="G523" s="208">
        <v>1044</v>
      </c>
      <c r="H523" s="206">
        <v>1174</v>
      </c>
      <c r="I523" s="206">
        <f t="shared" ref="I523:N523" si="221">I221/$H221</f>
        <v>271.94726575809199</v>
      </c>
      <c r="J523" s="206">
        <f t="shared" si="221"/>
        <v>73.990630323679724</v>
      </c>
      <c r="K523" s="206">
        <f t="shared" si="221"/>
        <v>301.81871379897785</v>
      </c>
      <c r="L523" s="206">
        <f t="shared" si="221"/>
        <v>338.93233390119252</v>
      </c>
      <c r="M523" s="206">
        <f t="shared" si="221"/>
        <v>56.966473594548553</v>
      </c>
      <c r="N523" s="206">
        <f t="shared" si="221"/>
        <v>1043.6554173764905</v>
      </c>
    </row>
    <row r="524" spans="1:14" x14ac:dyDescent="0.25">
      <c r="A524" s="204">
        <v>698</v>
      </c>
      <c r="B524" s="205" t="s">
        <v>227</v>
      </c>
      <c r="C524" s="207">
        <v>3623</v>
      </c>
      <c r="D524" s="208">
        <v>643</v>
      </c>
      <c r="E524" s="208">
        <v>4438</v>
      </c>
      <c r="F524" s="208">
        <v>2285</v>
      </c>
      <c r="G524" s="208">
        <v>53546</v>
      </c>
      <c r="H524" s="206">
        <v>64535</v>
      </c>
      <c r="I524" s="206">
        <f t="shared" ref="I524:N524" si="222">I222/$H222</f>
        <v>459.58009033857599</v>
      </c>
      <c r="J524" s="206">
        <f t="shared" si="222"/>
        <v>86.548686759122958</v>
      </c>
      <c r="K524" s="206">
        <f t="shared" si="222"/>
        <v>497.29050189819475</v>
      </c>
      <c r="L524" s="206">
        <f t="shared" si="222"/>
        <v>440.27295730998685</v>
      </c>
      <c r="M524" s="206">
        <f t="shared" si="222"/>
        <v>53.151882854265132</v>
      </c>
      <c r="N524" s="206">
        <f t="shared" si="222"/>
        <v>1536.8441191601457</v>
      </c>
    </row>
    <row r="525" spans="1:14" x14ac:dyDescent="0.25">
      <c r="A525" s="204">
        <v>700</v>
      </c>
      <c r="B525" s="205" t="s">
        <v>228</v>
      </c>
      <c r="C525" s="207">
        <v>150</v>
      </c>
      <c r="D525" s="208">
        <v>37</v>
      </c>
      <c r="E525" s="208">
        <v>266</v>
      </c>
      <c r="F525" s="208">
        <v>150</v>
      </c>
      <c r="G525" s="208">
        <v>4239</v>
      </c>
      <c r="H525" s="206">
        <v>4842</v>
      </c>
      <c r="I525" s="206">
        <f t="shared" ref="I525:N525" si="223">I223/$H223</f>
        <v>253.60315985130111</v>
      </c>
      <c r="J525" s="206">
        <f t="shared" si="223"/>
        <v>66.377633209417596</v>
      </c>
      <c r="K525" s="206">
        <f t="shared" si="223"/>
        <v>397.26017761255679</v>
      </c>
      <c r="L525" s="206">
        <f t="shared" si="223"/>
        <v>385.21003717472121</v>
      </c>
      <c r="M525" s="206">
        <f t="shared" si="223"/>
        <v>56.082267657992567</v>
      </c>
      <c r="N525" s="206">
        <f t="shared" si="223"/>
        <v>1158.5332755059892</v>
      </c>
    </row>
    <row r="526" spans="1:14" x14ac:dyDescent="0.25">
      <c r="A526" s="204">
        <v>702</v>
      </c>
      <c r="B526" s="205" t="s">
        <v>229</v>
      </c>
      <c r="C526" s="207">
        <v>140</v>
      </c>
      <c r="D526" s="208">
        <v>33</v>
      </c>
      <c r="E526" s="208">
        <v>187</v>
      </c>
      <c r="F526" s="208">
        <v>107</v>
      </c>
      <c r="G526" s="208">
        <v>3647</v>
      </c>
      <c r="H526" s="206">
        <v>4114</v>
      </c>
      <c r="I526" s="206">
        <f t="shared" ref="I526:N526" si="224">I224/$H224</f>
        <v>278.58128342245993</v>
      </c>
      <c r="J526" s="206">
        <f t="shared" si="224"/>
        <v>69.677807486631011</v>
      </c>
      <c r="K526" s="206">
        <f t="shared" si="224"/>
        <v>328.69681818181817</v>
      </c>
      <c r="L526" s="206">
        <f t="shared" si="224"/>
        <v>323.40789013125914</v>
      </c>
      <c r="M526" s="206">
        <f t="shared" si="224"/>
        <v>56.788240155566363</v>
      </c>
      <c r="N526" s="206">
        <f t="shared" si="224"/>
        <v>1057.1520393777346</v>
      </c>
    </row>
    <row r="527" spans="1:14" x14ac:dyDescent="0.25">
      <c r="A527" s="204">
        <v>704</v>
      </c>
      <c r="B527" s="205" t="s">
        <v>230</v>
      </c>
      <c r="C527" s="207">
        <v>460</v>
      </c>
      <c r="D527" s="208">
        <v>92</v>
      </c>
      <c r="E527" s="208">
        <v>567</v>
      </c>
      <c r="F527" s="208">
        <v>258</v>
      </c>
      <c r="G527" s="208">
        <v>5051</v>
      </c>
      <c r="H527" s="206">
        <v>6428</v>
      </c>
      <c r="I527" s="206">
        <f t="shared" ref="I527:N527" si="225">I225/$H225</f>
        <v>585.82803360298692</v>
      </c>
      <c r="J527" s="206">
        <f t="shared" si="225"/>
        <v>124.32451773490978</v>
      </c>
      <c r="K527" s="206">
        <f t="shared" si="225"/>
        <v>637.86000466708151</v>
      </c>
      <c r="L527" s="206">
        <f t="shared" si="225"/>
        <v>499.08550715619168</v>
      </c>
      <c r="M527" s="206">
        <f t="shared" si="225"/>
        <v>50.337128189172368</v>
      </c>
      <c r="N527" s="206">
        <f t="shared" si="225"/>
        <v>1897.4351913503422</v>
      </c>
    </row>
    <row r="528" spans="1:14" x14ac:dyDescent="0.25">
      <c r="A528" s="204">
        <v>707</v>
      </c>
      <c r="B528" s="205" t="s">
        <v>231</v>
      </c>
      <c r="C528" s="207">
        <v>37</v>
      </c>
      <c r="D528" s="208">
        <v>9</v>
      </c>
      <c r="E528" s="208">
        <v>76</v>
      </c>
      <c r="F528" s="208">
        <v>41</v>
      </c>
      <c r="G528" s="208">
        <v>1797</v>
      </c>
      <c r="H528" s="206">
        <v>1960</v>
      </c>
      <c r="I528" s="206">
        <f t="shared" ref="I528:N528" si="226">I226/$H226</f>
        <v>154.53748469387756</v>
      </c>
      <c r="J528" s="206">
        <f t="shared" si="226"/>
        <v>39.886989795918367</v>
      </c>
      <c r="K528" s="206">
        <f t="shared" si="226"/>
        <v>280.39851020408162</v>
      </c>
      <c r="L528" s="206">
        <f t="shared" si="226"/>
        <v>260.11111224489792</v>
      </c>
      <c r="M528" s="206">
        <f t="shared" si="226"/>
        <v>58.7325612244898</v>
      </c>
      <c r="N528" s="206">
        <f t="shared" si="226"/>
        <v>793.66665816326542</v>
      </c>
    </row>
    <row r="529" spans="1:14" x14ac:dyDescent="0.25">
      <c r="A529" s="204">
        <v>710</v>
      </c>
      <c r="B529" s="205" t="s">
        <v>232</v>
      </c>
      <c r="C529" s="207">
        <v>1321</v>
      </c>
      <c r="D529" s="208">
        <v>218</v>
      </c>
      <c r="E529" s="208">
        <v>1665</v>
      </c>
      <c r="F529" s="208">
        <v>933</v>
      </c>
      <c r="G529" s="208">
        <v>23169</v>
      </c>
      <c r="H529" s="206">
        <v>27306</v>
      </c>
      <c r="I529" s="206">
        <f t="shared" ref="I529:N529" si="227">I227/$H227</f>
        <v>396.03440672379696</v>
      </c>
      <c r="J529" s="206">
        <f t="shared" si="227"/>
        <v>69.349483629971431</v>
      </c>
      <c r="K529" s="206">
        <f t="shared" si="227"/>
        <v>440.93475609756092</v>
      </c>
      <c r="L529" s="206">
        <f t="shared" si="227"/>
        <v>424.86864205669087</v>
      </c>
      <c r="M529" s="206">
        <f t="shared" si="227"/>
        <v>54.354579213359706</v>
      </c>
      <c r="N529" s="206">
        <f t="shared" si="227"/>
        <v>1385.54186772138</v>
      </c>
    </row>
    <row r="530" spans="1:14" x14ac:dyDescent="0.25">
      <c r="A530" s="204">
        <v>729</v>
      </c>
      <c r="B530" s="205" t="s">
        <v>233</v>
      </c>
      <c r="C530" s="207">
        <v>353</v>
      </c>
      <c r="D530" s="208">
        <v>80</v>
      </c>
      <c r="E530" s="208">
        <v>520</v>
      </c>
      <c r="F530" s="208">
        <v>298</v>
      </c>
      <c r="G530" s="208">
        <v>7724</v>
      </c>
      <c r="H530" s="206">
        <v>8975</v>
      </c>
      <c r="I530" s="206">
        <f t="shared" ref="I530:N530" si="228">I228/$H228</f>
        <v>321.97965793871867</v>
      </c>
      <c r="J530" s="206">
        <f t="shared" si="228"/>
        <v>77.428412256267407</v>
      </c>
      <c r="K530" s="206">
        <f t="shared" si="228"/>
        <v>418.97399442896938</v>
      </c>
      <c r="L530" s="206">
        <f t="shared" si="228"/>
        <v>412.8696200557103</v>
      </c>
      <c r="M530" s="206">
        <f t="shared" si="228"/>
        <v>55.130856824512534</v>
      </c>
      <c r="N530" s="206">
        <f t="shared" si="228"/>
        <v>1286.3825415041783</v>
      </c>
    </row>
    <row r="531" spans="1:14" x14ac:dyDescent="0.25">
      <c r="A531" s="204">
        <v>732</v>
      </c>
      <c r="B531" s="205" t="s">
        <v>234</v>
      </c>
      <c r="C531" s="207">
        <v>74</v>
      </c>
      <c r="D531" s="208">
        <v>17</v>
      </c>
      <c r="E531" s="208">
        <v>127</v>
      </c>
      <c r="F531" s="208">
        <v>78</v>
      </c>
      <c r="G531" s="208">
        <v>3040</v>
      </c>
      <c r="H531" s="206">
        <v>3336</v>
      </c>
      <c r="I531" s="206">
        <f t="shared" ref="I531:N531" si="229">I229/$H229</f>
        <v>181.59080935251799</v>
      </c>
      <c r="J531" s="206">
        <f t="shared" si="229"/>
        <v>44.265737410071942</v>
      </c>
      <c r="K531" s="206">
        <f t="shared" si="229"/>
        <v>275.29343824940048</v>
      </c>
      <c r="L531" s="206">
        <f t="shared" si="229"/>
        <v>290.73658273381295</v>
      </c>
      <c r="M531" s="206">
        <f t="shared" si="229"/>
        <v>58.376019184652279</v>
      </c>
      <c r="N531" s="206">
        <f t="shared" si="229"/>
        <v>850.26258693045554</v>
      </c>
    </row>
    <row r="532" spans="1:14" x14ac:dyDescent="0.25">
      <c r="A532" s="204">
        <v>734</v>
      </c>
      <c r="B532" s="205" t="s">
        <v>235</v>
      </c>
      <c r="C532" s="207">
        <v>2038</v>
      </c>
      <c r="D532" s="208">
        <v>398</v>
      </c>
      <c r="E532" s="208">
        <v>3084</v>
      </c>
      <c r="F532" s="208">
        <v>1792</v>
      </c>
      <c r="G532" s="208">
        <v>43621</v>
      </c>
      <c r="H532" s="206">
        <v>50933</v>
      </c>
      <c r="I532" s="206">
        <f t="shared" ref="I532:N532" si="230">I230/$H230</f>
        <v>327.56169438281665</v>
      </c>
      <c r="J532" s="206">
        <f t="shared" si="230"/>
        <v>67.877937682838237</v>
      </c>
      <c r="K532" s="206">
        <f t="shared" si="230"/>
        <v>437.85800404452908</v>
      </c>
      <c r="L532" s="206">
        <f t="shared" si="230"/>
        <v>437.49175112402565</v>
      </c>
      <c r="M532" s="206">
        <f t="shared" si="230"/>
        <v>54.863472797596849</v>
      </c>
      <c r="N532" s="206">
        <f t="shared" si="230"/>
        <v>1325.6528600318065</v>
      </c>
    </row>
    <row r="533" spans="1:14" x14ac:dyDescent="0.25">
      <c r="A533" s="204">
        <v>738</v>
      </c>
      <c r="B533" s="205" t="s">
        <v>236</v>
      </c>
      <c r="C533" s="207">
        <v>134</v>
      </c>
      <c r="D533" s="208">
        <v>20</v>
      </c>
      <c r="E533" s="208">
        <v>208</v>
      </c>
      <c r="F533" s="208">
        <v>99</v>
      </c>
      <c r="G533" s="208">
        <v>2456</v>
      </c>
      <c r="H533" s="206">
        <v>2917</v>
      </c>
      <c r="I533" s="206">
        <f t="shared" ref="I533:N533" si="231">I231/$H231</f>
        <v>376.0594926294138</v>
      </c>
      <c r="J533" s="206">
        <f t="shared" si="231"/>
        <v>59.557764826876927</v>
      </c>
      <c r="K533" s="206">
        <f t="shared" si="231"/>
        <v>515.63820363387038</v>
      </c>
      <c r="L533" s="206">
        <f t="shared" si="231"/>
        <v>422.01694206376413</v>
      </c>
      <c r="M533" s="206">
        <f t="shared" si="231"/>
        <v>53.936016455262262</v>
      </c>
      <c r="N533" s="206">
        <f t="shared" si="231"/>
        <v>1427.2084196091873</v>
      </c>
    </row>
    <row r="534" spans="1:14" x14ac:dyDescent="0.25">
      <c r="A534" s="204">
        <v>739</v>
      </c>
      <c r="B534" s="205" t="s">
        <v>237</v>
      </c>
      <c r="C534" s="207">
        <v>106</v>
      </c>
      <c r="D534" s="208">
        <v>20</v>
      </c>
      <c r="E534" s="208">
        <v>166</v>
      </c>
      <c r="F534" s="208">
        <v>94</v>
      </c>
      <c r="G534" s="208">
        <v>2870</v>
      </c>
      <c r="H534" s="206">
        <v>3256</v>
      </c>
      <c r="I534" s="206">
        <f t="shared" ref="I534:N534" si="232">I232/$H232</f>
        <v>266.5076351351351</v>
      </c>
      <c r="J534" s="206">
        <f t="shared" si="232"/>
        <v>53.356879606879609</v>
      </c>
      <c r="K534" s="206">
        <f t="shared" si="232"/>
        <v>368.67345823095826</v>
      </c>
      <c r="L534" s="206">
        <f t="shared" si="232"/>
        <v>358.98357493857492</v>
      </c>
      <c r="M534" s="206">
        <f t="shared" si="232"/>
        <v>56.465663390663394</v>
      </c>
      <c r="N534" s="206">
        <f t="shared" si="232"/>
        <v>1103.9872113022113</v>
      </c>
    </row>
    <row r="535" spans="1:14" x14ac:dyDescent="0.25">
      <c r="A535" s="204">
        <v>740</v>
      </c>
      <c r="B535" s="205" t="s">
        <v>238</v>
      </c>
      <c r="C535" s="207">
        <v>1001</v>
      </c>
      <c r="D535" s="208">
        <v>261</v>
      </c>
      <c r="E535" s="208">
        <v>1629</v>
      </c>
      <c r="F535" s="208">
        <v>930</v>
      </c>
      <c r="G535" s="208">
        <v>28264</v>
      </c>
      <c r="H535" s="206">
        <v>32085</v>
      </c>
      <c r="I535" s="206">
        <f t="shared" ref="I535:N535" si="233">I233/$H233</f>
        <v>255.39960448807855</v>
      </c>
      <c r="J535" s="206">
        <f t="shared" si="233"/>
        <v>70.661570827489484</v>
      </c>
      <c r="K535" s="206">
        <f t="shared" si="233"/>
        <v>367.14466479663395</v>
      </c>
      <c r="L535" s="206">
        <f t="shared" si="233"/>
        <v>360.42260869565217</v>
      </c>
      <c r="M535" s="206">
        <f t="shared" si="233"/>
        <v>56.431099890914759</v>
      </c>
      <c r="N535" s="206">
        <f t="shared" si="233"/>
        <v>1110.059548698769</v>
      </c>
    </row>
    <row r="536" spans="1:14" x14ac:dyDescent="0.25">
      <c r="A536" s="204">
        <v>742</v>
      </c>
      <c r="B536" s="205" t="s">
        <v>239</v>
      </c>
      <c r="C536" s="207">
        <v>42</v>
      </c>
      <c r="D536" s="208">
        <v>7</v>
      </c>
      <c r="E536" s="208">
        <v>43</v>
      </c>
      <c r="F536" s="208">
        <v>15</v>
      </c>
      <c r="G536" s="208">
        <v>881</v>
      </c>
      <c r="H536" s="206">
        <v>988</v>
      </c>
      <c r="I536" s="206">
        <f t="shared" ref="I536:N536" si="234">I234/$H234</f>
        <v>348.00103238866399</v>
      </c>
      <c r="J536" s="206">
        <f t="shared" si="234"/>
        <v>61.54402834008097</v>
      </c>
      <c r="K536" s="206">
        <f t="shared" si="234"/>
        <v>314.72387651821862</v>
      </c>
      <c r="L536" s="206">
        <f t="shared" si="234"/>
        <v>188.78410931174091</v>
      </c>
      <c r="M536" s="206">
        <f t="shared" si="234"/>
        <v>57.122327935222671</v>
      </c>
      <c r="N536" s="206">
        <f t="shared" si="234"/>
        <v>970.17537449392705</v>
      </c>
    </row>
    <row r="537" spans="1:14" x14ac:dyDescent="0.25">
      <c r="A537" s="204">
        <v>743</v>
      </c>
      <c r="B537" s="205" t="s">
        <v>240</v>
      </c>
      <c r="C537" s="207">
        <v>3854</v>
      </c>
      <c r="D537" s="208">
        <v>741</v>
      </c>
      <c r="E537" s="208">
        <v>4765</v>
      </c>
      <c r="F537" s="208">
        <v>2260</v>
      </c>
      <c r="G537" s="208">
        <v>53703</v>
      </c>
      <c r="H537" s="206">
        <v>65323</v>
      </c>
      <c r="I537" s="206">
        <f t="shared" ref="I537:N537" si="235">I235/$H235</f>
        <v>482.9851467323914</v>
      </c>
      <c r="J537" s="206">
        <f t="shared" si="235"/>
        <v>98.536449642545506</v>
      </c>
      <c r="K537" s="206">
        <f t="shared" si="235"/>
        <v>527.49089065107239</v>
      </c>
      <c r="L537" s="206">
        <f t="shared" si="235"/>
        <v>430.20300353627363</v>
      </c>
      <c r="M537" s="206">
        <f t="shared" si="235"/>
        <v>52.664669105827969</v>
      </c>
      <c r="N537" s="206">
        <f t="shared" si="235"/>
        <v>1591.8801596681108</v>
      </c>
    </row>
    <row r="538" spans="1:14" x14ac:dyDescent="0.25">
      <c r="A538" s="204">
        <v>746</v>
      </c>
      <c r="B538" s="205" t="s">
        <v>241</v>
      </c>
      <c r="C538" s="207">
        <v>352</v>
      </c>
      <c r="D538" s="208">
        <v>61</v>
      </c>
      <c r="E538" s="208">
        <v>505</v>
      </c>
      <c r="F538" s="208">
        <v>303</v>
      </c>
      <c r="G538" s="208">
        <v>3514</v>
      </c>
      <c r="H538" s="206">
        <v>4735</v>
      </c>
      <c r="I538" s="206">
        <f t="shared" ref="I538:N538" si="236">I236/$H236</f>
        <v>608.57045828933474</v>
      </c>
      <c r="J538" s="206">
        <f t="shared" si="236"/>
        <v>111.90633579725448</v>
      </c>
      <c r="K538" s="206">
        <f t="shared" si="236"/>
        <v>771.24005279831044</v>
      </c>
      <c r="L538" s="206">
        <f t="shared" si="236"/>
        <v>795.708076029567</v>
      </c>
      <c r="M538" s="206">
        <f t="shared" si="236"/>
        <v>47.541043294614575</v>
      </c>
      <c r="N538" s="206">
        <f t="shared" si="236"/>
        <v>2334.9659662090812</v>
      </c>
    </row>
    <row r="539" spans="1:14" x14ac:dyDescent="0.25">
      <c r="A539" s="204">
        <v>747</v>
      </c>
      <c r="B539" s="205" t="s">
        <v>242</v>
      </c>
      <c r="C539" s="207">
        <v>40</v>
      </c>
      <c r="D539" s="208">
        <v>8</v>
      </c>
      <c r="E539" s="208">
        <v>75</v>
      </c>
      <c r="F539" s="208">
        <v>29</v>
      </c>
      <c r="G539" s="208">
        <v>1156</v>
      </c>
      <c r="H539" s="206">
        <v>1308</v>
      </c>
      <c r="I539" s="206">
        <f t="shared" ref="I539:N539" si="237">I237/$H237</f>
        <v>250.34587155963305</v>
      </c>
      <c r="J539" s="206">
        <f t="shared" si="237"/>
        <v>53.128440366972477</v>
      </c>
      <c r="K539" s="206">
        <f t="shared" si="237"/>
        <v>414.64048165137615</v>
      </c>
      <c r="L539" s="206">
        <f t="shared" si="237"/>
        <v>275.69022935779816</v>
      </c>
      <c r="M539" s="206">
        <f t="shared" si="237"/>
        <v>56.615718654434254</v>
      </c>
      <c r="N539" s="206">
        <f t="shared" si="237"/>
        <v>1050.4207415902142</v>
      </c>
    </row>
    <row r="540" spans="1:14" x14ac:dyDescent="0.25">
      <c r="A540" s="204">
        <v>748</v>
      </c>
      <c r="B540" s="205" t="s">
        <v>243</v>
      </c>
      <c r="C540" s="207">
        <v>317</v>
      </c>
      <c r="D540" s="208">
        <v>51</v>
      </c>
      <c r="E540" s="208">
        <v>474</v>
      </c>
      <c r="F540" s="208">
        <v>230</v>
      </c>
      <c r="G540" s="208">
        <v>3825</v>
      </c>
      <c r="H540" s="206">
        <v>4897</v>
      </c>
      <c r="I540" s="206">
        <f t="shared" ref="I540:N540" si="238">I238/$H238</f>
        <v>529.92858280579946</v>
      </c>
      <c r="J540" s="206">
        <f t="shared" si="238"/>
        <v>90.465897488258122</v>
      </c>
      <c r="K540" s="206">
        <f t="shared" si="238"/>
        <v>699.94903410251175</v>
      </c>
      <c r="L540" s="206">
        <f t="shared" si="238"/>
        <v>584.02152338166218</v>
      </c>
      <c r="M540" s="206">
        <f t="shared" si="238"/>
        <v>50.036655094956096</v>
      </c>
      <c r="N540" s="206">
        <f t="shared" si="238"/>
        <v>1954.4016928731876</v>
      </c>
    </row>
    <row r="541" spans="1:14" x14ac:dyDescent="0.25">
      <c r="A541" s="204">
        <v>749</v>
      </c>
      <c r="B541" s="205" t="s">
        <v>244</v>
      </c>
      <c r="C541" s="207">
        <v>1304</v>
      </c>
      <c r="D541" s="208">
        <v>273</v>
      </c>
      <c r="E541" s="208">
        <v>1832</v>
      </c>
      <c r="F541" s="208">
        <v>924</v>
      </c>
      <c r="G541" s="208">
        <v>16899</v>
      </c>
      <c r="H541" s="206">
        <v>21232</v>
      </c>
      <c r="I541" s="206">
        <f t="shared" ref="I541:N541" si="239">I239/$H239</f>
        <v>502.77638658628484</v>
      </c>
      <c r="J541" s="206">
        <f t="shared" si="239"/>
        <v>111.69058496608892</v>
      </c>
      <c r="K541" s="206">
        <f t="shared" si="239"/>
        <v>623.95424642049738</v>
      </c>
      <c r="L541" s="206">
        <f t="shared" si="239"/>
        <v>541.14317633760356</v>
      </c>
      <c r="M541" s="206">
        <f t="shared" si="239"/>
        <v>50.986715335342879</v>
      </c>
      <c r="N541" s="206">
        <f t="shared" si="239"/>
        <v>1830.5511096458174</v>
      </c>
    </row>
    <row r="542" spans="1:14" x14ac:dyDescent="0.25">
      <c r="A542" s="204">
        <v>751</v>
      </c>
      <c r="B542" s="205" t="s">
        <v>245</v>
      </c>
      <c r="C542" s="207">
        <v>105</v>
      </c>
      <c r="D542" s="208">
        <v>20</v>
      </c>
      <c r="E542" s="208">
        <v>177</v>
      </c>
      <c r="F542" s="208">
        <v>102</v>
      </c>
      <c r="G542" s="208">
        <v>2473</v>
      </c>
      <c r="H542" s="206">
        <v>2877</v>
      </c>
      <c r="I542" s="206">
        <f t="shared" ref="I542:N542" si="240">I240/$H240</f>
        <v>298.77043795620438</v>
      </c>
      <c r="J542" s="206">
        <f t="shared" si="240"/>
        <v>60.385818561001045</v>
      </c>
      <c r="K542" s="206">
        <f t="shared" si="240"/>
        <v>444.88891553701768</v>
      </c>
      <c r="L542" s="206">
        <f t="shared" si="240"/>
        <v>440.85059436913451</v>
      </c>
      <c r="M542" s="206">
        <f t="shared" si="240"/>
        <v>55.064435175530065</v>
      </c>
      <c r="N542" s="206">
        <f t="shared" si="240"/>
        <v>1299.9602015988878</v>
      </c>
    </row>
    <row r="543" spans="1:14" x14ac:dyDescent="0.25">
      <c r="A543" s="204">
        <v>753</v>
      </c>
      <c r="B543" s="205" t="s">
        <v>246</v>
      </c>
      <c r="C543" s="207">
        <v>1318</v>
      </c>
      <c r="D543" s="208">
        <v>260</v>
      </c>
      <c r="E543" s="208">
        <v>1725</v>
      </c>
      <c r="F543" s="208">
        <v>935</v>
      </c>
      <c r="G543" s="208">
        <v>18082</v>
      </c>
      <c r="H543" s="206">
        <v>22320</v>
      </c>
      <c r="I543" s="206">
        <f t="shared" ref="I543:N543" si="241">I241/$H241</f>
        <v>483.40307258064519</v>
      </c>
      <c r="J543" s="206">
        <f t="shared" si="241"/>
        <v>101.18682795698925</v>
      </c>
      <c r="K543" s="206">
        <f t="shared" si="241"/>
        <v>558.87295026881725</v>
      </c>
      <c r="L543" s="206">
        <f t="shared" si="241"/>
        <v>520.8930241935484</v>
      </c>
      <c r="M543" s="206">
        <f t="shared" si="241"/>
        <v>51.896636200716841</v>
      </c>
      <c r="N543" s="206">
        <f t="shared" si="241"/>
        <v>1716.2525112007168</v>
      </c>
    </row>
    <row r="544" spans="1:14" x14ac:dyDescent="0.25">
      <c r="A544" s="204">
        <v>755</v>
      </c>
      <c r="B544" s="205" t="s">
        <v>247</v>
      </c>
      <c r="C544" s="207">
        <v>321</v>
      </c>
      <c r="D544" s="208">
        <v>72</v>
      </c>
      <c r="E544" s="208">
        <v>452</v>
      </c>
      <c r="F544" s="208">
        <v>266</v>
      </c>
      <c r="G544" s="208">
        <v>5106</v>
      </c>
      <c r="H544" s="206">
        <v>6217</v>
      </c>
      <c r="I544" s="206">
        <f t="shared" ref="I544:N544" si="242">I242/$H242</f>
        <v>422.68063535467269</v>
      </c>
      <c r="J544" s="206">
        <f t="shared" si="242"/>
        <v>100.59964613157472</v>
      </c>
      <c r="K544" s="206">
        <f t="shared" si="242"/>
        <v>525.74572301753255</v>
      </c>
      <c r="L544" s="206">
        <f t="shared" si="242"/>
        <v>532.02481582756957</v>
      </c>
      <c r="M544" s="206">
        <f t="shared" si="242"/>
        <v>52.612250281486247</v>
      </c>
      <c r="N544" s="206">
        <f t="shared" si="242"/>
        <v>1633.6630706128356</v>
      </c>
    </row>
    <row r="545" spans="1:14" x14ac:dyDescent="0.25">
      <c r="A545" s="204">
        <v>758</v>
      </c>
      <c r="B545" s="205" t="s">
        <v>248</v>
      </c>
      <c r="C545" s="207">
        <v>344</v>
      </c>
      <c r="D545" s="208">
        <v>73</v>
      </c>
      <c r="E545" s="208">
        <v>506</v>
      </c>
      <c r="F545" s="208">
        <v>252</v>
      </c>
      <c r="G545" s="208">
        <v>6959</v>
      </c>
      <c r="H545" s="206">
        <v>8134</v>
      </c>
      <c r="I545" s="206">
        <f t="shared" ref="I545:N545" si="243">I243/$H243</f>
        <v>346.21227440373741</v>
      </c>
      <c r="J545" s="206">
        <f t="shared" si="243"/>
        <v>77.958507499385291</v>
      </c>
      <c r="K545" s="206">
        <f t="shared" si="243"/>
        <v>449.84669043521023</v>
      </c>
      <c r="L545" s="206">
        <f t="shared" si="243"/>
        <v>385.2365576592083</v>
      </c>
      <c r="M545" s="206">
        <f t="shared" si="243"/>
        <v>54.806188836980581</v>
      </c>
      <c r="N545" s="206">
        <f t="shared" si="243"/>
        <v>1314.0602188345217</v>
      </c>
    </row>
    <row r="546" spans="1:14" x14ac:dyDescent="0.25">
      <c r="A546" s="204">
        <v>759</v>
      </c>
      <c r="B546" s="205" t="s">
        <v>249</v>
      </c>
      <c r="C546" s="207">
        <v>97</v>
      </c>
      <c r="D546" s="208">
        <v>23</v>
      </c>
      <c r="E546" s="208">
        <v>157</v>
      </c>
      <c r="F546" s="208">
        <v>59</v>
      </c>
      <c r="G546" s="208">
        <v>1606</v>
      </c>
      <c r="H546" s="206">
        <v>1942</v>
      </c>
      <c r="I546" s="206">
        <f t="shared" ref="I546:N546" si="244">I244/$H244</f>
        <v>408.89395983522144</v>
      </c>
      <c r="J546" s="206">
        <f t="shared" si="244"/>
        <v>102.87821833161689</v>
      </c>
      <c r="K546" s="206">
        <f t="shared" si="244"/>
        <v>584.61318743563345</v>
      </c>
      <c r="L546" s="206">
        <f t="shared" si="244"/>
        <v>377.77560247167867</v>
      </c>
      <c r="M546" s="206">
        <f t="shared" si="244"/>
        <v>52.976498455200826</v>
      </c>
      <c r="N546" s="206">
        <f t="shared" si="244"/>
        <v>1527.1374665293508</v>
      </c>
    </row>
    <row r="547" spans="1:14" x14ac:dyDescent="0.25">
      <c r="A547" s="204">
        <v>761</v>
      </c>
      <c r="B547" s="205" t="s">
        <v>250</v>
      </c>
      <c r="C547" s="207">
        <v>331</v>
      </c>
      <c r="D547" s="208">
        <v>69</v>
      </c>
      <c r="E547" s="208">
        <v>508</v>
      </c>
      <c r="F547" s="208">
        <v>258</v>
      </c>
      <c r="G547" s="208">
        <v>7260</v>
      </c>
      <c r="H547" s="206">
        <v>8426</v>
      </c>
      <c r="I547" s="206">
        <f t="shared" ref="I547:N547" si="245">I245/$H245</f>
        <v>321.58421671018283</v>
      </c>
      <c r="J547" s="206">
        <f t="shared" si="245"/>
        <v>71.133218609067171</v>
      </c>
      <c r="K547" s="206">
        <f t="shared" si="245"/>
        <v>435.97384761452651</v>
      </c>
      <c r="L547" s="206">
        <f t="shared" si="245"/>
        <v>380.74075955376219</v>
      </c>
      <c r="M547" s="206">
        <f t="shared" si="245"/>
        <v>55.195300261096612</v>
      </c>
      <c r="N547" s="206">
        <f t="shared" si="245"/>
        <v>1264.6273427486351</v>
      </c>
    </row>
    <row r="548" spans="1:14" x14ac:dyDescent="0.25">
      <c r="A548" s="204">
        <v>762</v>
      </c>
      <c r="B548" s="205" t="s">
        <v>251</v>
      </c>
      <c r="C548" s="207">
        <v>128</v>
      </c>
      <c r="D548" s="208">
        <v>32</v>
      </c>
      <c r="E548" s="208">
        <v>193</v>
      </c>
      <c r="F548" s="208">
        <v>109</v>
      </c>
      <c r="G548" s="208">
        <v>3210</v>
      </c>
      <c r="H548" s="206">
        <v>3672</v>
      </c>
      <c r="I548" s="206">
        <f t="shared" ref="I548:N548" si="246">I246/$H246</f>
        <v>285.36156862745099</v>
      </c>
      <c r="J548" s="206">
        <f t="shared" si="246"/>
        <v>75.699346405228752</v>
      </c>
      <c r="K548" s="206">
        <f t="shared" si="246"/>
        <v>380.07807461873637</v>
      </c>
      <c r="L548" s="206">
        <f t="shared" si="246"/>
        <v>369.10926470588237</v>
      </c>
      <c r="M548" s="206">
        <f t="shared" si="246"/>
        <v>56.000163398692813</v>
      </c>
      <c r="N548" s="206">
        <f t="shared" si="246"/>
        <v>1166.2484177559911</v>
      </c>
    </row>
    <row r="549" spans="1:14" x14ac:dyDescent="0.25">
      <c r="A549" s="204">
        <v>765</v>
      </c>
      <c r="B549" s="205" t="s">
        <v>252</v>
      </c>
      <c r="C549" s="207">
        <v>495</v>
      </c>
      <c r="D549" s="208">
        <v>103</v>
      </c>
      <c r="E549" s="208">
        <v>698</v>
      </c>
      <c r="F549" s="208">
        <v>350</v>
      </c>
      <c r="G549" s="208">
        <v>8708</v>
      </c>
      <c r="H549" s="206">
        <v>10354</v>
      </c>
      <c r="I549" s="206">
        <f t="shared" ref="I549:N549" si="247">I247/$H247</f>
        <v>391.36792061039216</v>
      </c>
      <c r="J549" s="206">
        <f t="shared" si="247"/>
        <v>86.411966389801037</v>
      </c>
      <c r="K549" s="206">
        <f t="shared" si="247"/>
        <v>487.48969866718176</v>
      </c>
      <c r="L549" s="206">
        <f t="shared" si="247"/>
        <v>420.33059687077457</v>
      </c>
      <c r="M549" s="206">
        <f t="shared" si="247"/>
        <v>53.87622947653081</v>
      </c>
      <c r="N549" s="206">
        <f t="shared" si="247"/>
        <v>1439.4764120146804</v>
      </c>
    </row>
    <row r="550" spans="1:14" x14ac:dyDescent="0.25">
      <c r="A550" s="204">
        <v>768</v>
      </c>
      <c r="B550" s="205" t="s">
        <v>253</v>
      </c>
      <c r="C550" s="207">
        <v>68</v>
      </c>
      <c r="D550" s="208">
        <v>19</v>
      </c>
      <c r="E550" s="208">
        <v>96</v>
      </c>
      <c r="F550" s="208">
        <v>35</v>
      </c>
      <c r="G550" s="208">
        <v>2157</v>
      </c>
      <c r="H550" s="206">
        <v>2375</v>
      </c>
      <c r="I550" s="206">
        <f t="shared" ref="I550:N550" si="248">I248/$H248</f>
        <v>234.3869810526316</v>
      </c>
      <c r="J550" s="206">
        <f t="shared" si="248"/>
        <v>69.492000000000004</v>
      </c>
      <c r="K550" s="206">
        <f t="shared" si="248"/>
        <v>292.29797052631574</v>
      </c>
      <c r="L550" s="206">
        <f t="shared" si="248"/>
        <v>183.24644210526316</v>
      </c>
      <c r="M550" s="206">
        <f t="shared" si="248"/>
        <v>58.179966315789478</v>
      </c>
      <c r="N550" s="206">
        <f t="shared" si="248"/>
        <v>837.60335999999995</v>
      </c>
    </row>
    <row r="551" spans="1:14" x14ac:dyDescent="0.25">
      <c r="A551" s="204">
        <v>777</v>
      </c>
      <c r="B551" s="205" t="s">
        <v>254</v>
      </c>
      <c r="C551" s="207">
        <v>216</v>
      </c>
      <c r="D551" s="208">
        <v>47</v>
      </c>
      <c r="E551" s="208">
        <v>341</v>
      </c>
      <c r="F551" s="208">
        <v>186</v>
      </c>
      <c r="G551" s="208">
        <v>6577</v>
      </c>
      <c r="H551" s="206">
        <v>7367</v>
      </c>
      <c r="I551" s="206">
        <f t="shared" ref="I551:N551" si="249">I249/$H249</f>
        <v>240.02212026605133</v>
      </c>
      <c r="J551" s="206">
        <f t="shared" si="249"/>
        <v>55.418148500067872</v>
      </c>
      <c r="K551" s="206">
        <f t="shared" si="249"/>
        <v>334.72017510519885</v>
      </c>
      <c r="L551" s="206">
        <f t="shared" si="249"/>
        <v>313.94487308266594</v>
      </c>
      <c r="M551" s="206">
        <f t="shared" si="249"/>
        <v>57.190528030405865</v>
      </c>
      <c r="N551" s="206">
        <f t="shared" si="249"/>
        <v>1001.2958449843899</v>
      </c>
    </row>
    <row r="552" spans="1:14" x14ac:dyDescent="0.25">
      <c r="A552" s="204">
        <v>778</v>
      </c>
      <c r="B552" s="205" t="s">
        <v>255</v>
      </c>
      <c r="C552" s="207">
        <v>262</v>
      </c>
      <c r="D552" s="208">
        <v>66</v>
      </c>
      <c r="E552" s="208">
        <v>406</v>
      </c>
      <c r="F552" s="208">
        <v>210</v>
      </c>
      <c r="G552" s="208">
        <v>5819</v>
      </c>
      <c r="H552" s="206">
        <v>6763</v>
      </c>
      <c r="I552" s="206">
        <f t="shared" ref="I552:N552" si="250">I250/$H250</f>
        <v>317.13931982847851</v>
      </c>
      <c r="J552" s="206">
        <f t="shared" si="250"/>
        <v>84.771403223421558</v>
      </c>
      <c r="K552" s="206">
        <f t="shared" si="250"/>
        <v>434.11503474789293</v>
      </c>
      <c r="L552" s="206">
        <f t="shared" si="250"/>
        <v>386.10998077776134</v>
      </c>
      <c r="M552" s="206">
        <f t="shared" si="250"/>
        <v>55.118311400266158</v>
      </c>
      <c r="N552" s="206">
        <f t="shared" si="250"/>
        <v>1277.2540499778206</v>
      </c>
    </row>
    <row r="553" spans="1:14" x14ac:dyDescent="0.25">
      <c r="A553" s="204">
        <v>781</v>
      </c>
      <c r="B553" s="205" t="s">
        <v>256</v>
      </c>
      <c r="C553" s="207">
        <v>86</v>
      </c>
      <c r="D553" s="208">
        <v>18</v>
      </c>
      <c r="E553" s="208">
        <v>132</v>
      </c>
      <c r="F553" s="208">
        <v>69</v>
      </c>
      <c r="G553" s="208">
        <v>3199</v>
      </c>
      <c r="H553" s="206">
        <v>3504</v>
      </c>
      <c r="I553" s="206">
        <f t="shared" ref="I553:N553" si="251">I251/$H251</f>
        <v>200.9197089041096</v>
      </c>
      <c r="J553" s="206">
        <f t="shared" si="251"/>
        <v>44.622431506849317</v>
      </c>
      <c r="K553" s="206">
        <f t="shared" si="251"/>
        <v>272.41311643835616</v>
      </c>
      <c r="L553" s="206">
        <f t="shared" si="251"/>
        <v>244.85902397260276</v>
      </c>
      <c r="M553" s="206">
        <f t="shared" si="251"/>
        <v>58.484001141552511</v>
      </c>
      <c r="N553" s="206">
        <f t="shared" si="251"/>
        <v>821.29828196347034</v>
      </c>
    </row>
    <row r="554" spans="1:14" x14ac:dyDescent="0.25">
      <c r="A554" s="204">
        <v>783</v>
      </c>
      <c r="B554" s="205" t="s">
        <v>257</v>
      </c>
      <c r="C554" s="207">
        <v>246</v>
      </c>
      <c r="D554" s="208">
        <v>61</v>
      </c>
      <c r="E554" s="208">
        <v>364</v>
      </c>
      <c r="F554" s="208">
        <v>216</v>
      </c>
      <c r="G554" s="208">
        <v>5532</v>
      </c>
      <c r="H554" s="206">
        <v>6419</v>
      </c>
      <c r="I554" s="206">
        <f t="shared" ref="I554:N554" si="252">I252/$H252</f>
        <v>313.72990496962143</v>
      </c>
      <c r="J554" s="206">
        <f t="shared" si="252"/>
        <v>82.548138339305183</v>
      </c>
      <c r="K554" s="206">
        <f t="shared" si="252"/>
        <v>410.06451472191929</v>
      </c>
      <c r="L554" s="206">
        <f t="shared" si="252"/>
        <v>418.42487614893281</v>
      </c>
      <c r="M554" s="206">
        <f t="shared" si="252"/>
        <v>55.207963857298644</v>
      </c>
      <c r="N554" s="206">
        <f t="shared" si="252"/>
        <v>1279.9753980370774</v>
      </c>
    </row>
    <row r="555" spans="1:14" x14ac:dyDescent="0.25">
      <c r="A555" s="204">
        <v>785</v>
      </c>
      <c r="B555" s="205" t="s">
        <v>258</v>
      </c>
      <c r="C555" s="208">
        <v>86</v>
      </c>
      <c r="D555" s="208">
        <v>31</v>
      </c>
      <c r="E555" s="208">
        <v>120</v>
      </c>
      <c r="F555" s="208">
        <v>71</v>
      </c>
      <c r="G555" s="208">
        <v>2318</v>
      </c>
      <c r="H555" s="206">
        <v>2626</v>
      </c>
      <c r="I555" s="206">
        <f t="shared" ref="I555:N555" si="253">I253/$H253</f>
        <v>268.09697638994669</v>
      </c>
      <c r="J555" s="206">
        <f t="shared" si="253"/>
        <v>102.5443640517898</v>
      </c>
      <c r="K555" s="206">
        <f t="shared" si="253"/>
        <v>330.44920030464584</v>
      </c>
      <c r="L555" s="206">
        <f t="shared" si="253"/>
        <v>336.19770753998478</v>
      </c>
      <c r="M555" s="206">
        <f t="shared" si="253"/>
        <v>56.546488956587972</v>
      </c>
      <c r="N555" s="206">
        <f t="shared" si="253"/>
        <v>1093.834737242955</v>
      </c>
    </row>
    <row r="556" spans="1:14" x14ac:dyDescent="0.25">
      <c r="A556" s="204">
        <v>790</v>
      </c>
      <c r="B556" s="205" t="s">
        <v>259</v>
      </c>
      <c r="C556" s="207">
        <v>1014</v>
      </c>
      <c r="D556" s="208">
        <v>200</v>
      </c>
      <c r="E556" s="208">
        <v>1467</v>
      </c>
      <c r="F556" s="208">
        <v>813</v>
      </c>
      <c r="G556" s="208">
        <v>20240</v>
      </c>
      <c r="H556" s="206">
        <v>23734</v>
      </c>
      <c r="I556" s="206">
        <f t="shared" ref="I556:N556" si="254">I254/$H254</f>
        <v>349.74797084351565</v>
      </c>
      <c r="J556" s="206">
        <f t="shared" si="254"/>
        <v>73.198786550939587</v>
      </c>
      <c r="K556" s="206">
        <f t="shared" si="254"/>
        <v>446.96895213617591</v>
      </c>
      <c r="L556" s="206">
        <f t="shared" si="254"/>
        <v>425.94225752085612</v>
      </c>
      <c r="M556" s="206">
        <f t="shared" si="254"/>
        <v>54.629409286256013</v>
      </c>
      <c r="N556" s="206">
        <f t="shared" si="254"/>
        <v>1350.4873763377432</v>
      </c>
    </row>
    <row r="557" spans="1:14" x14ac:dyDescent="0.25">
      <c r="A557" s="204">
        <v>791</v>
      </c>
      <c r="B557" s="205" t="s">
        <v>260</v>
      </c>
      <c r="C557" s="207">
        <v>233</v>
      </c>
      <c r="D557" s="208">
        <v>42</v>
      </c>
      <c r="E557" s="208">
        <v>331</v>
      </c>
      <c r="F557" s="208">
        <v>172</v>
      </c>
      <c r="G557" s="208">
        <v>4251</v>
      </c>
      <c r="H557" s="206">
        <v>5029</v>
      </c>
      <c r="I557" s="206">
        <f t="shared" ref="I557:N557" si="255">I255/$H255</f>
        <v>379.28220918671701</v>
      </c>
      <c r="J557" s="206">
        <f t="shared" si="255"/>
        <v>72.545834161861208</v>
      </c>
      <c r="K557" s="206">
        <f t="shared" si="255"/>
        <v>475.95351560946511</v>
      </c>
      <c r="L557" s="206">
        <f t="shared" si="255"/>
        <v>425.28291111552988</v>
      </c>
      <c r="M557" s="206">
        <f t="shared" si="255"/>
        <v>54.149743487770927</v>
      </c>
      <c r="N557" s="206">
        <f t="shared" si="255"/>
        <v>1407.214213561344</v>
      </c>
    </row>
    <row r="558" spans="1:14" x14ac:dyDescent="0.25">
      <c r="A558" s="204">
        <v>831</v>
      </c>
      <c r="B558" s="205" t="s">
        <v>261</v>
      </c>
      <c r="C558" s="207">
        <v>210</v>
      </c>
      <c r="D558" s="208">
        <v>32</v>
      </c>
      <c r="E558" s="208">
        <v>321</v>
      </c>
      <c r="F558" s="208">
        <v>154</v>
      </c>
      <c r="G558" s="208">
        <v>3842</v>
      </c>
      <c r="H558" s="206">
        <v>4559</v>
      </c>
      <c r="I558" s="206">
        <f t="shared" ref="I558:N558" si="256">I256/$H256</f>
        <v>377.08381223952625</v>
      </c>
      <c r="J558" s="206">
        <f t="shared" si="256"/>
        <v>60.97126562842729</v>
      </c>
      <c r="K558" s="206">
        <f t="shared" si="256"/>
        <v>509.15923009431896</v>
      </c>
      <c r="L558" s="206">
        <f t="shared" si="256"/>
        <v>420.03187541127443</v>
      </c>
      <c r="M558" s="206">
        <f t="shared" si="256"/>
        <v>53.985198508444839</v>
      </c>
      <c r="N558" s="206">
        <f t="shared" si="256"/>
        <v>1421.2313818819919</v>
      </c>
    </row>
    <row r="559" spans="1:14" x14ac:dyDescent="0.25">
      <c r="A559" s="204">
        <v>832</v>
      </c>
      <c r="B559" s="205" t="s">
        <v>262</v>
      </c>
      <c r="C559" s="207">
        <v>184</v>
      </c>
      <c r="D559" s="208">
        <v>25</v>
      </c>
      <c r="E559" s="208">
        <v>242</v>
      </c>
      <c r="F559" s="208">
        <v>147</v>
      </c>
      <c r="G559" s="208">
        <v>3227</v>
      </c>
      <c r="H559" s="206">
        <v>3825</v>
      </c>
      <c r="I559" s="206">
        <f t="shared" ref="I559:N559" si="257">I257/$H257</f>
        <v>393.79896470588238</v>
      </c>
      <c r="J559" s="206">
        <f t="shared" si="257"/>
        <v>56.774509803921568</v>
      </c>
      <c r="K559" s="206">
        <f t="shared" si="257"/>
        <v>457.51159738562086</v>
      </c>
      <c r="L559" s="206">
        <f t="shared" si="257"/>
        <v>477.87797647058824</v>
      </c>
      <c r="M559" s="206">
        <f t="shared" si="257"/>
        <v>54.044867973856206</v>
      </c>
      <c r="N559" s="206">
        <f t="shared" si="257"/>
        <v>1440.0079163398693</v>
      </c>
    </row>
    <row r="560" spans="1:14" x14ac:dyDescent="0.25">
      <c r="A560" s="204">
        <v>833</v>
      </c>
      <c r="B560" s="205" t="s">
        <v>263</v>
      </c>
      <c r="C560" s="207">
        <v>77</v>
      </c>
      <c r="D560" s="208">
        <v>14</v>
      </c>
      <c r="E560" s="208">
        <v>96</v>
      </c>
      <c r="F560" s="208">
        <v>45</v>
      </c>
      <c r="G560" s="208">
        <v>1459</v>
      </c>
      <c r="H560" s="206">
        <v>1691</v>
      </c>
      <c r="I560" s="206">
        <f t="shared" ref="I560:N560" si="258">I258/$H258</f>
        <v>372.76515079834417</v>
      </c>
      <c r="J560" s="206">
        <f t="shared" si="258"/>
        <v>71.916617386162031</v>
      </c>
      <c r="K560" s="206">
        <f t="shared" si="258"/>
        <v>410.53085748078058</v>
      </c>
      <c r="L560" s="206">
        <f t="shared" si="258"/>
        <v>330.90248373743344</v>
      </c>
      <c r="M560" s="206">
        <f t="shared" si="258"/>
        <v>55.271164991129517</v>
      </c>
      <c r="N560" s="206">
        <f t="shared" si="258"/>
        <v>1241.3862743938498</v>
      </c>
    </row>
    <row r="561" spans="1:14" x14ac:dyDescent="0.25">
      <c r="A561" s="204">
        <v>834</v>
      </c>
      <c r="B561" s="205" t="s">
        <v>264</v>
      </c>
      <c r="C561" s="207">
        <v>261</v>
      </c>
      <c r="D561" s="208">
        <v>56</v>
      </c>
      <c r="E561" s="208">
        <v>350</v>
      </c>
      <c r="F561" s="208">
        <v>218</v>
      </c>
      <c r="G561" s="208">
        <v>4994</v>
      </c>
      <c r="H561" s="206">
        <v>5879</v>
      </c>
      <c r="I561" s="206">
        <f t="shared" ref="I561:N561" si="259">I259/$H259</f>
        <v>363.43373192719855</v>
      </c>
      <c r="J561" s="206">
        <f t="shared" si="259"/>
        <v>82.742643306684812</v>
      </c>
      <c r="K561" s="206">
        <f t="shared" si="259"/>
        <v>430.50952542949483</v>
      </c>
      <c r="L561" s="206">
        <f t="shared" si="259"/>
        <v>461.08835516244261</v>
      </c>
      <c r="M561" s="206">
        <f t="shared" si="259"/>
        <v>54.416676305494136</v>
      </c>
      <c r="N561" s="206">
        <f t="shared" si="259"/>
        <v>1392.1909321313146</v>
      </c>
    </row>
    <row r="562" spans="1:14" x14ac:dyDescent="0.25">
      <c r="A562" s="204">
        <v>837</v>
      </c>
      <c r="B562" s="205" t="s">
        <v>265</v>
      </c>
      <c r="C562" s="207">
        <v>12042</v>
      </c>
      <c r="D562" s="208">
        <v>2069</v>
      </c>
      <c r="E562" s="208">
        <v>13429</v>
      </c>
      <c r="F562" s="208">
        <v>6496</v>
      </c>
      <c r="G562" s="208">
        <v>214973</v>
      </c>
      <c r="H562" s="206">
        <v>249009</v>
      </c>
      <c r="I562" s="206">
        <f t="shared" ref="I562:N562" si="260">I260/$H260</f>
        <v>395.88747804296236</v>
      </c>
      <c r="J562" s="206">
        <f t="shared" si="260"/>
        <v>72.175577991156942</v>
      </c>
      <c r="K562" s="206">
        <f t="shared" si="260"/>
        <v>389.98401893104261</v>
      </c>
      <c r="L562" s="206">
        <f t="shared" si="260"/>
        <v>324.3859927954411</v>
      </c>
      <c r="M562" s="206">
        <f t="shared" si="260"/>
        <v>55.303906204193424</v>
      </c>
      <c r="N562" s="206">
        <f t="shared" si="260"/>
        <v>1237.7369739647963</v>
      </c>
    </row>
    <row r="563" spans="1:14" x14ac:dyDescent="0.25">
      <c r="A563" s="204">
        <v>844</v>
      </c>
      <c r="B563" s="205" t="s">
        <v>266</v>
      </c>
      <c r="C563" s="207">
        <v>38</v>
      </c>
      <c r="D563" s="208">
        <v>9</v>
      </c>
      <c r="E563" s="208">
        <v>70</v>
      </c>
      <c r="F563" s="208">
        <v>19</v>
      </c>
      <c r="G563" s="208">
        <v>1305</v>
      </c>
      <c r="H563" s="206">
        <v>1441</v>
      </c>
      <c r="I563" s="206">
        <f t="shared" ref="I563:N563" si="261">I261/$H261</f>
        <v>215.87770992366413</v>
      </c>
      <c r="J563" s="206">
        <f t="shared" si="261"/>
        <v>54.252949340735597</v>
      </c>
      <c r="K563" s="206">
        <f t="shared" si="261"/>
        <v>351.27904233171409</v>
      </c>
      <c r="L563" s="206">
        <f t="shared" si="261"/>
        <v>163.95351839000693</v>
      </c>
      <c r="M563" s="206">
        <f t="shared" si="261"/>
        <v>58.014087439278278</v>
      </c>
      <c r="N563" s="206">
        <f t="shared" si="261"/>
        <v>843.37730742539895</v>
      </c>
    </row>
    <row r="564" spans="1:14" x14ac:dyDescent="0.25">
      <c r="A564" s="204">
        <v>845</v>
      </c>
      <c r="B564" s="205" t="s">
        <v>267</v>
      </c>
      <c r="C564" s="207">
        <v>151</v>
      </c>
      <c r="D564" s="208">
        <v>27</v>
      </c>
      <c r="E564" s="208">
        <v>202</v>
      </c>
      <c r="F564" s="208">
        <v>103</v>
      </c>
      <c r="G564" s="208">
        <v>2380</v>
      </c>
      <c r="H564" s="206">
        <v>2863</v>
      </c>
      <c r="I564" s="206">
        <f t="shared" ref="I564:N564" si="262">I262/$H262</f>
        <v>431.76137268599371</v>
      </c>
      <c r="J564" s="206">
        <f t="shared" si="262"/>
        <v>81.919490045406917</v>
      </c>
      <c r="K564" s="206">
        <f t="shared" si="262"/>
        <v>510.20910234020255</v>
      </c>
      <c r="L564" s="206">
        <f t="shared" si="262"/>
        <v>447.34954243800212</v>
      </c>
      <c r="M564" s="206">
        <f t="shared" si="262"/>
        <v>53.252811735941329</v>
      </c>
      <c r="N564" s="206">
        <f t="shared" si="262"/>
        <v>1524.4923192455465</v>
      </c>
    </row>
    <row r="565" spans="1:14" x14ac:dyDescent="0.25">
      <c r="A565" s="204">
        <v>846</v>
      </c>
      <c r="B565" s="205" t="s">
        <v>268</v>
      </c>
      <c r="C565" s="207">
        <v>210</v>
      </c>
      <c r="D565" s="208">
        <v>48</v>
      </c>
      <c r="E565" s="208">
        <v>308</v>
      </c>
      <c r="F565" s="208">
        <v>173</v>
      </c>
      <c r="G565" s="208">
        <v>4123</v>
      </c>
      <c r="H565" s="206">
        <v>4862</v>
      </c>
      <c r="I565" s="206">
        <f t="shared" ref="I565:N565" si="263">I263/$H263</f>
        <v>353.58393665158371</v>
      </c>
      <c r="J565" s="206">
        <f t="shared" si="263"/>
        <v>85.75730152200741</v>
      </c>
      <c r="K565" s="206">
        <f t="shared" si="263"/>
        <v>458.09330316742086</v>
      </c>
      <c r="L565" s="206">
        <f t="shared" si="263"/>
        <v>442.44803373097488</v>
      </c>
      <c r="M565" s="206">
        <f t="shared" si="263"/>
        <v>54.32319621554916</v>
      </c>
      <c r="N565" s="206">
        <f t="shared" si="263"/>
        <v>1394.205771287536</v>
      </c>
    </row>
    <row r="566" spans="1:14" x14ac:dyDescent="0.25">
      <c r="A566" s="204">
        <v>848</v>
      </c>
      <c r="B566" s="205" t="s">
        <v>269</v>
      </c>
      <c r="C566" s="207">
        <v>142</v>
      </c>
      <c r="D566" s="208">
        <v>40</v>
      </c>
      <c r="E566" s="208">
        <v>257</v>
      </c>
      <c r="F566" s="208">
        <v>122</v>
      </c>
      <c r="G566" s="208">
        <v>3599</v>
      </c>
      <c r="H566" s="206">
        <v>4160</v>
      </c>
      <c r="I566" s="206">
        <f t="shared" ref="I566:N566" si="264">I264/$H264</f>
        <v>279.43654326923075</v>
      </c>
      <c r="J566" s="206">
        <f t="shared" si="264"/>
        <v>83.524038461538467</v>
      </c>
      <c r="K566" s="206">
        <f t="shared" si="264"/>
        <v>446.74322355769232</v>
      </c>
      <c r="L566" s="206">
        <f t="shared" si="264"/>
        <v>364.66797115384617</v>
      </c>
      <c r="M566" s="206">
        <f t="shared" si="264"/>
        <v>55.421139423076923</v>
      </c>
      <c r="N566" s="206">
        <f t="shared" si="264"/>
        <v>1229.7929158653847</v>
      </c>
    </row>
    <row r="567" spans="1:14" x14ac:dyDescent="0.25">
      <c r="A567" s="204">
        <v>849</v>
      </c>
      <c r="B567" s="205" t="s">
        <v>270</v>
      </c>
      <c r="C567" s="207">
        <v>153</v>
      </c>
      <c r="D567" s="208">
        <v>32</v>
      </c>
      <c r="E567" s="208">
        <v>244</v>
      </c>
      <c r="F567" s="208">
        <v>135</v>
      </c>
      <c r="G567" s="208">
        <v>2339</v>
      </c>
      <c r="H567" s="206">
        <v>2903</v>
      </c>
      <c r="I567" s="206">
        <f t="shared" ref="I567:N567" si="265">I265/$H265</f>
        <v>431.45209438511893</v>
      </c>
      <c r="J567" s="206">
        <f t="shared" si="265"/>
        <v>95.751980709610748</v>
      </c>
      <c r="K567" s="206">
        <f t="shared" si="265"/>
        <v>607.80038580778501</v>
      </c>
      <c r="L567" s="206">
        <f t="shared" si="265"/>
        <v>578.25294522907336</v>
      </c>
      <c r="M567" s="206">
        <f t="shared" si="265"/>
        <v>51.61430933517051</v>
      </c>
      <c r="N567" s="206">
        <f t="shared" si="265"/>
        <v>1764.8717154667586</v>
      </c>
    </row>
    <row r="568" spans="1:14" x14ac:dyDescent="0.25">
      <c r="A568" s="204">
        <v>850</v>
      </c>
      <c r="B568" s="205" t="s">
        <v>271</v>
      </c>
      <c r="C568" s="207">
        <v>123</v>
      </c>
      <c r="D568" s="208">
        <v>23</v>
      </c>
      <c r="E568" s="208">
        <v>205</v>
      </c>
      <c r="F568" s="208">
        <v>99</v>
      </c>
      <c r="G568" s="208">
        <v>1957</v>
      </c>
      <c r="H568" s="206">
        <v>2407</v>
      </c>
      <c r="I568" s="206">
        <f t="shared" ref="I568:N568" si="266">I266/$H266</f>
        <v>418.32826339842126</v>
      </c>
      <c r="J568" s="206">
        <f t="shared" si="266"/>
        <v>83.003531366846701</v>
      </c>
      <c r="K568" s="206">
        <f t="shared" si="266"/>
        <v>615.87978811798916</v>
      </c>
      <c r="L568" s="206">
        <f t="shared" si="266"/>
        <v>511.43474034067299</v>
      </c>
      <c r="M568" s="206">
        <f t="shared" si="266"/>
        <v>52.083680930619025</v>
      </c>
      <c r="N568" s="206">
        <f t="shared" si="266"/>
        <v>1680.7300041545491</v>
      </c>
    </row>
    <row r="569" spans="1:14" x14ac:dyDescent="0.25">
      <c r="A569" s="204">
        <v>851</v>
      </c>
      <c r="B569" s="205" t="s">
        <v>272</v>
      </c>
      <c r="C569" s="207">
        <v>1152</v>
      </c>
      <c r="D569" s="208">
        <v>225</v>
      </c>
      <c r="E569" s="208">
        <v>1555</v>
      </c>
      <c r="F569" s="208">
        <v>822</v>
      </c>
      <c r="G569" s="208">
        <v>17473</v>
      </c>
      <c r="H569" s="206">
        <v>21227</v>
      </c>
      <c r="I569" s="206">
        <f t="shared" ref="I569:N569" si="267">I267/$H267</f>
        <v>444.27517407075896</v>
      </c>
      <c r="J569" s="206">
        <f t="shared" si="267"/>
        <v>92.074362839779525</v>
      </c>
      <c r="K569" s="206">
        <f t="shared" si="267"/>
        <v>529.73656899232117</v>
      </c>
      <c r="L569" s="206">
        <f t="shared" si="267"/>
        <v>481.51998680925237</v>
      </c>
      <c r="M569" s="206">
        <f t="shared" si="267"/>
        <v>52.730973759834178</v>
      </c>
      <c r="N569" s="206">
        <f t="shared" si="267"/>
        <v>1600.3370664719464</v>
      </c>
    </row>
    <row r="570" spans="1:14" x14ac:dyDescent="0.25">
      <c r="A570" s="204">
        <v>853</v>
      </c>
      <c r="B570" s="205" t="s">
        <v>273</v>
      </c>
      <c r="C570" s="207">
        <v>9439</v>
      </c>
      <c r="D570" s="208">
        <v>1641</v>
      </c>
      <c r="E570" s="208">
        <v>10104</v>
      </c>
      <c r="F570" s="208">
        <v>4897</v>
      </c>
      <c r="G570" s="208">
        <v>171819</v>
      </c>
      <c r="H570" s="206">
        <v>197900</v>
      </c>
      <c r="I570" s="206">
        <f t="shared" ref="I570:N570" si="268">I268/$H268</f>
        <v>390.45265330975241</v>
      </c>
      <c r="J570" s="206">
        <f t="shared" si="268"/>
        <v>72.029037392622541</v>
      </c>
      <c r="K570" s="206">
        <f t="shared" si="268"/>
        <v>369.20342758969173</v>
      </c>
      <c r="L570" s="206">
        <f t="shared" si="268"/>
        <v>307.6914515411824</v>
      </c>
      <c r="M570" s="206">
        <f t="shared" si="268"/>
        <v>55.617610611419913</v>
      </c>
      <c r="N570" s="206">
        <f t="shared" si="268"/>
        <v>1194.9941804446689</v>
      </c>
    </row>
    <row r="571" spans="1:14" x14ac:dyDescent="0.25">
      <c r="A571" s="204">
        <v>854</v>
      </c>
      <c r="B571" s="205" t="s">
        <v>274</v>
      </c>
      <c r="C571" s="207">
        <v>102</v>
      </c>
      <c r="D571" s="208">
        <v>24</v>
      </c>
      <c r="E571" s="208">
        <v>148</v>
      </c>
      <c r="F571" s="208">
        <v>60</v>
      </c>
      <c r="G571" s="208">
        <v>2928</v>
      </c>
      <c r="H571" s="206">
        <v>3262</v>
      </c>
      <c r="I571" s="206">
        <f t="shared" ref="I571:N571" si="269">I269/$H269</f>
        <v>255.97903740036787</v>
      </c>
      <c r="J571" s="206">
        <f t="shared" si="269"/>
        <v>63.91048436541999</v>
      </c>
      <c r="K571" s="206">
        <f t="shared" si="269"/>
        <v>328.09222562844883</v>
      </c>
      <c r="L571" s="206">
        <f t="shared" si="269"/>
        <v>228.71698344573883</v>
      </c>
      <c r="M571" s="206">
        <f t="shared" si="269"/>
        <v>57.500821581851625</v>
      </c>
      <c r="N571" s="206">
        <f t="shared" si="269"/>
        <v>934.19955242182709</v>
      </c>
    </row>
    <row r="572" spans="1:14" x14ac:dyDescent="0.25">
      <c r="A572" s="204">
        <v>857</v>
      </c>
      <c r="B572" s="205" t="s">
        <v>275</v>
      </c>
      <c r="C572" s="207">
        <v>65</v>
      </c>
      <c r="D572" s="208">
        <v>12</v>
      </c>
      <c r="E572" s="208">
        <v>112</v>
      </c>
      <c r="F572" s="208">
        <v>64</v>
      </c>
      <c r="G572" s="208">
        <v>2141</v>
      </c>
      <c r="H572" s="206">
        <v>2394</v>
      </c>
      <c r="I572" s="206">
        <f t="shared" ref="I572:N572" si="270">I270/$H270</f>
        <v>222.26823308270679</v>
      </c>
      <c r="J572" s="206">
        <f t="shared" si="270"/>
        <v>43.541353383458649</v>
      </c>
      <c r="K572" s="206">
        <f t="shared" si="270"/>
        <v>338.30783625730993</v>
      </c>
      <c r="L572" s="206">
        <f t="shared" si="270"/>
        <v>332.41984962406013</v>
      </c>
      <c r="M572" s="206">
        <f t="shared" si="270"/>
        <v>57.290083542188803</v>
      </c>
      <c r="N572" s="206">
        <f t="shared" si="270"/>
        <v>993.82735588972423</v>
      </c>
    </row>
    <row r="573" spans="1:14" x14ac:dyDescent="0.25">
      <c r="A573" s="204">
        <v>858</v>
      </c>
      <c r="B573" s="205" t="s">
        <v>276</v>
      </c>
      <c r="C573" s="207">
        <v>2330</v>
      </c>
      <c r="D573" s="208">
        <v>448</v>
      </c>
      <c r="E573" s="208">
        <v>3166</v>
      </c>
      <c r="F573" s="208">
        <v>1743</v>
      </c>
      <c r="G573" s="208">
        <v>32697</v>
      </c>
      <c r="H573" s="206">
        <v>40384</v>
      </c>
      <c r="I573" s="206">
        <f t="shared" ref="I573:N573" si="271">I271/$H271</f>
        <v>472.31830180269418</v>
      </c>
      <c r="J573" s="206">
        <f t="shared" si="271"/>
        <v>96.363708399366089</v>
      </c>
      <c r="K573" s="206">
        <f t="shared" si="271"/>
        <v>566.91736281695728</v>
      </c>
      <c r="L573" s="206">
        <f t="shared" si="271"/>
        <v>536.68465085182254</v>
      </c>
      <c r="M573" s="206">
        <f t="shared" si="271"/>
        <v>51.866328744057057</v>
      </c>
      <c r="N573" s="206">
        <f t="shared" si="271"/>
        <v>1724.1503526148967</v>
      </c>
    </row>
    <row r="574" spans="1:14" x14ac:dyDescent="0.25">
      <c r="A574" s="204">
        <v>859</v>
      </c>
      <c r="B574" s="205" t="s">
        <v>277</v>
      </c>
      <c r="C574" s="207">
        <v>607</v>
      </c>
      <c r="D574" s="208">
        <v>121</v>
      </c>
      <c r="E574" s="208">
        <v>894</v>
      </c>
      <c r="F574" s="208">
        <v>460</v>
      </c>
      <c r="G574" s="208">
        <v>4480</v>
      </c>
      <c r="H574" s="206">
        <v>6562</v>
      </c>
      <c r="I574" s="206">
        <f t="shared" ref="I574:N574" si="272">I272/$H272</f>
        <v>757.25238799146598</v>
      </c>
      <c r="J574" s="206">
        <f t="shared" si="272"/>
        <v>160.17471807375799</v>
      </c>
      <c r="K574" s="206">
        <f t="shared" si="272"/>
        <v>985.18881743370912</v>
      </c>
      <c r="L574" s="206">
        <f t="shared" si="272"/>
        <v>871.67125876257239</v>
      </c>
      <c r="M574" s="206">
        <f t="shared" si="272"/>
        <v>43.734958854007921</v>
      </c>
      <c r="N574" s="206">
        <f t="shared" si="272"/>
        <v>2818.0221411155135</v>
      </c>
    </row>
    <row r="575" spans="1:14" x14ac:dyDescent="0.25">
      <c r="A575" s="204">
        <v>886</v>
      </c>
      <c r="B575" s="205" t="s">
        <v>278</v>
      </c>
      <c r="C575" s="207">
        <v>643</v>
      </c>
      <c r="D575" s="208">
        <v>137</v>
      </c>
      <c r="E575" s="208">
        <v>942</v>
      </c>
      <c r="F575" s="208">
        <v>490</v>
      </c>
      <c r="G575" s="208">
        <v>10387</v>
      </c>
      <c r="H575" s="206">
        <v>12599</v>
      </c>
      <c r="I575" s="206">
        <f t="shared" ref="I575:N575" si="273">I273/$H273</f>
        <v>417.794851178665</v>
      </c>
      <c r="J575" s="206">
        <f t="shared" si="273"/>
        <v>94.455948884832125</v>
      </c>
      <c r="K575" s="206">
        <f t="shared" si="273"/>
        <v>540.67091515199627</v>
      </c>
      <c r="L575" s="206">
        <f t="shared" si="273"/>
        <v>483.60538137947458</v>
      </c>
      <c r="M575" s="206">
        <f t="shared" si="273"/>
        <v>52.813018493531231</v>
      </c>
      <c r="N575" s="206">
        <f t="shared" si="273"/>
        <v>1589.340115088499</v>
      </c>
    </row>
    <row r="576" spans="1:14" x14ac:dyDescent="0.25">
      <c r="A576" s="204">
        <v>887</v>
      </c>
      <c r="B576" s="205" t="s">
        <v>279</v>
      </c>
      <c r="C576" s="207">
        <v>178</v>
      </c>
      <c r="D576" s="208">
        <v>39</v>
      </c>
      <c r="E576" s="208">
        <v>265</v>
      </c>
      <c r="F576" s="208">
        <v>137</v>
      </c>
      <c r="G576" s="208">
        <v>3950</v>
      </c>
      <c r="H576" s="206">
        <v>4569</v>
      </c>
      <c r="I576" s="206">
        <f t="shared" ref="I576:N576" si="274">I274/$H274</f>
        <v>318.92387393302698</v>
      </c>
      <c r="J576" s="206">
        <f t="shared" si="274"/>
        <v>74.146093237032176</v>
      </c>
      <c r="K576" s="206">
        <f t="shared" si="274"/>
        <v>419.41397461151234</v>
      </c>
      <c r="L576" s="206">
        <f t="shared" si="274"/>
        <v>372.84689428759026</v>
      </c>
      <c r="M576" s="206">
        <f t="shared" si="274"/>
        <v>55.381265047056246</v>
      </c>
      <c r="N576" s="206">
        <f t="shared" si="274"/>
        <v>1240.712101116218</v>
      </c>
    </row>
    <row r="577" spans="1:14" x14ac:dyDescent="0.25">
      <c r="A577" s="204">
        <v>889</v>
      </c>
      <c r="B577" s="205" t="s">
        <v>280</v>
      </c>
      <c r="C577" s="207">
        <v>110</v>
      </c>
      <c r="D577" s="208">
        <v>21</v>
      </c>
      <c r="E577" s="208">
        <v>179</v>
      </c>
      <c r="F577" s="208">
        <v>79</v>
      </c>
      <c r="G577" s="208">
        <v>2134</v>
      </c>
      <c r="H577" s="206">
        <v>2523</v>
      </c>
      <c r="I577" s="206">
        <f t="shared" ref="I577:N577" si="275">I275/$H275</f>
        <v>356.91403091557675</v>
      </c>
      <c r="J577" s="206">
        <f t="shared" si="275"/>
        <v>72.301426872770506</v>
      </c>
      <c r="K577" s="206">
        <f t="shared" si="275"/>
        <v>513.04323028141107</v>
      </c>
      <c r="L577" s="206">
        <f t="shared" si="275"/>
        <v>389.3507015457788</v>
      </c>
      <c r="M577" s="206">
        <f t="shared" si="275"/>
        <v>54.183131193024181</v>
      </c>
      <c r="N577" s="206">
        <f t="shared" si="275"/>
        <v>1385.7925208085612</v>
      </c>
    </row>
    <row r="578" spans="1:14" x14ac:dyDescent="0.25">
      <c r="A578" s="204">
        <v>890</v>
      </c>
      <c r="B578" s="205" t="s">
        <v>281</v>
      </c>
      <c r="C578" s="207">
        <v>50</v>
      </c>
      <c r="D578" s="208">
        <v>14</v>
      </c>
      <c r="E578" s="208">
        <v>59</v>
      </c>
      <c r="F578" s="208">
        <v>39</v>
      </c>
      <c r="G578" s="208">
        <v>1018</v>
      </c>
      <c r="H578" s="206">
        <v>1180</v>
      </c>
      <c r="I578" s="206">
        <f t="shared" ref="I578:N578" si="276">I276/$H276</f>
        <v>346.87754237288135</v>
      </c>
      <c r="J578" s="206">
        <f t="shared" si="276"/>
        <v>103.06016949152543</v>
      </c>
      <c r="K578" s="206">
        <f t="shared" si="276"/>
        <v>361.56649999999996</v>
      </c>
      <c r="L578" s="206">
        <f t="shared" si="276"/>
        <v>410.97340677966099</v>
      </c>
      <c r="M578" s="206">
        <f t="shared" si="276"/>
        <v>55.265322033898308</v>
      </c>
      <c r="N578" s="206">
        <f t="shared" si="276"/>
        <v>1277.7429406779661</v>
      </c>
    </row>
    <row r="579" spans="1:14" x14ac:dyDescent="0.25">
      <c r="A579" s="204">
        <v>892</v>
      </c>
      <c r="B579" s="205" t="s">
        <v>282</v>
      </c>
      <c r="C579" s="207">
        <v>280</v>
      </c>
      <c r="D579" s="208">
        <v>63</v>
      </c>
      <c r="E579" s="208">
        <v>389</v>
      </c>
      <c r="F579" s="208">
        <v>200</v>
      </c>
      <c r="G579" s="208">
        <v>2660</v>
      </c>
      <c r="H579" s="206">
        <v>3592</v>
      </c>
      <c r="I579" s="206">
        <f t="shared" ref="I579:N579" si="277">I277/$H277</f>
        <v>638.13106904231631</v>
      </c>
      <c r="J579" s="206">
        <f t="shared" si="277"/>
        <v>152.35231069042317</v>
      </c>
      <c r="K579" s="206">
        <f t="shared" si="277"/>
        <v>783.12565979955457</v>
      </c>
      <c r="L579" s="206">
        <f t="shared" si="277"/>
        <v>692.34855233853011</v>
      </c>
      <c r="M579" s="206">
        <f t="shared" si="277"/>
        <v>47.438641425389754</v>
      </c>
      <c r="N579" s="206">
        <f t="shared" si="277"/>
        <v>2313.3962332962137</v>
      </c>
    </row>
    <row r="580" spans="1:14" x14ac:dyDescent="0.25">
      <c r="A580" s="204">
        <v>893</v>
      </c>
      <c r="B580" s="205" t="s">
        <v>283</v>
      </c>
      <c r="C580" s="207">
        <v>432</v>
      </c>
      <c r="D580" s="208">
        <v>92</v>
      </c>
      <c r="E580" s="208">
        <v>575</v>
      </c>
      <c r="F580" s="208">
        <v>321</v>
      </c>
      <c r="G580" s="208">
        <v>6014</v>
      </c>
      <c r="H580" s="206">
        <v>7434</v>
      </c>
      <c r="I580" s="206">
        <f t="shared" ref="I580:N580" si="278">I278/$H278</f>
        <v>475.71777239709451</v>
      </c>
      <c r="J580" s="206">
        <f t="shared" si="278"/>
        <v>107.50040355125101</v>
      </c>
      <c r="K580" s="206">
        <f t="shared" si="278"/>
        <v>559.32401802528921</v>
      </c>
      <c r="L580" s="206">
        <f t="shared" si="278"/>
        <v>536.92496368038746</v>
      </c>
      <c r="M580" s="206">
        <f t="shared" si="278"/>
        <v>51.823626580575734</v>
      </c>
      <c r="N580" s="206">
        <f t="shared" si="278"/>
        <v>1731.2907842345978</v>
      </c>
    </row>
    <row r="581" spans="1:14" x14ac:dyDescent="0.25">
      <c r="A581" s="204">
        <v>895</v>
      </c>
      <c r="B581" s="205" t="s">
        <v>284</v>
      </c>
      <c r="C581" s="207">
        <v>630</v>
      </c>
      <c r="D581" s="208">
        <v>130</v>
      </c>
      <c r="E581" s="208">
        <v>901</v>
      </c>
      <c r="F581" s="208">
        <v>441</v>
      </c>
      <c r="G581" s="208">
        <v>12990</v>
      </c>
      <c r="H581" s="206">
        <v>15092</v>
      </c>
      <c r="I581" s="206">
        <f t="shared" ref="I581:N581" si="279">I279/$H279</f>
        <v>341.72908163265305</v>
      </c>
      <c r="J581" s="206">
        <f t="shared" si="279"/>
        <v>74.824078982242241</v>
      </c>
      <c r="K581" s="206">
        <f t="shared" si="279"/>
        <v>431.71404253909355</v>
      </c>
      <c r="L581" s="206">
        <f t="shared" si="279"/>
        <v>363.34811688311692</v>
      </c>
      <c r="M581" s="206">
        <f t="shared" si="279"/>
        <v>55.137781606148955</v>
      </c>
      <c r="N581" s="206">
        <f t="shared" si="279"/>
        <v>1266.7531016432547</v>
      </c>
    </row>
    <row r="582" spans="1:14" x14ac:dyDescent="0.25">
      <c r="A582" s="204">
        <v>905</v>
      </c>
      <c r="B582" s="205" t="s">
        <v>285</v>
      </c>
      <c r="C582" s="207">
        <v>3407</v>
      </c>
      <c r="D582" s="208">
        <v>682</v>
      </c>
      <c r="E582" s="208">
        <v>4279</v>
      </c>
      <c r="F582" s="208">
        <v>2191</v>
      </c>
      <c r="G582" s="208">
        <v>57429</v>
      </c>
      <c r="H582" s="206">
        <v>67988</v>
      </c>
      <c r="I582" s="206">
        <f t="shared" ref="I582:N582" si="280">I280/$H280</f>
        <v>410.2306020180032</v>
      </c>
      <c r="J582" s="206">
        <f t="shared" si="280"/>
        <v>87.135862210978402</v>
      </c>
      <c r="K582" s="206">
        <f t="shared" si="280"/>
        <v>455.12239027475437</v>
      </c>
      <c r="L582" s="206">
        <f t="shared" si="280"/>
        <v>400.72019738777431</v>
      </c>
      <c r="M582" s="206">
        <f t="shared" si="280"/>
        <v>54.111045184444315</v>
      </c>
      <c r="N582" s="206">
        <f t="shared" si="280"/>
        <v>1407.3200970759547</v>
      </c>
    </row>
    <row r="583" spans="1:14" x14ac:dyDescent="0.25">
      <c r="A583" s="204">
        <v>908</v>
      </c>
      <c r="B583" s="205" t="s">
        <v>286</v>
      </c>
      <c r="C583" s="207">
        <v>963</v>
      </c>
      <c r="D583" s="208">
        <v>190</v>
      </c>
      <c r="E583" s="208">
        <v>1440</v>
      </c>
      <c r="F583" s="208">
        <v>780</v>
      </c>
      <c r="G583" s="208">
        <v>17330</v>
      </c>
      <c r="H583" s="206">
        <v>20703</v>
      </c>
      <c r="I583" s="206">
        <f t="shared" ref="I583:N583" si="281">I281/$H281</f>
        <v>380.78619185625274</v>
      </c>
      <c r="J583" s="206">
        <f t="shared" si="281"/>
        <v>79.719605854224028</v>
      </c>
      <c r="K583" s="206">
        <f t="shared" si="281"/>
        <v>502.97614838429212</v>
      </c>
      <c r="L583" s="206">
        <f t="shared" si="281"/>
        <v>468.48149543544417</v>
      </c>
      <c r="M583" s="206">
        <f t="shared" si="281"/>
        <v>53.623136743467136</v>
      </c>
      <c r="N583" s="206">
        <f t="shared" si="281"/>
        <v>1485.5865782736803</v>
      </c>
    </row>
    <row r="584" spans="1:14" x14ac:dyDescent="0.25">
      <c r="A584" s="204">
        <v>915</v>
      </c>
      <c r="B584" s="205" t="s">
        <v>287</v>
      </c>
      <c r="C584" s="207">
        <v>744</v>
      </c>
      <c r="D584" s="208">
        <v>128</v>
      </c>
      <c r="E584" s="208">
        <v>1019</v>
      </c>
      <c r="F584" s="208">
        <v>574</v>
      </c>
      <c r="G584" s="208">
        <v>17294</v>
      </c>
      <c r="H584" s="206">
        <v>19759</v>
      </c>
      <c r="I584" s="206">
        <f t="shared" ref="I584:N584" si="282">I282/$H282</f>
        <v>308.24508527759502</v>
      </c>
      <c r="J584" s="206">
        <f t="shared" si="282"/>
        <v>56.271673667695737</v>
      </c>
      <c r="K584" s="206">
        <f t="shared" si="282"/>
        <v>372.93007085378815</v>
      </c>
      <c r="L584" s="206">
        <f t="shared" si="282"/>
        <v>361.22520977782278</v>
      </c>
      <c r="M584" s="206">
        <f t="shared" si="282"/>
        <v>56.068305076167832</v>
      </c>
      <c r="N584" s="206">
        <f t="shared" si="282"/>
        <v>1154.7403446530693</v>
      </c>
    </row>
    <row r="585" spans="1:14" x14ac:dyDescent="0.25">
      <c r="A585" s="204">
        <v>918</v>
      </c>
      <c r="B585" s="205" t="s">
        <v>288</v>
      </c>
      <c r="C585" s="207">
        <v>106</v>
      </c>
      <c r="D585" s="208">
        <v>16</v>
      </c>
      <c r="E585" s="208">
        <v>137</v>
      </c>
      <c r="F585" s="208">
        <v>75</v>
      </c>
      <c r="G585" s="208">
        <v>1894</v>
      </c>
      <c r="H585" s="206">
        <v>2228</v>
      </c>
      <c r="I585" s="206">
        <f t="shared" ref="I585:N585" si="283">I283/$H283</f>
        <v>389.47435368043085</v>
      </c>
      <c r="J585" s="206">
        <f t="shared" si="283"/>
        <v>62.380610412926394</v>
      </c>
      <c r="K585" s="206">
        <f t="shared" si="283"/>
        <v>444.65539048473966</v>
      </c>
      <c r="L585" s="206">
        <f t="shared" si="283"/>
        <v>418.57877019748656</v>
      </c>
      <c r="M585" s="206">
        <f t="shared" si="283"/>
        <v>54.456750448833034</v>
      </c>
      <c r="N585" s="206">
        <f t="shared" si="283"/>
        <v>1369.5458752244165</v>
      </c>
    </row>
    <row r="586" spans="1:14" x14ac:dyDescent="0.25">
      <c r="A586" s="204">
        <v>921</v>
      </c>
      <c r="B586" s="205" t="s">
        <v>289</v>
      </c>
      <c r="C586" s="207">
        <v>43</v>
      </c>
      <c r="D586" s="208">
        <v>11</v>
      </c>
      <c r="E586" s="208">
        <v>71</v>
      </c>
      <c r="F586" s="208">
        <v>51</v>
      </c>
      <c r="G586" s="208">
        <v>1718</v>
      </c>
      <c r="H586" s="206">
        <v>1894</v>
      </c>
      <c r="I586" s="206">
        <f t="shared" ref="I586:N586" si="284">I284/$H284</f>
        <v>185.85603484688491</v>
      </c>
      <c r="J586" s="206">
        <f t="shared" si="284"/>
        <v>50.449577613516368</v>
      </c>
      <c r="K586" s="206">
        <f t="shared" si="284"/>
        <v>271.07942449841607</v>
      </c>
      <c r="L586" s="206">
        <f t="shared" si="284"/>
        <v>334.82765575501583</v>
      </c>
      <c r="M586" s="206">
        <f t="shared" si="284"/>
        <v>58.107222808870119</v>
      </c>
      <c r="N586" s="206">
        <f t="shared" si="284"/>
        <v>900.31991552270324</v>
      </c>
    </row>
    <row r="587" spans="1:14" x14ac:dyDescent="0.25">
      <c r="A587" s="204">
        <v>922</v>
      </c>
      <c r="B587" s="205" t="s">
        <v>290</v>
      </c>
      <c r="C587" s="207">
        <v>260</v>
      </c>
      <c r="D587" s="208">
        <v>59</v>
      </c>
      <c r="E587" s="208">
        <v>405</v>
      </c>
      <c r="F587" s="208">
        <v>206</v>
      </c>
      <c r="G587" s="208">
        <v>3571</v>
      </c>
      <c r="H587" s="206">
        <v>4501</v>
      </c>
      <c r="I587" s="206">
        <f t="shared" ref="I587:N587" si="285">I285/$H285</f>
        <v>472.88171517440571</v>
      </c>
      <c r="J587" s="206">
        <f t="shared" si="285"/>
        <v>113.86436347478337</v>
      </c>
      <c r="K587" s="206">
        <f t="shared" si="285"/>
        <v>650.675105532104</v>
      </c>
      <c r="L587" s="206">
        <f t="shared" si="285"/>
        <v>569.10097311708512</v>
      </c>
      <c r="M587" s="206">
        <f t="shared" si="285"/>
        <v>50.823874694512334</v>
      </c>
      <c r="N587" s="206">
        <f t="shared" si="285"/>
        <v>1857.3460319928906</v>
      </c>
    </row>
    <row r="588" spans="1:14" x14ac:dyDescent="0.25">
      <c r="A588" s="204">
        <v>924</v>
      </c>
      <c r="B588" s="205" t="s">
        <v>291</v>
      </c>
      <c r="C588" s="207">
        <v>128</v>
      </c>
      <c r="D588" s="208">
        <v>20</v>
      </c>
      <c r="E588" s="208">
        <v>193</v>
      </c>
      <c r="F588" s="208">
        <v>117</v>
      </c>
      <c r="G588" s="208">
        <v>2488</v>
      </c>
      <c r="H588" s="206">
        <v>2946</v>
      </c>
      <c r="I588" s="206">
        <f t="shared" ref="I588:N588" si="286">I286/$H286</f>
        <v>355.68488798370674</v>
      </c>
      <c r="J588" s="206">
        <f t="shared" si="286"/>
        <v>58.971486761710793</v>
      </c>
      <c r="K588" s="206">
        <f t="shared" si="286"/>
        <v>473.74293618465714</v>
      </c>
      <c r="L588" s="206">
        <f t="shared" si="286"/>
        <v>493.83769857433811</v>
      </c>
      <c r="M588" s="206">
        <f t="shared" si="286"/>
        <v>54.100909708078753</v>
      </c>
      <c r="N588" s="206">
        <f t="shared" si="286"/>
        <v>1436.3379192124917</v>
      </c>
    </row>
    <row r="589" spans="1:14" x14ac:dyDescent="0.25">
      <c r="A589" s="204">
        <v>925</v>
      </c>
      <c r="B589" s="205" t="s">
        <v>292</v>
      </c>
      <c r="C589" s="207">
        <v>141</v>
      </c>
      <c r="D589" s="208">
        <v>35</v>
      </c>
      <c r="E589" s="208">
        <v>248</v>
      </c>
      <c r="F589" s="208">
        <v>97</v>
      </c>
      <c r="G589" s="208">
        <v>2906</v>
      </c>
      <c r="H589" s="206">
        <v>3427</v>
      </c>
      <c r="I589" s="206">
        <f t="shared" ref="I589:N589" si="287">I287/$H287</f>
        <v>336.81637292092211</v>
      </c>
      <c r="J589" s="206">
        <f t="shared" si="287"/>
        <v>88.715348701488182</v>
      </c>
      <c r="K589" s="206">
        <f t="shared" si="287"/>
        <v>523.30605194047268</v>
      </c>
      <c r="L589" s="206">
        <f t="shared" si="287"/>
        <v>351.95630580682814</v>
      </c>
      <c r="M589" s="206">
        <f t="shared" si="287"/>
        <v>54.321085497519704</v>
      </c>
      <c r="N589" s="206">
        <f t="shared" si="287"/>
        <v>1355.1151648672308</v>
      </c>
    </row>
    <row r="590" spans="1:14" x14ac:dyDescent="0.25">
      <c r="A590" s="204">
        <v>927</v>
      </c>
      <c r="B590" s="205" t="s">
        <v>293</v>
      </c>
      <c r="C590" s="207">
        <v>1608</v>
      </c>
      <c r="D590" s="208">
        <v>295</v>
      </c>
      <c r="E590" s="208">
        <v>2259</v>
      </c>
      <c r="F590" s="208">
        <v>1256</v>
      </c>
      <c r="G590" s="208">
        <v>23495</v>
      </c>
      <c r="H590" s="206">
        <v>28913</v>
      </c>
      <c r="I590" s="206">
        <f t="shared" ref="I590:N590" si="288">I288/$H288</f>
        <v>455.28262304153844</v>
      </c>
      <c r="J590" s="206">
        <f t="shared" si="288"/>
        <v>88.628558088057275</v>
      </c>
      <c r="K590" s="206">
        <f t="shared" si="288"/>
        <v>564.99064330923807</v>
      </c>
      <c r="L590" s="206">
        <f t="shared" si="288"/>
        <v>540.16644692698787</v>
      </c>
      <c r="M590" s="206">
        <f t="shared" si="288"/>
        <v>52.055812264379341</v>
      </c>
      <c r="N590" s="206">
        <f t="shared" si="288"/>
        <v>1701.1240836302013</v>
      </c>
    </row>
    <row r="591" spans="1:14" x14ac:dyDescent="0.25">
      <c r="A591" s="204">
        <v>931</v>
      </c>
      <c r="B591" s="205" t="s">
        <v>294</v>
      </c>
      <c r="C591" s="207">
        <v>231</v>
      </c>
      <c r="D591" s="208">
        <v>51</v>
      </c>
      <c r="E591" s="208">
        <v>283</v>
      </c>
      <c r="F591" s="208">
        <v>151</v>
      </c>
      <c r="G591" s="208">
        <v>5235</v>
      </c>
      <c r="H591" s="206">
        <v>5951</v>
      </c>
      <c r="I591" s="206">
        <f t="shared" ref="I591:N591" si="289">I289/$H289</f>
        <v>317.7680406654344</v>
      </c>
      <c r="J591" s="206">
        <f t="shared" si="289"/>
        <v>74.443202823054946</v>
      </c>
      <c r="K591" s="206">
        <f t="shared" si="289"/>
        <v>343.88613510334397</v>
      </c>
      <c r="L591" s="206">
        <f t="shared" si="289"/>
        <v>315.51362460090741</v>
      </c>
      <c r="M591" s="206">
        <f t="shared" si="289"/>
        <v>56.352562594521935</v>
      </c>
      <c r="N591" s="206">
        <f t="shared" si="289"/>
        <v>1107.9635657872625</v>
      </c>
    </row>
    <row r="592" spans="1:14" x14ac:dyDescent="0.25">
      <c r="A592" s="204">
        <v>934</v>
      </c>
      <c r="B592" s="205" t="s">
        <v>295</v>
      </c>
      <c r="C592" s="207">
        <v>83</v>
      </c>
      <c r="D592" s="208">
        <v>25</v>
      </c>
      <c r="E592" s="208">
        <v>181</v>
      </c>
      <c r="F592" s="208">
        <v>78</v>
      </c>
      <c r="G592" s="208">
        <v>2304</v>
      </c>
      <c r="H592" s="206">
        <v>2671</v>
      </c>
      <c r="I592" s="206">
        <f t="shared" ref="I592:N592" si="290">I290/$H290</f>
        <v>254.385522276301</v>
      </c>
      <c r="J592" s="206">
        <f t="shared" si="290"/>
        <v>81.303818794459005</v>
      </c>
      <c r="K592" s="206">
        <f t="shared" si="290"/>
        <v>490.03022463496819</v>
      </c>
      <c r="L592" s="206">
        <f t="shared" si="290"/>
        <v>363.1213927368027</v>
      </c>
      <c r="M592" s="206">
        <f t="shared" si="290"/>
        <v>55.258045675776856</v>
      </c>
      <c r="N592" s="206">
        <f t="shared" si="290"/>
        <v>1244.0990041183079</v>
      </c>
    </row>
    <row r="593" spans="1:14" x14ac:dyDescent="0.25">
      <c r="A593" s="204">
        <v>935</v>
      </c>
      <c r="B593" s="205" t="s">
        <v>296</v>
      </c>
      <c r="C593" s="207">
        <v>92</v>
      </c>
      <c r="D593" s="208">
        <v>19</v>
      </c>
      <c r="E593" s="208">
        <v>174</v>
      </c>
      <c r="F593" s="208">
        <v>78</v>
      </c>
      <c r="G593" s="208">
        <v>2622</v>
      </c>
      <c r="H593" s="206">
        <v>2985</v>
      </c>
      <c r="I593" s="206">
        <f t="shared" ref="I593:N593" si="291">I291/$H291</f>
        <v>252.30838190954773</v>
      </c>
      <c r="J593" s="206">
        <f t="shared" si="291"/>
        <v>55.290954773869345</v>
      </c>
      <c r="K593" s="206">
        <f t="shared" si="291"/>
        <v>421.52476381909543</v>
      </c>
      <c r="L593" s="206">
        <f t="shared" si="291"/>
        <v>324.92369849246234</v>
      </c>
      <c r="M593" s="206">
        <f t="shared" si="291"/>
        <v>56.269788944723622</v>
      </c>
      <c r="N593" s="206">
        <f t="shared" si="291"/>
        <v>1110.3175879396983</v>
      </c>
    </row>
    <row r="594" spans="1:14" x14ac:dyDescent="0.25">
      <c r="A594" s="204">
        <v>936</v>
      </c>
      <c r="B594" s="205" t="s">
        <v>297</v>
      </c>
      <c r="C594" s="207">
        <v>230</v>
      </c>
      <c r="D594" s="208">
        <v>50</v>
      </c>
      <c r="E594" s="208">
        <v>336</v>
      </c>
      <c r="F594" s="208">
        <v>193</v>
      </c>
      <c r="G594" s="208">
        <v>5586</v>
      </c>
      <c r="H594" s="206">
        <v>6395</v>
      </c>
      <c r="I594" s="206">
        <f t="shared" ref="I594:N594" si="292">I292/$H292</f>
        <v>294.42553557466772</v>
      </c>
      <c r="J594" s="206">
        <f t="shared" si="292"/>
        <v>67.91634089132134</v>
      </c>
      <c r="K594" s="206">
        <f t="shared" si="292"/>
        <v>379.94165441751369</v>
      </c>
      <c r="L594" s="206">
        <f t="shared" si="292"/>
        <v>375.27348553557465</v>
      </c>
      <c r="M594" s="206">
        <f t="shared" si="292"/>
        <v>55.956084440969512</v>
      </c>
      <c r="N594" s="206">
        <f t="shared" si="292"/>
        <v>1173.5131008600467</v>
      </c>
    </row>
    <row r="595" spans="1:14" x14ac:dyDescent="0.25">
      <c r="A595" s="204">
        <v>946</v>
      </c>
      <c r="B595" s="205" t="s">
        <v>298</v>
      </c>
      <c r="C595" s="207">
        <v>386</v>
      </c>
      <c r="D595" s="208">
        <v>60</v>
      </c>
      <c r="E595" s="208">
        <v>471</v>
      </c>
      <c r="F595" s="208">
        <v>244</v>
      </c>
      <c r="G595" s="208">
        <v>5126</v>
      </c>
      <c r="H595" s="206">
        <v>6287</v>
      </c>
      <c r="I595" s="206">
        <f t="shared" ref="I595:N595" si="293">I293/$H293</f>
        <v>502.6110481946875</v>
      </c>
      <c r="J595" s="206">
        <f t="shared" si="293"/>
        <v>82.899634165738831</v>
      </c>
      <c r="K595" s="206">
        <f t="shared" si="293"/>
        <v>541.74589311277236</v>
      </c>
      <c r="L595" s="206">
        <f t="shared" si="293"/>
        <v>482.58907587084462</v>
      </c>
      <c r="M595" s="206">
        <f t="shared" si="293"/>
        <v>52.230246540480358</v>
      </c>
      <c r="N595" s="206">
        <f t="shared" si="293"/>
        <v>1662.0758978845236</v>
      </c>
    </row>
    <row r="596" spans="1:14" x14ac:dyDescent="0.25">
      <c r="A596" s="204">
        <v>976</v>
      </c>
      <c r="B596" s="205" t="s">
        <v>299</v>
      </c>
      <c r="C596" s="207">
        <v>111</v>
      </c>
      <c r="D596" s="208">
        <v>21</v>
      </c>
      <c r="E596" s="208">
        <v>178</v>
      </c>
      <c r="F596" s="208">
        <v>94</v>
      </c>
      <c r="G596" s="208">
        <v>3384</v>
      </c>
      <c r="H596" s="206">
        <v>3788</v>
      </c>
      <c r="I596" s="206">
        <f t="shared" ref="I596:N596" si="294">I294/$H294</f>
        <v>239.88395195353749</v>
      </c>
      <c r="J596" s="206">
        <f t="shared" si="294"/>
        <v>48.156414994720166</v>
      </c>
      <c r="K596" s="206">
        <f t="shared" si="294"/>
        <v>339.80378563885955</v>
      </c>
      <c r="L596" s="206">
        <f t="shared" si="294"/>
        <v>308.56666314677932</v>
      </c>
      <c r="M596" s="206">
        <f t="shared" si="294"/>
        <v>57.227835269271388</v>
      </c>
      <c r="N596" s="206">
        <f t="shared" si="294"/>
        <v>993.63865100316798</v>
      </c>
    </row>
    <row r="597" spans="1:14" x14ac:dyDescent="0.25">
      <c r="A597" s="204">
        <v>977</v>
      </c>
      <c r="B597" s="205" t="s">
        <v>300</v>
      </c>
      <c r="C597" s="207">
        <v>1028</v>
      </c>
      <c r="D597" s="208">
        <v>209</v>
      </c>
      <c r="E597" s="208">
        <v>1432</v>
      </c>
      <c r="F597" s="208">
        <v>662</v>
      </c>
      <c r="G597" s="208">
        <v>11962</v>
      </c>
      <c r="H597" s="206">
        <v>15293</v>
      </c>
      <c r="I597" s="206">
        <f t="shared" ref="I597:N597" si="295">I295/$H295</f>
        <v>550.28618845223298</v>
      </c>
      <c r="J597" s="206">
        <f t="shared" si="295"/>
        <v>118.71303864513176</v>
      </c>
      <c r="K597" s="206">
        <f t="shared" si="295"/>
        <v>677.12447263453873</v>
      </c>
      <c r="L597" s="206">
        <f t="shared" si="295"/>
        <v>538.2653475446283</v>
      </c>
      <c r="M597" s="206">
        <f t="shared" si="295"/>
        <v>50.106958739292487</v>
      </c>
      <c r="N597" s="206">
        <f t="shared" si="295"/>
        <v>1934.4960060158244</v>
      </c>
    </row>
    <row r="598" spans="1:14" x14ac:dyDescent="0.25">
      <c r="A598" s="204">
        <v>980</v>
      </c>
      <c r="B598" s="205" t="s">
        <v>301</v>
      </c>
      <c r="C598" s="207">
        <v>2249</v>
      </c>
      <c r="D598" s="208">
        <v>452</v>
      </c>
      <c r="E598" s="208">
        <v>3031</v>
      </c>
      <c r="F598" s="208">
        <v>1537</v>
      </c>
      <c r="G598" s="208">
        <v>26338</v>
      </c>
      <c r="H598" s="206">
        <v>33607</v>
      </c>
      <c r="I598" s="206">
        <f t="shared" ref="I598:N598" si="296">I296/$H296</f>
        <v>547.832629809266</v>
      </c>
      <c r="J598" s="206">
        <f t="shared" si="296"/>
        <v>116.82976760793882</v>
      </c>
      <c r="K598" s="206">
        <f t="shared" si="296"/>
        <v>652.19035409289734</v>
      </c>
      <c r="L598" s="206">
        <f t="shared" si="296"/>
        <v>568.68954265480409</v>
      </c>
      <c r="M598" s="206">
        <f t="shared" si="296"/>
        <v>50.204191983812898</v>
      </c>
      <c r="N598" s="206">
        <f t="shared" si="296"/>
        <v>1935.7464861487192</v>
      </c>
    </row>
    <row r="599" spans="1:14" x14ac:dyDescent="0.25">
      <c r="A599" s="204">
        <v>981</v>
      </c>
      <c r="B599" s="205" t="s">
        <v>302</v>
      </c>
      <c r="C599" s="207">
        <v>76</v>
      </c>
      <c r="D599" s="208">
        <v>14</v>
      </c>
      <c r="E599" s="208">
        <v>120</v>
      </c>
      <c r="F599" s="208">
        <v>69</v>
      </c>
      <c r="G599" s="208">
        <v>1958</v>
      </c>
      <c r="H599" s="206">
        <v>2237</v>
      </c>
      <c r="I599" s="206">
        <f t="shared" ref="I599:N599" si="297">I297/$H297</f>
        <v>278.12228877961559</v>
      </c>
      <c r="J599" s="206">
        <f t="shared" si="297"/>
        <v>54.363433169423338</v>
      </c>
      <c r="K599" s="206">
        <f t="shared" si="297"/>
        <v>387.91220384443449</v>
      </c>
      <c r="L599" s="206">
        <f t="shared" si="297"/>
        <v>383.54314707197142</v>
      </c>
      <c r="M599" s="206">
        <f t="shared" si="297"/>
        <v>56.070397854269117</v>
      </c>
      <c r="N599" s="206">
        <f t="shared" si="297"/>
        <v>1160.011470719714</v>
      </c>
    </row>
    <row r="600" spans="1:14" x14ac:dyDescent="0.25">
      <c r="A600" s="204">
        <v>989</v>
      </c>
      <c r="B600" s="205" t="s">
        <v>303</v>
      </c>
      <c r="C600" s="207">
        <v>229</v>
      </c>
      <c r="D600" s="208">
        <v>45</v>
      </c>
      <c r="E600" s="208">
        <v>292</v>
      </c>
      <c r="F600" s="208">
        <v>213</v>
      </c>
      <c r="G600" s="208">
        <v>4627</v>
      </c>
      <c r="H600" s="206">
        <v>5406</v>
      </c>
      <c r="I600" s="206">
        <f t="shared" ref="I600:N600" si="298">I298/$H298</f>
        <v>346.77487791342952</v>
      </c>
      <c r="J600" s="206">
        <f t="shared" si="298"/>
        <v>72.307158712541622</v>
      </c>
      <c r="K600" s="206">
        <f t="shared" si="298"/>
        <v>390.59348131705508</v>
      </c>
      <c r="L600" s="206">
        <f t="shared" si="298"/>
        <v>489.93073251942286</v>
      </c>
      <c r="M600" s="206">
        <f t="shared" si="298"/>
        <v>54.829008509064003</v>
      </c>
      <c r="N600" s="206">
        <f t="shared" si="298"/>
        <v>1354.4352589715131</v>
      </c>
    </row>
    <row r="601" spans="1:14" x14ac:dyDescent="0.25">
      <c r="A601" s="213">
        <v>992</v>
      </c>
      <c r="B601" s="214" t="s">
        <v>304</v>
      </c>
      <c r="C601" s="215">
        <v>816</v>
      </c>
      <c r="D601" s="216">
        <v>160</v>
      </c>
      <c r="E601" s="216">
        <v>1229</v>
      </c>
      <c r="F601" s="216">
        <v>669</v>
      </c>
      <c r="G601" s="216">
        <v>15246</v>
      </c>
      <c r="H601" s="217">
        <v>18120</v>
      </c>
      <c r="I601" s="206">
        <f t="shared" ref="I601:N601" si="299">I299/$H299</f>
        <v>368.65501986754964</v>
      </c>
      <c r="J601" s="206">
        <f t="shared" si="299"/>
        <v>76.701986754966882</v>
      </c>
      <c r="K601" s="206">
        <f t="shared" si="299"/>
        <v>490.46934713024285</v>
      </c>
      <c r="L601" s="206">
        <f t="shared" si="299"/>
        <v>459.0912814569536</v>
      </c>
      <c r="M601" s="206">
        <f t="shared" si="299"/>
        <v>53.899490066225169</v>
      </c>
      <c r="N601" s="206">
        <f t="shared" si="299"/>
        <v>1448.8171252759382</v>
      </c>
    </row>
  </sheetData>
  <autoFilter ref="A6:N6" xr:uid="{00000000-0001-0000-0200-000000000000}"/>
  <pageMargins left="0.31496062992125984" right="0.31496062992125984" top="0.55118110236220474" bottom="0.55118110236220474" header="0.31496062992125984" footer="0.31496062992125984"/>
  <pageSetup paperSize="9" scale="65"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CC1D-A5CC-4506-BD45-E81992C40867}">
  <dimension ref="A1:N299"/>
  <sheetViews>
    <sheetView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RowHeight="14.25" x14ac:dyDescent="0.2"/>
  <cols>
    <col min="1" max="1" width="9.5" customWidth="1"/>
    <col min="2" max="2" width="17.625" bestFit="1" customWidth="1"/>
    <col min="3" max="3" width="11.125" bestFit="1" customWidth="1"/>
    <col min="7" max="7" width="9.375" customWidth="1"/>
    <col min="8" max="8" width="12.625" customWidth="1"/>
    <col min="9" max="9" width="10.625" customWidth="1"/>
    <col min="10" max="11" width="9.375" bestFit="1" customWidth="1"/>
    <col min="12" max="12" width="10.375" bestFit="1" customWidth="1"/>
    <col min="14" max="14" width="18" customWidth="1"/>
  </cols>
  <sheetData>
    <row r="1" spans="1:14" ht="23.25" x14ac:dyDescent="0.35">
      <c r="A1" s="130" t="s">
        <v>755</v>
      </c>
      <c r="B1" s="21"/>
      <c r="C1" s="37"/>
      <c r="D1" s="38"/>
      <c r="E1" s="38"/>
      <c r="F1" s="38"/>
      <c r="G1" s="38"/>
      <c r="H1" s="10"/>
      <c r="I1" s="52" t="s">
        <v>368</v>
      </c>
      <c r="J1" s="55"/>
      <c r="K1" s="56"/>
      <c r="L1" s="56"/>
      <c r="M1" s="56"/>
      <c r="N1" s="13"/>
    </row>
    <row r="2" spans="1:14" ht="15" x14ac:dyDescent="0.25">
      <c r="A2" s="36" t="s">
        <v>367</v>
      </c>
      <c r="B2" s="36"/>
      <c r="C2" s="40"/>
      <c r="D2" s="40"/>
      <c r="E2" s="40"/>
      <c r="F2" s="40"/>
      <c r="G2" s="40"/>
      <c r="H2" s="41"/>
      <c r="I2" s="92" t="s">
        <v>671</v>
      </c>
      <c r="J2" s="92" t="s">
        <v>370</v>
      </c>
      <c r="K2" s="92" t="s">
        <v>672</v>
      </c>
      <c r="L2" s="92" t="s">
        <v>673</v>
      </c>
      <c r="M2" s="92" t="s">
        <v>724</v>
      </c>
      <c r="N2" s="53"/>
    </row>
    <row r="3" spans="1:14" ht="15" x14ac:dyDescent="0.25">
      <c r="A3" s="18" t="s">
        <v>1</v>
      </c>
      <c r="B3" s="43">
        <v>293</v>
      </c>
      <c r="C3" s="146"/>
      <c r="D3" s="146"/>
      <c r="E3" s="146"/>
      <c r="F3" s="146"/>
      <c r="G3" s="146"/>
      <c r="H3" s="146"/>
      <c r="I3" s="138">
        <v>8186.31</v>
      </c>
      <c r="J3" s="138">
        <v>8686.5</v>
      </c>
      <c r="K3" s="138">
        <v>7231.33</v>
      </c>
      <c r="L3" s="138">
        <v>12434.58</v>
      </c>
      <c r="M3" s="138">
        <v>64.06</v>
      </c>
      <c r="N3" s="66"/>
    </row>
    <row r="4" spans="1:14" ht="15" x14ac:dyDescent="0.25">
      <c r="A4" s="50"/>
      <c r="B4" s="50"/>
      <c r="C4" s="47" t="s">
        <v>661</v>
      </c>
      <c r="D4" s="148"/>
      <c r="E4" s="48"/>
      <c r="F4" s="48"/>
      <c r="G4" s="48"/>
      <c r="H4" s="49"/>
      <c r="I4" s="137" t="s">
        <v>670</v>
      </c>
      <c r="J4" s="136"/>
      <c r="K4" s="136"/>
      <c r="L4" s="136"/>
      <c r="M4" s="136"/>
      <c r="N4" s="51"/>
    </row>
    <row r="5" spans="1:14" s="93" customFormat="1" ht="57" x14ac:dyDescent="0.2">
      <c r="A5" s="376" t="s">
        <v>669</v>
      </c>
      <c r="B5" s="376" t="s">
        <v>3</v>
      </c>
      <c r="C5" s="377" t="s">
        <v>720</v>
      </c>
      <c r="D5" s="377" t="s">
        <v>721</v>
      </c>
      <c r="E5" s="377" t="s">
        <v>722</v>
      </c>
      <c r="F5" s="377" t="s">
        <v>723</v>
      </c>
      <c r="G5" s="377" t="s">
        <v>719</v>
      </c>
      <c r="H5" s="378" t="s">
        <v>375</v>
      </c>
      <c r="I5" s="379" t="s">
        <v>671</v>
      </c>
      <c r="J5" s="379" t="s">
        <v>370</v>
      </c>
      <c r="K5" s="379" t="s">
        <v>672</v>
      </c>
      <c r="L5" s="379" t="s">
        <v>673</v>
      </c>
      <c r="M5" s="379" t="s">
        <v>724</v>
      </c>
      <c r="N5" s="380" t="s">
        <v>668</v>
      </c>
    </row>
    <row r="6" spans="1:14" s="465" customFormat="1" ht="27.75" customHeight="1" x14ac:dyDescent="0.2">
      <c r="A6" s="466"/>
      <c r="B6" s="467" t="s">
        <v>371</v>
      </c>
      <c r="C6" s="414">
        <v>288780</v>
      </c>
      <c r="D6" s="414">
        <v>54718</v>
      </c>
      <c r="E6" s="414">
        <v>365967</v>
      </c>
      <c r="F6" s="414">
        <v>187852</v>
      </c>
      <c r="G6" s="414">
        <v>4636294</v>
      </c>
      <c r="H6" s="414">
        <v>5533611</v>
      </c>
      <c r="I6" s="414">
        <v>427.21517681672964</v>
      </c>
      <c r="J6" s="414">
        <v>85.89470907875527</v>
      </c>
      <c r="K6" s="414">
        <v>478.24614814991514</v>
      </c>
      <c r="L6" s="414">
        <v>422.12232160157288</v>
      </c>
      <c r="M6" s="414">
        <v>53.672185059629264</v>
      </c>
      <c r="N6" s="414">
        <v>1467.150540706602</v>
      </c>
    </row>
    <row r="7" spans="1:14" ht="15" x14ac:dyDescent="0.25">
      <c r="A7" s="381">
        <v>5</v>
      </c>
      <c r="B7" s="382" t="s">
        <v>12</v>
      </c>
      <c r="C7" s="384">
        <v>473</v>
      </c>
      <c r="D7" s="384">
        <v>95</v>
      </c>
      <c r="E7" s="384">
        <v>692</v>
      </c>
      <c r="F7" s="384">
        <v>390</v>
      </c>
      <c r="G7" s="384">
        <v>7533</v>
      </c>
      <c r="H7" s="383">
        <v>9183</v>
      </c>
      <c r="I7" s="384">
        <v>421.66227049983667</v>
      </c>
      <c r="J7" s="384">
        <v>89.863606664488728</v>
      </c>
      <c r="K7" s="384">
        <v>544.92871174997276</v>
      </c>
      <c r="L7" s="384">
        <v>528.09389088533158</v>
      </c>
      <c r="M7" s="384">
        <v>52.549709245344665</v>
      </c>
      <c r="N7" s="383">
        <v>1637.0981890449746</v>
      </c>
    </row>
    <row r="8" spans="1:14" ht="15" x14ac:dyDescent="0.25">
      <c r="A8" s="381">
        <v>9</v>
      </c>
      <c r="B8" s="382" t="s">
        <v>13</v>
      </c>
      <c r="C8" s="384">
        <v>140</v>
      </c>
      <c r="D8" s="384">
        <v>23</v>
      </c>
      <c r="E8" s="384">
        <v>222</v>
      </c>
      <c r="F8" s="384">
        <v>114</v>
      </c>
      <c r="G8" s="384">
        <v>1948</v>
      </c>
      <c r="H8" s="383">
        <v>2447</v>
      </c>
      <c r="I8" s="384">
        <v>468.36264814058035</v>
      </c>
      <c r="J8" s="384">
        <v>81.646710257458111</v>
      </c>
      <c r="K8" s="384">
        <v>656.05037188393953</v>
      </c>
      <c r="L8" s="384">
        <v>579.29796485492432</v>
      </c>
      <c r="M8" s="384">
        <v>50.996681651001225</v>
      </c>
      <c r="N8" s="383">
        <v>1836.3543767879037</v>
      </c>
    </row>
    <row r="9" spans="1:14" ht="15" x14ac:dyDescent="0.25">
      <c r="A9" s="381">
        <v>10</v>
      </c>
      <c r="B9" s="382" t="s">
        <v>14</v>
      </c>
      <c r="C9" s="384">
        <v>605</v>
      </c>
      <c r="D9" s="384">
        <v>124</v>
      </c>
      <c r="E9" s="384">
        <v>787</v>
      </c>
      <c r="F9" s="384">
        <v>411</v>
      </c>
      <c r="G9" s="384">
        <v>9175</v>
      </c>
      <c r="H9" s="383">
        <v>11102</v>
      </c>
      <c r="I9" s="384">
        <v>446.11039001981624</v>
      </c>
      <c r="J9" s="384">
        <v>97.020897135651239</v>
      </c>
      <c r="K9" s="384">
        <v>512.61544856782564</v>
      </c>
      <c r="L9" s="384">
        <v>460.33258692127544</v>
      </c>
      <c r="M9" s="384">
        <v>52.94095658439921</v>
      </c>
      <c r="N9" s="383">
        <v>1569.0202792289679</v>
      </c>
    </row>
    <row r="10" spans="1:14" ht="15" x14ac:dyDescent="0.25">
      <c r="A10" s="381">
        <v>16</v>
      </c>
      <c r="B10" s="382" t="s">
        <v>15</v>
      </c>
      <c r="C10" s="384">
        <v>315</v>
      </c>
      <c r="D10" s="384">
        <v>63</v>
      </c>
      <c r="E10" s="384">
        <v>458</v>
      </c>
      <c r="F10" s="384">
        <v>291</v>
      </c>
      <c r="G10" s="384">
        <v>6887</v>
      </c>
      <c r="H10" s="383">
        <v>8014</v>
      </c>
      <c r="I10" s="384">
        <v>321.77285375592709</v>
      </c>
      <c r="J10" s="384">
        <v>68.286685799850261</v>
      </c>
      <c r="K10" s="384">
        <v>413.27041926628402</v>
      </c>
      <c r="L10" s="384">
        <v>451.5176915398053</v>
      </c>
      <c r="M10" s="384">
        <v>55.051312702770154</v>
      </c>
      <c r="N10" s="383">
        <v>1309.898963064637</v>
      </c>
    </row>
    <row r="11" spans="1:14" ht="15" x14ac:dyDescent="0.25">
      <c r="A11" s="381">
        <v>18</v>
      </c>
      <c r="B11" s="382" t="s">
        <v>16</v>
      </c>
      <c r="C11" s="384">
        <v>244</v>
      </c>
      <c r="D11" s="384">
        <v>58</v>
      </c>
      <c r="E11" s="384">
        <v>401</v>
      </c>
      <c r="F11" s="384">
        <v>208</v>
      </c>
      <c r="G11" s="384">
        <v>3852</v>
      </c>
      <c r="H11" s="383">
        <v>4763</v>
      </c>
      <c r="I11" s="384">
        <v>419.3700692840647</v>
      </c>
      <c r="J11" s="384">
        <v>105.77724123451605</v>
      </c>
      <c r="K11" s="384">
        <v>608.81027293722445</v>
      </c>
      <c r="L11" s="384">
        <v>543.01756036111692</v>
      </c>
      <c r="M11" s="384">
        <v>51.807499475120721</v>
      </c>
      <c r="N11" s="383">
        <v>1728.7826432920431</v>
      </c>
    </row>
    <row r="12" spans="1:14" ht="15" x14ac:dyDescent="0.25">
      <c r="A12" s="381">
        <v>19</v>
      </c>
      <c r="B12" s="382" t="s">
        <v>17</v>
      </c>
      <c r="C12" s="384">
        <v>280</v>
      </c>
      <c r="D12" s="384">
        <v>42</v>
      </c>
      <c r="E12" s="384">
        <v>324</v>
      </c>
      <c r="F12" s="384">
        <v>146</v>
      </c>
      <c r="G12" s="384">
        <v>3173</v>
      </c>
      <c r="H12" s="383">
        <v>3965</v>
      </c>
      <c r="I12" s="384">
        <v>578.10007566204297</v>
      </c>
      <c r="J12" s="384">
        <v>92.013366960907945</v>
      </c>
      <c r="K12" s="384">
        <v>590.90817654476666</v>
      </c>
      <c r="L12" s="384">
        <v>457.8685195460277</v>
      </c>
      <c r="M12" s="384">
        <v>51.26415636822194</v>
      </c>
      <c r="N12" s="383">
        <v>1770.1542950819673</v>
      </c>
    </row>
    <row r="13" spans="1:14" ht="15" x14ac:dyDescent="0.25">
      <c r="A13" s="381">
        <v>20</v>
      </c>
      <c r="B13" s="382" t="s">
        <v>18</v>
      </c>
      <c r="C13" s="384">
        <v>782</v>
      </c>
      <c r="D13" s="384">
        <v>154</v>
      </c>
      <c r="E13" s="384">
        <v>1222</v>
      </c>
      <c r="F13" s="384">
        <v>664</v>
      </c>
      <c r="G13" s="384">
        <v>13651</v>
      </c>
      <c r="H13" s="383">
        <v>16473</v>
      </c>
      <c r="I13" s="384">
        <v>388.61739938080495</v>
      </c>
      <c r="J13" s="384">
        <v>81.206883991986885</v>
      </c>
      <c r="K13" s="384">
        <v>536.43448430765488</v>
      </c>
      <c r="L13" s="384">
        <v>501.21781824804225</v>
      </c>
      <c r="M13" s="384">
        <v>53.085841073271418</v>
      </c>
      <c r="N13" s="383">
        <v>1560.5624270017604</v>
      </c>
    </row>
    <row r="14" spans="1:14" ht="15" x14ac:dyDescent="0.25">
      <c r="A14" s="381">
        <v>46</v>
      </c>
      <c r="B14" s="382" t="s">
        <v>19</v>
      </c>
      <c r="C14" s="384">
        <v>56</v>
      </c>
      <c r="D14" s="384">
        <v>13</v>
      </c>
      <c r="E14" s="384">
        <v>84</v>
      </c>
      <c r="F14" s="384">
        <v>27</v>
      </c>
      <c r="G14" s="384">
        <v>1161</v>
      </c>
      <c r="H14" s="383">
        <v>1341</v>
      </c>
      <c r="I14" s="384">
        <v>341.85932885906044</v>
      </c>
      <c r="J14" s="384">
        <v>84.209172259507824</v>
      </c>
      <c r="K14" s="384">
        <v>452.96921700223709</v>
      </c>
      <c r="L14" s="384">
        <v>250.36067114093959</v>
      </c>
      <c r="M14" s="384">
        <v>55.461342281879197</v>
      </c>
      <c r="N14" s="383">
        <v>1184.8597315436241</v>
      </c>
    </row>
    <row r="15" spans="1:14" ht="15" x14ac:dyDescent="0.25">
      <c r="A15" s="381">
        <v>47</v>
      </c>
      <c r="B15" s="382" t="s">
        <v>20</v>
      </c>
      <c r="C15" s="384">
        <v>57</v>
      </c>
      <c r="D15" s="384">
        <v>15</v>
      </c>
      <c r="E15" s="384">
        <v>102</v>
      </c>
      <c r="F15" s="384">
        <v>57</v>
      </c>
      <c r="G15" s="384">
        <v>1580</v>
      </c>
      <c r="H15" s="383">
        <v>1811</v>
      </c>
      <c r="I15" s="384">
        <v>257.65856985091114</v>
      </c>
      <c r="J15" s="384">
        <v>71.947818884594142</v>
      </c>
      <c r="K15" s="384">
        <v>407.28639425731643</v>
      </c>
      <c r="L15" s="384">
        <v>391.3699944781888</v>
      </c>
      <c r="M15" s="384">
        <v>55.888901159580342</v>
      </c>
      <c r="N15" s="383">
        <v>1184.1516786305908</v>
      </c>
    </row>
    <row r="16" spans="1:14" ht="15" x14ac:dyDescent="0.25">
      <c r="A16" s="381">
        <v>49</v>
      </c>
      <c r="B16" s="382" t="s">
        <v>21</v>
      </c>
      <c r="C16" s="384">
        <v>20225</v>
      </c>
      <c r="D16" s="384">
        <v>3656</v>
      </c>
      <c r="E16" s="384">
        <v>23651</v>
      </c>
      <c r="F16" s="384">
        <v>11565</v>
      </c>
      <c r="G16" s="384">
        <v>246177</v>
      </c>
      <c r="H16" s="383">
        <v>305274</v>
      </c>
      <c r="I16" s="384">
        <v>542.35906022130939</v>
      </c>
      <c r="J16" s="384">
        <v>104.03062167102341</v>
      </c>
      <c r="K16" s="384">
        <v>560.24484833297299</v>
      </c>
      <c r="L16" s="384">
        <v>471.07161992177515</v>
      </c>
      <c r="M16" s="384">
        <v>51.658833113858371</v>
      </c>
      <c r="N16" s="383">
        <v>1729.3649832609394</v>
      </c>
    </row>
    <row r="17" spans="1:14" ht="15" x14ac:dyDescent="0.25">
      <c r="A17" s="381">
        <v>50</v>
      </c>
      <c r="B17" s="382" t="s">
        <v>22</v>
      </c>
      <c r="C17" s="384">
        <v>497</v>
      </c>
      <c r="D17" s="384">
        <v>136</v>
      </c>
      <c r="E17" s="384">
        <v>748</v>
      </c>
      <c r="F17" s="384">
        <v>390</v>
      </c>
      <c r="G17" s="384">
        <v>9505</v>
      </c>
      <c r="H17" s="383">
        <v>11276</v>
      </c>
      <c r="I17" s="384">
        <v>360.81909098971266</v>
      </c>
      <c r="J17" s="384">
        <v>104.76800283788577</v>
      </c>
      <c r="K17" s="384">
        <v>479.69446967009577</v>
      </c>
      <c r="L17" s="384">
        <v>430.07149698474637</v>
      </c>
      <c r="M17" s="384">
        <v>53.99878503015254</v>
      </c>
      <c r="N17" s="383">
        <v>1429.3518455125932</v>
      </c>
    </row>
    <row r="18" spans="1:14" ht="15" x14ac:dyDescent="0.25">
      <c r="A18" s="381">
        <v>51</v>
      </c>
      <c r="B18" s="382" t="s">
        <v>23</v>
      </c>
      <c r="C18" s="384">
        <v>459</v>
      </c>
      <c r="D18" s="384">
        <v>102</v>
      </c>
      <c r="E18" s="384">
        <v>662</v>
      </c>
      <c r="F18" s="384">
        <v>394</v>
      </c>
      <c r="G18" s="384">
        <v>7594</v>
      </c>
      <c r="H18" s="383">
        <v>9211</v>
      </c>
      <c r="I18" s="384">
        <v>407.93793182064923</v>
      </c>
      <c r="J18" s="384">
        <v>96.191835848442082</v>
      </c>
      <c r="K18" s="384">
        <v>519.71995005971121</v>
      </c>
      <c r="L18" s="384">
        <v>531.88845076538917</v>
      </c>
      <c r="M18" s="384">
        <v>52.814204755184022</v>
      </c>
      <c r="N18" s="383">
        <v>1608.5523732493757</v>
      </c>
    </row>
    <row r="19" spans="1:14" ht="15" x14ac:dyDescent="0.25">
      <c r="A19" s="381">
        <v>52</v>
      </c>
      <c r="B19" s="382" t="s">
        <v>24</v>
      </c>
      <c r="C19" s="384">
        <v>122</v>
      </c>
      <c r="D19" s="384">
        <v>23</v>
      </c>
      <c r="E19" s="384">
        <v>174</v>
      </c>
      <c r="F19" s="384">
        <v>88</v>
      </c>
      <c r="G19" s="384">
        <v>1939</v>
      </c>
      <c r="H19" s="383">
        <v>2346</v>
      </c>
      <c r="I19" s="384">
        <v>425.71603580562663</v>
      </c>
      <c r="J19" s="384">
        <v>85.161764705882348</v>
      </c>
      <c r="K19" s="384">
        <v>536.33905370843991</v>
      </c>
      <c r="L19" s="384">
        <v>466.42925831202047</v>
      </c>
      <c r="M19" s="384">
        <v>52.946436487638536</v>
      </c>
      <c r="N19" s="383">
        <v>1566.592549019608</v>
      </c>
    </row>
    <row r="20" spans="1:14" ht="15" x14ac:dyDescent="0.25">
      <c r="A20" s="381">
        <v>61</v>
      </c>
      <c r="B20" s="382" t="s">
        <v>25</v>
      </c>
      <c r="C20" s="384">
        <v>620</v>
      </c>
      <c r="D20" s="384">
        <v>124</v>
      </c>
      <c r="E20" s="384">
        <v>793</v>
      </c>
      <c r="F20" s="384">
        <v>504</v>
      </c>
      <c r="G20" s="384">
        <v>14418</v>
      </c>
      <c r="H20" s="383">
        <v>16459</v>
      </c>
      <c r="I20" s="384">
        <v>308.37306033173343</v>
      </c>
      <c r="J20" s="384">
        <v>65.442979524880002</v>
      </c>
      <c r="K20" s="384">
        <v>348.40784312534174</v>
      </c>
      <c r="L20" s="384">
        <v>380.76604410960573</v>
      </c>
      <c r="M20" s="384">
        <v>56.116233063977162</v>
      </c>
      <c r="N20" s="383">
        <v>1159.106160155538</v>
      </c>
    </row>
    <row r="21" spans="1:14" ht="15" x14ac:dyDescent="0.25">
      <c r="A21" s="381">
        <v>69</v>
      </c>
      <c r="B21" s="382" t="s">
        <v>26</v>
      </c>
      <c r="C21" s="384">
        <v>381</v>
      </c>
      <c r="D21" s="384">
        <v>78</v>
      </c>
      <c r="E21" s="384">
        <v>500</v>
      </c>
      <c r="F21" s="384">
        <v>287</v>
      </c>
      <c r="G21" s="384">
        <v>5441</v>
      </c>
      <c r="H21" s="383">
        <v>6687</v>
      </c>
      <c r="I21" s="384">
        <v>466.42502018842538</v>
      </c>
      <c r="J21" s="384">
        <v>101.32301480484522</v>
      </c>
      <c r="K21" s="384">
        <v>540.70061312995369</v>
      </c>
      <c r="L21" s="384">
        <v>533.68094212651408</v>
      </c>
      <c r="M21" s="384">
        <v>52.123592044264996</v>
      </c>
      <c r="N21" s="383">
        <v>1694.2531822940034</v>
      </c>
    </row>
    <row r="22" spans="1:14" ht="15" x14ac:dyDescent="0.25">
      <c r="A22" s="381">
        <v>71</v>
      </c>
      <c r="B22" s="382" t="s">
        <v>27</v>
      </c>
      <c r="C22" s="384">
        <v>400</v>
      </c>
      <c r="D22" s="384">
        <v>87</v>
      </c>
      <c r="E22" s="384">
        <v>587</v>
      </c>
      <c r="F22" s="384">
        <v>291</v>
      </c>
      <c r="G22" s="384">
        <v>5226</v>
      </c>
      <c r="H22" s="383">
        <v>6591</v>
      </c>
      <c r="I22" s="384">
        <v>496.81747837960853</v>
      </c>
      <c r="J22" s="384">
        <v>114.66021847974511</v>
      </c>
      <c r="K22" s="384">
        <v>644.0283280230617</v>
      </c>
      <c r="L22" s="384">
        <v>549.00057350933082</v>
      </c>
      <c r="M22" s="384">
        <v>50.793136094674558</v>
      </c>
      <c r="N22" s="383">
        <v>1855.2997344864209</v>
      </c>
    </row>
    <row r="23" spans="1:14" ht="15" x14ac:dyDescent="0.25">
      <c r="A23" s="381">
        <v>72</v>
      </c>
      <c r="B23" s="382" t="s">
        <v>28</v>
      </c>
      <c r="C23" s="384">
        <v>36</v>
      </c>
      <c r="D23" s="384">
        <v>6</v>
      </c>
      <c r="E23" s="384">
        <v>57</v>
      </c>
      <c r="F23" s="384">
        <v>28</v>
      </c>
      <c r="G23" s="384">
        <v>833</v>
      </c>
      <c r="H23" s="383">
        <v>960</v>
      </c>
      <c r="I23" s="384">
        <v>306.98662500000006</v>
      </c>
      <c r="J23" s="384">
        <v>54.290624999999999</v>
      </c>
      <c r="K23" s="384">
        <v>429.36021875</v>
      </c>
      <c r="L23" s="384">
        <v>362.67525000000001</v>
      </c>
      <c r="M23" s="384">
        <v>55.585395833333337</v>
      </c>
      <c r="N23" s="383">
        <v>1208.8981145833334</v>
      </c>
    </row>
    <row r="24" spans="1:14" ht="15" x14ac:dyDescent="0.25">
      <c r="A24" s="381">
        <v>74</v>
      </c>
      <c r="B24" s="382" t="s">
        <v>29</v>
      </c>
      <c r="C24" s="384">
        <v>49</v>
      </c>
      <c r="D24" s="384">
        <v>4</v>
      </c>
      <c r="E24" s="384">
        <v>71</v>
      </c>
      <c r="F24" s="384">
        <v>30</v>
      </c>
      <c r="G24" s="384">
        <v>898</v>
      </c>
      <c r="H24" s="383">
        <v>1052</v>
      </c>
      <c r="I24" s="384">
        <v>381.3015114068441</v>
      </c>
      <c r="J24" s="384">
        <v>33.028517110266158</v>
      </c>
      <c r="K24" s="384">
        <v>488.04603612167301</v>
      </c>
      <c r="L24" s="384">
        <v>354.59828897338406</v>
      </c>
      <c r="M24" s="384">
        <v>54.682395437262365</v>
      </c>
      <c r="N24" s="383">
        <v>1311.6567490494297</v>
      </c>
    </row>
    <row r="25" spans="1:14" ht="15" x14ac:dyDescent="0.25">
      <c r="A25" s="381">
        <v>75</v>
      </c>
      <c r="B25" s="382" t="s">
        <v>30</v>
      </c>
      <c r="C25" s="384">
        <v>740</v>
      </c>
      <c r="D25" s="384">
        <v>161</v>
      </c>
      <c r="E25" s="384">
        <v>1127</v>
      </c>
      <c r="F25" s="384">
        <v>640</v>
      </c>
      <c r="G25" s="384">
        <v>16881</v>
      </c>
      <c r="H25" s="383">
        <v>19549</v>
      </c>
      <c r="I25" s="384">
        <v>309.8812931607755</v>
      </c>
      <c r="J25" s="384">
        <v>71.539541664535264</v>
      </c>
      <c r="K25" s="384">
        <v>416.88622998618854</v>
      </c>
      <c r="L25" s="384">
        <v>407.08635735843268</v>
      </c>
      <c r="M25" s="384">
        <v>55.317246918000926</v>
      </c>
      <c r="N25" s="383">
        <v>1260.710669087933</v>
      </c>
    </row>
    <row r="26" spans="1:14" ht="15" x14ac:dyDescent="0.25">
      <c r="A26" s="381">
        <v>77</v>
      </c>
      <c r="B26" s="382" t="s">
        <v>31</v>
      </c>
      <c r="C26" s="384">
        <v>152</v>
      </c>
      <c r="D26" s="384">
        <v>40</v>
      </c>
      <c r="E26" s="384">
        <v>303</v>
      </c>
      <c r="F26" s="384">
        <v>176</v>
      </c>
      <c r="G26" s="384">
        <v>3930</v>
      </c>
      <c r="H26" s="383">
        <v>4601</v>
      </c>
      <c r="I26" s="384">
        <v>270.44536405129321</v>
      </c>
      <c r="J26" s="384">
        <v>75.518365572701583</v>
      </c>
      <c r="K26" s="384">
        <v>476.22103673114538</v>
      </c>
      <c r="L26" s="384">
        <v>475.65444033905675</v>
      </c>
      <c r="M26" s="384">
        <v>54.717626602912411</v>
      </c>
      <c r="N26" s="383">
        <v>1352.5568332971093</v>
      </c>
    </row>
    <row r="27" spans="1:14" ht="15" x14ac:dyDescent="0.25">
      <c r="A27" s="381">
        <v>78</v>
      </c>
      <c r="B27" s="382" t="s">
        <v>32</v>
      </c>
      <c r="C27" s="384">
        <v>261</v>
      </c>
      <c r="D27" s="384">
        <v>63</v>
      </c>
      <c r="E27" s="384">
        <v>396</v>
      </c>
      <c r="F27" s="384">
        <v>257</v>
      </c>
      <c r="G27" s="384">
        <v>6855</v>
      </c>
      <c r="H27" s="383">
        <v>7832</v>
      </c>
      <c r="I27" s="384">
        <v>272.80731741573038</v>
      </c>
      <c r="J27" s="384">
        <v>69.873531664964247</v>
      </c>
      <c r="K27" s="384">
        <v>365.62904494382025</v>
      </c>
      <c r="L27" s="384">
        <v>408.0295020429009</v>
      </c>
      <c r="M27" s="384">
        <v>56.068858529111338</v>
      </c>
      <c r="N27" s="383">
        <v>1172.4082545965273</v>
      </c>
    </row>
    <row r="28" spans="1:14" ht="15" x14ac:dyDescent="0.25">
      <c r="A28" s="381">
        <v>79</v>
      </c>
      <c r="B28" s="382" t="s">
        <v>33</v>
      </c>
      <c r="C28" s="384">
        <v>303</v>
      </c>
      <c r="D28" s="384">
        <v>53</v>
      </c>
      <c r="E28" s="384">
        <v>434</v>
      </c>
      <c r="F28" s="384">
        <v>184</v>
      </c>
      <c r="G28" s="384">
        <v>5779</v>
      </c>
      <c r="H28" s="383">
        <v>6753</v>
      </c>
      <c r="I28" s="384">
        <v>367.31111061750335</v>
      </c>
      <c r="J28" s="384">
        <v>68.174811195024432</v>
      </c>
      <c r="K28" s="384">
        <v>464.74118465867019</v>
      </c>
      <c r="L28" s="384">
        <v>338.80685917370062</v>
      </c>
      <c r="M28" s="384">
        <v>54.82048571005479</v>
      </c>
      <c r="N28" s="383">
        <v>1293.8544513549537</v>
      </c>
    </row>
    <row r="29" spans="1:14" ht="15" x14ac:dyDescent="0.25">
      <c r="A29" s="381">
        <v>81</v>
      </c>
      <c r="B29" s="382" t="s">
        <v>34</v>
      </c>
      <c r="C29" s="384">
        <v>77</v>
      </c>
      <c r="D29" s="384">
        <v>13</v>
      </c>
      <c r="E29" s="384">
        <v>108</v>
      </c>
      <c r="F29" s="384">
        <v>45</v>
      </c>
      <c r="G29" s="384">
        <v>2331</v>
      </c>
      <c r="H29" s="383">
        <v>2574</v>
      </c>
      <c r="I29" s="384">
        <v>244.88961538461538</v>
      </c>
      <c r="J29" s="384">
        <v>43.871212121212125</v>
      </c>
      <c r="K29" s="384">
        <v>303.41244755244753</v>
      </c>
      <c r="L29" s="384">
        <v>217.38776223776222</v>
      </c>
      <c r="M29" s="384">
        <v>58.012377622377628</v>
      </c>
      <c r="N29" s="383">
        <v>867.57341491841487</v>
      </c>
    </row>
    <row r="30" spans="1:14" ht="15" x14ac:dyDescent="0.25">
      <c r="A30" s="381">
        <v>82</v>
      </c>
      <c r="B30" s="382" t="s">
        <v>35</v>
      </c>
      <c r="C30" s="384">
        <v>500</v>
      </c>
      <c r="D30" s="384">
        <v>98</v>
      </c>
      <c r="E30" s="384">
        <v>703</v>
      </c>
      <c r="F30" s="384">
        <v>361</v>
      </c>
      <c r="G30" s="384">
        <v>7697</v>
      </c>
      <c r="H30" s="383">
        <v>9359</v>
      </c>
      <c r="I30" s="384">
        <v>437.34961000106847</v>
      </c>
      <c r="J30" s="384">
        <v>90.958115183246079</v>
      </c>
      <c r="K30" s="384">
        <v>543.18036008120532</v>
      </c>
      <c r="L30" s="384">
        <v>479.63280051287529</v>
      </c>
      <c r="M30" s="384">
        <v>52.684028208141896</v>
      </c>
      <c r="N30" s="383">
        <v>1603.8049139865373</v>
      </c>
    </row>
    <row r="31" spans="1:14" ht="15" x14ac:dyDescent="0.25">
      <c r="A31" s="381">
        <v>86</v>
      </c>
      <c r="B31" s="382" t="s">
        <v>36</v>
      </c>
      <c r="C31" s="384">
        <v>386</v>
      </c>
      <c r="D31" s="384">
        <v>72</v>
      </c>
      <c r="E31" s="384">
        <v>641</v>
      </c>
      <c r="F31" s="384">
        <v>309</v>
      </c>
      <c r="G31" s="384">
        <v>6623</v>
      </c>
      <c r="H31" s="383">
        <v>8031</v>
      </c>
      <c r="I31" s="384">
        <v>393.46478147179681</v>
      </c>
      <c r="J31" s="384">
        <v>77.876727680239071</v>
      </c>
      <c r="K31" s="384">
        <v>577.17376789938987</v>
      </c>
      <c r="L31" s="384">
        <v>478.4317295480015</v>
      </c>
      <c r="M31" s="384">
        <v>52.82896027891919</v>
      </c>
      <c r="N31" s="383">
        <v>1579.7759668783467</v>
      </c>
    </row>
    <row r="32" spans="1:14" ht="15" x14ac:dyDescent="0.25">
      <c r="A32" s="381">
        <v>90</v>
      </c>
      <c r="B32" s="382" t="s">
        <v>37</v>
      </c>
      <c r="C32" s="384">
        <v>68</v>
      </c>
      <c r="D32" s="384">
        <v>18</v>
      </c>
      <c r="E32" s="384">
        <v>141</v>
      </c>
      <c r="F32" s="384">
        <v>88</v>
      </c>
      <c r="G32" s="384">
        <v>2746</v>
      </c>
      <c r="H32" s="383">
        <v>3061</v>
      </c>
      <c r="I32" s="384">
        <v>181.858569095067</v>
      </c>
      <c r="J32" s="384">
        <v>51.080365893498858</v>
      </c>
      <c r="K32" s="384">
        <v>333.09948709572035</v>
      </c>
      <c r="L32" s="384">
        <v>357.47894152237831</v>
      </c>
      <c r="M32" s="384">
        <v>57.467742567788306</v>
      </c>
      <c r="N32" s="383">
        <v>980.98510617445288</v>
      </c>
    </row>
    <row r="33" spans="1:14" ht="15" x14ac:dyDescent="0.25">
      <c r="A33" s="381">
        <v>91</v>
      </c>
      <c r="B33" s="382" t="s">
        <v>38</v>
      </c>
      <c r="C33" s="384">
        <v>36837</v>
      </c>
      <c r="D33" s="384">
        <v>6350</v>
      </c>
      <c r="E33" s="384">
        <v>38998</v>
      </c>
      <c r="F33" s="384">
        <v>18220</v>
      </c>
      <c r="G33" s="384">
        <v>563623</v>
      </c>
      <c r="H33" s="383">
        <v>664028</v>
      </c>
      <c r="I33" s="384">
        <v>454.13612297975391</v>
      </c>
      <c r="J33" s="384">
        <v>83.067694434572033</v>
      </c>
      <c r="K33" s="384">
        <v>424.69204211268197</v>
      </c>
      <c r="L33" s="384">
        <v>341.18749149132265</v>
      </c>
      <c r="M33" s="384">
        <v>54.373745354111577</v>
      </c>
      <c r="N33" s="383">
        <v>1357.457096372442</v>
      </c>
    </row>
    <row r="34" spans="1:14" ht="15" x14ac:dyDescent="0.25">
      <c r="A34" s="381">
        <v>92</v>
      </c>
      <c r="B34" s="382" t="s">
        <v>39</v>
      </c>
      <c r="C34" s="384">
        <v>15334</v>
      </c>
      <c r="D34" s="384">
        <v>2669</v>
      </c>
      <c r="E34" s="384">
        <v>16734</v>
      </c>
      <c r="F34" s="384">
        <v>8425</v>
      </c>
      <c r="G34" s="384">
        <v>199657</v>
      </c>
      <c r="H34" s="383">
        <v>242819</v>
      </c>
      <c r="I34" s="384">
        <v>516.96480728443828</v>
      </c>
      <c r="J34" s="384">
        <v>95.479630918503076</v>
      </c>
      <c r="K34" s="384">
        <v>498.35093720013674</v>
      </c>
      <c r="L34" s="384">
        <v>431.43797025768163</v>
      </c>
      <c r="M34" s="384">
        <v>52.673091562027686</v>
      </c>
      <c r="N34" s="383">
        <v>1594.9064372227874</v>
      </c>
    </row>
    <row r="35" spans="1:14" ht="15" x14ac:dyDescent="0.25">
      <c r="A35" s="381">
        <v>97</v>
      </c>
      <c r="B35" s="382" t="s">
        <v>40</v>
      </c>
      <c r="C35" s="384">
        <v>69</v>
      </c>
      <c r="D35" s="384">
        <v>16</v>
      </c>
      <c r="E35" s="384">
        <v>93</v>
      </c>
      <c r="F35" s="384">
        <v>42</v>
      </c>
      <c r="G35" s="384">
        <v>1871</v>
      </c>
      <c r="H35" s="383">
        <v>2091</v>
      </c>
      <c r="I35" s="384">
        <v>270.13648493543758</v>
      </c>
      <c r="J35" s="384">
        <v>66.467718794835008</v>
      </c>
      <c r="K35" s="384">
        <v>321.62299856527972</v>
      </c>
      <c r="L35" s="384">
        <v>249.76200860832137</v>
      </c>
      <c r="M35" s="384">
        <v>57.32006695361072</v>
      </c>
      <c r="N35" s="383">
        <v>965.3092778574844</v>
      </c>
    </row>
    <row r="36" spans="1:14" ht="15" x14ac:dyDescent="0.25">
      <c r="A36" s="381">
        <v>98</v>
      </c>
      <c r="B36" s="382" t="s">
        <v>41</v>
      </c>
      <c r="C36" s="384">
        <v>1173</v>
      </c>
      <c r="D36" s="384">
        <v>247</v>
      </c>
      <c r="E36" s="384">
        <v>1745</v>
      </c>
      <c r="F36" s="384">
        <v>894</v>
      </c>
      <c r="G36" s="384">
        <v>18884</v>
      </c>
      <c r="H36" s="383">
        <v>22943</v>
      </c>
      <c r="I36" s="384">
        <v>418.53905897223558</v>
      </c>
      <c r="J36" s="384">
        <v>93.517216580220548</v>
      </c>
      <c r="K36" s="384">
        <v>550.0009087739179</v>
      </c>
      <c r="L36" s="384">
        <v>484.5275038137994</v>
      </c>
      <c r="M36" s="384">
        <v>52.726715773874389</v>
      </c>
      <c r="N36" s="383">
        <v>1599.3114039140478</v>
      </c>
    </row>
    <row r="37" spans="1:14" ht="15" x14ac:dyDescent="0.25">
      <c r="A37" s="381">
        <v>102</v>
      </c>
      <c r="B37" s="382" t="s">
        <v>42</v>
      </c>
      <c r="C37" s="384">
        <v>438</v>
      </c>
      <c r="D37" s="384">
        <v>100</v>
      </c>
      <c r="E37" s="384">
        <v>595</v>
      </c>
      <c r="F37" s="384">
        <v>305</v>
      </c>
      <c r="G37" s="384">
        <v>8307</v>
      </c>
      <c r="H37" s="383">
        <v>9745</v>
      </c>
      <c r="I37" s="384">
        <v>367.94292252437151</v>
      </c>
      <c r="J37" s="384">
        <v>89.138019497178036</v>
      </c>
      <c r="K37" s="384">
        <v>441.52297075423292</v>
      </c>
      <c r="L37" s="384">
        <v>389.17874807593637</v>
      </c>
      <c r="M37" s="384">
        <v>54.607123653155469</v>
      </c>
      <c r="N37" s="383">
        <v>1342.3897845048741</v>
      </c>
    </row>
    <row r="38" spans="1:14" ht="15" x14ac:dyDescent="0.25">
      <c r="A38" s="381">
        <v>103</v>
      </c>
      <c r="B38" s="382" t="s">
        <v>43</v>
      </c>
      <c r="C38" s="384">
        <v>95</v>
      </c>
      <c r="D38" s="384">
        <v>13</v>
      </c>
      <c r="E38" s="384">
        <v>125</v>
      </c>
      <c r="F38" s="384">
        <v>76</v>
      </c>
      <c r="G38" s="384">
        <v>1852</v>
      </c>
      <c r="H38" s="383">
        <v>2161</v>
      </c>
      <c r="I38" s="384">
        <v>359.87943081906531</v>
      </c>
      <c r="J38" s="384">
        <v>52.255668671911153</v>
      </c>
      <c r="K38" s="384">
        <v>418.28609440074041</v>
      </c>
      <c r="L38" s="384">
        <v>437.31054141601106</v>
      </c>
      <c r="M38" s="384">
        <v>54.900101804720045</v>
      </c>
      <c r="N38" s="383">
        <v>1322.631837112448</v>
      </c>
    </row>
    <row r="39" spans="1:14" ht="15" x14ac:dyDescent="0.25">
      <c r="A39" s="381">
        <v>105</v>
      </c>
      <c r="B39" s="382" t="s">
        <v>44</v>
      </c>
      <c r="C39" s="384">
        <v>75</v>
      </c>
      <c r="D39" s="384">
        <v>15</v>
      </c>
      <c r="E39" s="384">
        <v>75</v>
      </c>
      <c r="F39" s="384">
        <v>46</v>
      </c>
      <c r="G39" s="384">
        <v>1883</v>
      </c>
      <c r="H39" s="383">
        <v>2094</v>
      </c>
      <c r="I39" s="384">
        <v>293.20594555873924</v>
      </c>
      <c r="J39" s="384">
        <v>62.224212034383953</v>
      </c>
      <c r="K39" s="384">
        <v>259.00179083094554</v>
      </c>
      <c r="L39" s="384">
        <v>273.15696275071633</v>
      </c>
      <c r="M39" s="384">
        <v>57.605052531041075</v>
      </c>
      <c r="N39" s="383">
        <v>945.19396370582626</v>
      </c>
    </row>
    <row r="40" spans="1:14" ht="15" x14ac:dyDescent="0.25">
      <c r="A40" s="381">
        <v>106</v>
      </c>
      <c r="B40" s="382" t="s">
        <v>45</v>
      </c>
      <c r="C40" s="384">
        <v>2316</v>
      </c>
      <c r="D40" s="384">
        <v>428</v>
      </c>
      <c r="E40" s="384">
        <v>2981</v>
      </c>
      <c r="F40" s="384">
        <v>1671</v>
      </c>
      <c r="G40" s="384">
        <v>39401</v>
      </c>
      <c r="H40" s="383">
        <v>46797</v>
      </c>
      <c r="I40" s="384">
        <v>405.14336303609207</v>
      </c>
      <c r="J40" s="384">
        <v>79.445733700878264</v>
      </c>
      <c r="K40" s="384">
        <v>460.6405267431673</v>
      </c>
      <c r="L40" s="384">
        <v>444.00673504711841</v>
      </c>
      <c r="M40" s="384">
        <v>53.935680919717079</v>
      </c>
      <c r="N40" s="383">
        <v>1443.172039446973</v>
      </c>
    </row>
    <row r="41" spans="1:14" ht="15" x14ac:dyDescent="0.25">
      <c r="A41" s="381">
        <v>108</v>
      </c>
      <c r="B41" s="382" t="s">
        <v>46</v>
      </c>
      <c r="C41" s="384">
        <v>550</v>
      </c>
      <c r="D41" s="384">
        <v>120</v>
      </c>
      <c r="E41" s="384">
        <v>768</v>
      </c>
      <c r="F41" s="384">
        <v>379</v>
      </c>
      <c r="G41" s="384">
        <v>8440</v>
      </c>
      <c r="H41" s="383">
        <v>10257</v>
      </c>
      <c r="I41" s="384">
        <v>438.96563322608949</v>
      </c>
      <c r="J41" s="384">
        <v>101.62620649312665</v>
      </c>
      <c r="K41" s="384">
        <v>541.45085697572381</v>
      </c>
      <c r="L41" s="384">
        <v>459.46239836209423</v>
      </c>
      <c r="M41" s="384">
        <v>52.711943063273864</v>
      </c>
      <c r="N41" s="383">
        <v>1594.2170381203082</v>
      </c>
    </row>
    <row r="42" spans="1:14" ht="15" x14ac:dyDescent="0.25">
      <c r="A42" s="381">
        <v>109</v>
      </c>
      <c r="B42" s="382" t="s">
        <v>47</v>
      </c>
      <c r="C42" s="384">
        <v>3197</v>
      </c>
      <c r="D42" s="384">
        <v>614</v>
      </c>
      <c r="E42" s="384">
        <v>4175</v>
      </c>
      <c r="F42" s="384">
        <v>2263</v>
      </c>
      <c r="G42" s="384">
        <v>57794</v>
      </c>
      <c r="H42" s="383">
        <v>68043</v>
      </c>
      <c r="I42" s="384">
        <v>384.63373263965434</v>
      </c>
      <c r="J42" s="384">
        <v>78.384418676425199</v>
      </c>
      <c r="K42" s="384">
        <v>443.7018172332202</v>
      </c>
      <c r="L42" s="384">
        <v>413.55399585556194</v>
      </c>
      <c r="M42" s="384">
        <v>54.410940728656882</v>
      </c>
      <c r="N42" s="383">
        <v>1374.6849051335184</v>
      </c>
    </row>
    <row r="43" spans="1:14" ht="15" x14ac:dyDescent="0.25">
      <c r="A43" s="381">
        <v>111</v>
      </c>
      <c r="B43" s="382" t="s">
        <v>48</v>
      </c>
      <c r="C43" s="384">
        <v>561</v>
      </c>
      <c r="D43" s="384">
        <v>126</v>
      </c>
      <c r="E43" s="384">
        <v>856</v>
      </c>
      <c r="F43" s="384">
        <v>499</v>
      </c>
      <c r="G43" s="384">
        <v>16089</v>
      </c>
      <c r="H43" s="383">
        <v>18131</v>
      </c>
      <c r="I43" s="384">
        <v>253.29655893221556</v>
      </c>
      <c r="J43" s="384">
        <v>60.366168440792016</v>
      </c>
      <c r="K43" s="384">
        <v>341.40524405713967</v>
      </c>
      <c r="L43" s="384">
        <v>342.2235629584689</v>
      </c>
      <c r="M43" s="384">
        <v>56.845256191053998</v>
      </c>
      <c r="N43" s="383">
        <v>1054.1367905796703</v>
      </c>
    </row>
    <row r="44" spans="1:14" ht="15" x14ac:dyDescent="0.25">
      <c r="A44" s="381">
        <v>139</v>
      </c>
      <c r="B44" s="382" t="s">
        <v>49</v>
      </c>
      <c r="C44" s="384">
        <v>693</v>
      </c>
      <c r="D44" s="384">
        <v>146</v>
      </c>
      <c r="E44" s="384">
        <v>930</v>
      </c>
      <c r="F44" s="384">
        <v>499</v>
      </c>
      <c r="G44" s="384">
        <v>7585</v>
      </c>
      <c r="H44" s="383">
        <v>9853</v>
      </c>
      <c r="I44" s="384">
        <v>575.77517811833957</v>
      </c>
      <c r="J44" s="384">
        <v>128.71501065665279</v>
      </c>
      <c r="K44" s="384">
        <v>682.54713285293826</v>
      </c>
      <c r="L44" s="384">
        <v>629.74276058053385</v>
      </c>
      <c r="M44" s="384">
        <v>49.314432152643867</v>
      </c>
      <c r="N44" s="383">
        <v>2066.0945143611084</v>
      </c>
    </row>
    <row r="45" spans="1:14" ht="15" x14ac:dyDescent="0.25">
      <c r="A45" s="381">
        <v>140</v>
      </c>
      <c r="B45" s="382" t="s">
        <v>50</v>
      </c>
      <c r="C45" s="384">
        <v>949</v>
      </c>
      <c r="D45" s="384">
        <v>212</v>
      </c>
      <c r="E45" s="384">
        <v>1381</v>
      </c>
      <c r="F45" s="384">
        <v>725</v>
      </c>
      <c r="G45" s="384">
        <v>17534</v>
      </c>
      <c r="H45" s="383">
        <v>20801</v>
      </c>
      <c r="I45" s="384">
        <v>373.48243786356426</v>
      </c>
      <c r="J45" s="384">
        <v>88.53122446036248</v>
      </c>
      <c r="K45" s="384">
        <v>480.09551127349647</v>
      </c>
      <c r="L45" s="384">
        <v>433.39601461468197</v>
      </c>
      <c r="M45" s="384">
        <v>53.998751983077739</v>
      </c>
      <c r="N45" s="383">
        <v>1429.5039401951831</v>
      </c>
    </row>
    <row r="46" spans="1:14" ht="15" x14ac:dyDescent="0.25">
      <c r="A46" s="381">
        <v>142</v>
      </c>
      <c r="B46" s="382" t="s">
        <v>51</v>
      </c>
      <c r="C46" s="384">
        <v>302</v>
      </c>
      <c r="D46" s="384">
        <v>58</v>
      </c>
      <c r="E46" s="384">
        <v>393</v>
      </c>
      <c r="F46" s="384">
        <v>206</v>
      </c>
      <c r="G46" s="384">
        <v>5545</v>
      </c>
      <c r="H46" s="383">
        <v>6504</v>
      </c>
      <c r="I46" s="384">
        <v>380.11464022140223</v>
      </c>
      <c r="J46" s="384">
        <v>77.462638376383765</v>
      </c>
      <c r="K46" s="384">
        <v>436.94844557195569</v>
      </c>
      <c r="L46" s="384">
        <v>393.83817343173433</v>
      </c>
      <c r="M46" s="384">
        <v>54.614498769987705</v>
      </c>
      <c r="N46" s="383">
        <v>1342.9783963714638</v>
      </c>
    </row>
    <row r="47" spans="1:14" ht="15" x14ac:dyDescent="0.25">
      <c r="A47" s="381">
        <v>143</v>
      </c>
      <c r="B47" s="382" t="s">
        <v>52</v>
      </c>
      <c r="C47" s="384">
        <v>258</v>
      </c>
      <c r="D47" s="384">
        <v>68</v>
      </c>
      <c r="E47" s="384">
        <v>445</v>
      </c>
      <c r="F47" s="384">
        <v>203</v>
      </c>
      <c r="G47" s="384">
        <v>5830</v>
      </c>
      <c r="H47" s="383">
        <v>6804</v>
      </c>
      <c r="I47" s="384">
        <v>310.41563492063494</v>
      </c>
      <c r="J47" s="384">
        <v>86.813932980599645</v>
      </c>
      <c r="K47" s="384">
        <v>472.94853762492653</v>
      </c>
      <c r="L47" s="384">
        <v>370.99055555555555</v>
      </c>
      <c r="M47" s="384">
        <v>54.889741328630215</v>
      </c>
      <c r="N47" s="383">
        <v>1296.0584024103471</v>
      </c>
    </row>
    <row r="48" spans="1:14" ht="15" x14ac:dyDescent="0.25">
      <c r="A48" s="381">
        <v>145</v>
      </c>
      <c r="B48" s="382" t="s">
        <v>53</v>
      </c>
      <c r="C48" s="384">
        <v>860</v>
      </c>
      <c r="D48" s="384">
        <v>159</v>
      </c>
      <c r="E48" s="384">
        <v>1001</v>
      </c>
      <c r="F48" s="384">
        <v>517</v>
      </c>
      <c r="G48" s="384">
        <v>9832</v>
      </c>
      <c r="H48" s="383">
        <v>12369</v>
      </c>
      <c r="I48" s="384">
        <v>569.18316759641039</v>
      </c>
      <c r="J48" s="384">
        <v>111.66250303177299</v>
      </c>
      <c r="K48" s="384">
        <v>585.2179909451047</v>
      </c>
      <c r="L48" s="384">
        <v>519.74111569245702</v>
      </c>
      <c r="M48" s="384">
        <v>50.920682351038892</v>
      </c>
      <c r="N48" s="383">
        <v>1836.7254596167843</v>
      </c>
    </row>
    <row r="49" spans="1:14" ht="15" x14ac:dyDescent="0.25">
      <c r="A49" s="381">
        <v>146</v>
      </c>
      <c r="B49" s="382" t="s">
        <v>54</v>
      </c>
      <c r="C49" s="384">
        <v>110</v>
      </c>
      <c r="D49" s="384">
        <v>31</v>
      </c>
      <c r="E49" s="384">
        <v>169</v>
      </c>
      <c r="F49" s="384">
        <v>101</v>
      </c>
      <c r="G49" s="384">
        <v>4081</v>
      </c>
      <c r="H49" s="383">
        <v>4492</v>
      </c>
      <c r="I49" s="384">
        <v>200.4661843276937</v>
      </c>
      <c r="J49" s="384">
        <v>59.946905609973285</v>
      </c>
      <c r="K49" s="384">
        <v>272.06027827248442</v>
      </c>
      <c r="L49" s="384">
        <v>279.58427871772039</v>
      </c>
      <c r="M49" s="384">
        <v>58.198766696349068</v>
      </c>
      <c r="N49" s="383">
        <v>870.25641362422084</v>
      </c>
    </row>
    <row r="50" spans="1:14" ht="15" x14ac:dyDescent="0.25">
      <c r="A50" s="381">
        <v>148</v>
      </c>
      <c r="B50" s="382" t="s">
        <v>55</v>
      </c>
      <c r="C50" s="384">
        <v>285</v>
      </c>
      <c r="D50" s="384">
        <v>58</v>
      </c>
      <c r="E50" s="384">
        <v>362</v>
      </c>
      <c r="F50" s="384">
        <v>201</v>
      </c>
      <c r="G50" s="384">
        <v>6141</v>
      </c>
      <c r="H50" s="383">
        <v>7047</v>
      </c>
      <c r="I50" s="384">
        <v>331.07681992337166</v>
      </c>
      <c r="J50" s="384">
        <v>71.493827160493822</v>
      </c>
      <c r="K50" s="384">
        <v>371.4689172697602</v>
      </c>
      <c r="L50" s="384">
        <v>354.66873563218394</v>
      </c>
      <c r="M50" s="384">
        <v>55.824103873988932</v>
      </c>
      <c r="N50" s="383">
        <v>1184.5324038597985</v>
      </c>
    </row>
    <row r="51" spans="1:14" ht="15" x14ac:dyDescent="0.25">
      <c r="A51" s="381">
        <v>149</v>
      </c>
      <c r="B51" s="382" t="s">
        <v>56</v>
      </c>
      <c r="C51" s="384">
        <v>252</v>
      </c>
      <c r="D51" s="384">
        <v>48</v>
      </c>
      <c r="E51" s="384">
        <v>349</v>
      </c>
      <c r="F51" s="384">
        <v>194</v>
      </c>
      <c r="G51" s="384">
        <v>4541</v>
      </c>
      <c r="H51" s="383">
        <v>5384</v>
      </c>
      <c r="I51" s="384">
        <v>383.16309806835068</v>
      </c>
      <c r="J51" s="384">
        <v>77.442793462109961</v>
      </c>
      <c r="K51" s="384">
        <v>468.74705980683507</v>
      </c>
      <c r="L51" s="384">
        <v>448.05135958395243</v>
      </c>
      <c r="M51" s="384">
        <v>54.029803120356618</v>
      </c>
      <c r="N51" s="383">
        <v>1431.4341140416047</v>
      </c>
    </row>
    <row r="52" spans="1:14" ht="15" x14ac:dyDescent="0.25">
      <c r="A52" s="381">
        <v>151</v>
      </c>
      <c r="B52" s="382" t="s">
        <v>57</v>
      </c>
      <c r="C52" s="384">
        <v>58</v>
      </c>
      <c r="D52" s="384">
        <v>9</v>
      </c>
      <c r="E52" s="384">
        <v>102</v>
      </c>
      <c r="F52" s="384">
        <v>46</v>
      </c>
      <c r="G52" s="384">
        <v>1637</v>
      </c>
      <c r="H52" s="383">
        <v>1852</v>
      </c>
      <c r="I52" s="384">
        <v>256.3747192224622</v>
      </c>
      <c r="J52" s="384">
        <v>42.213012958963283</v>
      </c>
      <c r="K52" s="384">
        <v>398.26979481641473</v>
      </c>
      <c r="L52" s="384">
        <v>308.85025917926566</v>
      </c>
      <c r="M52" s="384">
        <v>56.623228941684665</v>
      </c>
      <c r="N52" s="383">
        <v>1062.3310151187907</v>
      </c>
    </row>
    <row r="53" spans="1:14" ht="15" x14ac:dyDescent="0.25">
      <c r="A53" s="381">
        <v>152</v>
      </c>
      <c r="B53" s="382" t="s">
        <v>58</v>
      </c>
      <c r="C53" s="384">
        <v>178</v>
      </c>
      <c r="D53" s="384">
        <v>49</v>
      </c>
      <c r="E53" s="384">
        <v>330</v>
      </c>
      <c r="F53" s="384">
        <v>180</v>
      </c>
      <c r="G53" s="384">
        <v>3669</v>
      </c>
      <c r="H53" s="383">
        <v>4406</v>
      </c>
      <c r="I53" s="384">
        <v>330.72246482069909</v>
      </c>
      <c r="J53" s="384">
        <v>96.604289605083977</v>
      </c>
      <c r="K53" s="384">
        <v>541.61118928733538</v>
      </c>
      <c r="L53" s="384">
        <v>507.99464366772582</v>
      </c>
      <c r="M53" s="384">
        <v>53.344561960962331</v>
      </c>
      <c r="N53" s="383">
        <v>1530.2771493418068</v>
      </c>
    </row>
    <row r="54" spans="1:14" ht="15" x14ac:dyDescent="0.25">
      <c r="A54" s="381">
        <v>153</v>
      </c>
      <c r="B54" s="382" t="s">
        <v>59</v>
      </c>
      <c r="C54" s="384">
        <v>878</v>
      </c>
      <c r="D54" s="384">
        <v>191</v>
      </c>
      <c r="E54" s="384">
        <v>1344</v>
      </c>
      <c r="F54" s="384">
        <v>725</v>
      </c>
      <c r="G54" s="384">
        <v>22070</v>
      </c>
      <c r="H54" s="383">
        <v>25208</v>
      </c>
      <c r="I54" s="384">
        <v>285.13091796255162</v>
      </c>
      <c r="J54" s="384">
        <v>65.817260393525871</v>
      </c>
      <c r="K54" s="384">
        <v>385.54853697238968</v>
      </c>
      <c r="L54" s="384">
        <v>357.6273603617899</v>
      </c>
      <c r="M54" s="384">
        <v>56.085536337670582</v>
      </c>
      <c r="N54" s="383">
        <v>1150.2096120279275</v>
      </c>
    </row>
    <row r="55" spans="1:14" ht="15" x14ac:dyDescent="0.25">
      <c r="A55" s="381">
        <v>165</v>
      </c>
      <c r="B55" s="382" t="s">
        <v>60</v>
      </c>
      <c r="C55" s="384">
        <v>856</v>
      </c>
      <c r="D55" s="384">
        <v>164</v>
      </c>
      <c r="E55" s="384">
        <v>1093</v>
      </c>
      <c r="F55" s="384">
        <v>667</v>
      </c>
      <c r="G55" s="384">
        <v>13500</v>
      </c>
      <c r="H55" s="383">
        <v>16280</v>
      </c>
      <c r="I55" s="384">
        <v>430.43497297297301</v>
      </c>
      <c r="J55" s="384">
        <v>87.505282555282562</v>
      </c>
      <c r="K55" s="384">
        <v>485.4940841523341</v>
      </c>
      <c r="L55" s="384">
        <v>509.45115847665852</v>
      </c>
      <c r="M55" s="384">
        <v>53.121007371007373</v>
      </c>
      <c r="N55" s="383">
        <v>1566.0065055282555</v>
      </c>
    </row>
    <row r="56" spans="1:14" ht="15" x14ac:dyDescent="0.25">
      <c r="A56" s="381">
        <v>167</v>
      </c>
      <c r="B56" s="382" t="s">
        <v>61</v>
      </c>
      <c r="C56" s="384">
        <v>3522</v>
      </c>
      <c r="D56" s="384">
        <v>648</v>
      </c>
      <c r="E56" s="384">
        <v>4439</v>
      </c>
      <c r="F56" s="384">
        <v>2173</v>
      </c>
      <c r="G56" s="384">
        <v>66731</v>
      </c>
      <c r="H56" s="383">
        <v>77513</v>
      </c>
      <c r="I56" s="384">
        <v>371.96578406202832</v>
      </c>
      <c r="J56" s="384">
        <v>72.618167275166741</v>
      </c>
      <c r="K56" s="384">
        <v>414.12245520106308</v>
      </c>
      <c r="L56" s="384">
        <v>348.59110523396077</v>
      </c>
      <c r="M56" s="384">
        <v>55.149302181569546</v>
      </c>
      <c r="N56" s="383">
        <v>1262.4468139537885</v>
      </c>
    </row>
    <row r="57" spans="1:14" ht="15" x14ac:dyDescent="0.25">
      <c r="A57" s="381">
        <v>169</v>
      </c>
      <c r="B57" s="382" t="s">
        <v>62</v>
      </c>
      <c r="C57" s="384">
        <v>207</v>
      </c>
      <c r="D57" s="384">
        <v>39</v>
      </c>
      <c r="E57" s="384">
        <v>344</v>
      </c>
      <c r="F57" s="384">
        <v>179</v>
      </c>
      <c r="G57" s="384">
        <v>4221</v>
      </c>
      <c r="H57" s="383">
        <v>4990</v>
      </c>
      <c r="I57" s="384">
        <v>339.59241883767538</v>
      </c>
      <c r="J57" s="384">
        <v>67.890480961923842</v>
      </c>
      <c r="K57" s="384">
        <v>498.51252905811623</v>
      </c>
      <c r="L57" s="384">
        <v>446.05006412825645</v>
      </c>
      <c r="M57" s="384">
        <v>54.18782765531062</v>
      </c>
      <c r="N57" s="383">
        <v>1406.2333206412825</v>
      </c>
    </row>
    <row r="58" spans="1:14" ht="15" x14ac:dyDescent="0.25">
      <c r="A58" s="381">
        <v>171</v>
      </c>
      <c r="B58" s="382" t="s">
        <v>63</v>
      </c>
      <c r="C58" s="384">
        <v>186</v>
      </c>
      <c r="D58" s="384">
        <v>45</v>
      </c>
      <c r="E58" s="384">
        <v>261</v>
      </c>
      <c r="F58" s="384">
        <v>139</v>
      </c>
      <c r="G58" s="384">
        <v>3909</v>
      </c>
      <c r="H58" s="383">
        <v>4540</v>
      </c>
      <c r="I58" s="384">
        <v>335.38626872246698</v>
      </c>
      <c r="J58" s="384">
        <v>86.099669603524234</v>
      </c>
      <c r="K58" s="384">
        <v>415.7218348017621</v>
      </c>
      <c r="L58" s="384">
        <v>380.70630396475769</v>
      </c>
      <c r="M58" s="384">
        <v>55.156506607929515</v>
      </c>
      <c r="N58" s="383">
        <v>1273.0705837004405</v>
      </c>
    </row>
    <row r="59" spans="1:14" ht="15" x14ac:dyDescent="0.25">
      <c r="A59" s="381">
        <v>172</v>
      </c>
      <c r="B59" s="382" t="s">
        <v>64</v>
      </c>
      <c r="C59" s="384">
        <v>126</v>
      </c>
      <c r="D59" s="384">
        <v>19</v>
      </c>
      <c r="E59" s="384">
        <v>207</v>
      </c>
      <c r="F59" s="384">
        <v>116</v>
      </c>
      <c r="G59" s="384">
        <v>3703</v>
      </c>
      <c r="H59" s="383">
        <v>4171</v>
      </c>
      <c r="I59" s="384">
        <v>247.29682570127071</v>
      </c>
      <c r="J59" s="384">
        <v>39.569287940541834</v>
      </c>
      <c r="K59" s="384">
        <v>358.87923999040999</v>
      </c>
      <c r="L59" s="384">
        <v>345.81905538240233</v>
      </c>
      <c r="M59" s="384">
        <v>56.872256053704156</v>
      </c>
      <c r="N59" s="383">
        <v>1048.4366650683289</v>
      </c>
    </row>
    <row r="60" spans="1:14" ht="15" x14ac:dyDescent="0.25">
      <c r="A60" s="381">
        <v>176</v>
      </c>
      <c r="B60" s="382" t="s">
        <v>65</v>
      </c>
      <c r="C60" s="384">
        <v>121</v>
      </c>
      <c r="D60" s="384">
        <v>27</v>
      </c>
      <c r="E60" s="384">
        <v>173</v>
      </c>
      <c r="F60" s="384">
        <v>126</v>
      </c>
      <c r="G60" s="384">
        <v>3905</v>
      </c>
      <c r="H60" s="383">
        <v>4352</v>
      </c>
      <c r="I60" s="384">
        <v>227.60650505514707</v>
      </c>
      <c r="J60" s="384">
        <v>53.891429227941174</v>
      </c>
      <c r="K60" s="384">
        <v>287.45866038602941</v>
      </c>
      <c r="L60" s="384">
        <v>360.00852022058825</v>
      </c>
      <c r="M60" s="384">
        <v>57.480307904411767</v>
      </c>
      <c r="N60" s="383">
        <v>986.4454227941178</v>
      </c>
    </row>
    <row r="61" spans="1:14" ht="15" x14ac:dyDescent="0.25">
      <c r="A61" s="381">
        <v>177</v>
      </c>
      <c r="B61" s="382" t="s">
        <v>66</v>
      </c>
      <c r="C61" s="384">
        <v>66</v>
      </c>
      <c r="D61" s="384">
        <v>14</v>
      </c>
      <c r="E61" s="384">
        <v>119</v>
      </c>
      <c r="F61" s="384">
        <v>63</v>
      </c>
      <c r="G61" s="384">
        <v>1506</v>
      </c>
      <c r="H61" s="383">
        <v>1768</v>
      </c>
      <c r="I61" s="384">
        <v>305.59754524886881</v>
      </c>
      <c r="J61" s="384">
        <v>68.784502262443439</v>
      </c>
      <c r="K61" s="384">
        <v>486.72413461538463</v>
      </c>
      <c r="L61" s="384">
        <v>443.08740950226246</v>
      </c>
      <c r="M61" s="384">
        <v>54.566945701357469</v>
      </c>
      <c r="N61" s="383">
        <v>1358.7605373303168</v>
      </c>
    </row>
    <row r="62" spans="1:14" ht="15" x14ac:dyDescent="0.25">
      <c r="A62" s="381">
        <v>178</v>
      </c>
      <c r="B62" s="382" t="s">
        <v>67</v>
      </c>
      <c r="C62" s="384">
        <v>217</v>
      </c>
      <c r="D62" s="384">
        <v>37</v>
      </c>
      <c r="E62" s="384">
        <v>282</v>
      </c>
      <c r="F62" s="384">
        <v>164</v>
      </c>
      <c r="G62" s="384">
        <v>5069</v>
      </c>
      <c r="H62" s="383">
        <v>5769</v>
      </c>
      <c r="I62" s="384">
        <v>307.92672386895475</v>
      </c>
      <c r="J62" s="384">
        <v>55.711648465938637</v>
      </c>
      <c r="K62" s="384">
        <v>353.48154966198649</v>
      </c>
      <c r="L62" s="384">
        <v>353.48780031201244</v>
      </c>
      <c r="M62" s="384">
        <v>56.287075749696655</v>
      </c>
      <c r="N62" s="383">
        <v>1126.894798058589</v>
      </c>
    </row>
    <row r="63" spans="1:14" ht="15" x14ac:dyDescent="0.25">
      <c r="A63" s="381">
        <v>179</v>
      </c>
      <c r="B63" s="382" t="s">
        <v>68</v>
      </c>
      <c r="C63" s="384">
        <v>7448</v>
      </c>
      <c r="D63" s="384">
        <v>1396</v>
      </c>
      <c r="E63" s="384">
        <v>9153</v>
      </c>
      <c r="F63" s="384">
        <v>4729</v>
      </c>
      <c r="G63" s="384">
        <v>123161</v>
      </c>
      <c r="H63" s="383">
        <v>145887</v>
      </c>
      <c r="I63" s="384">
        <v>417.93742334820786</v>
      </c>
      <c r="J63" s="384">
        <v>83.121552982788046</v>
      </c>
      <c r="K63" s="384">
        <v>453.69610376524298</v>
      </c>
      <c r="L63" s="384">
        <v>403.07312385613523</v>
      </c>
      <c r="M63" s="384">
        <v>54.080854771158499</v>
      </c>
      <c r="N63" s="383">
        <v>1411.9090587235326</v>
      </c>
    </row>
    <row r="64" spans="1:14" ht="15" x14ac:dyDescent="0.25">
      <c r="A64" s="381">
        <v>181</v>
      </c>
      <c r="B64" s="382" t="s">
        <v>69</v>
      </c>
      <c r="C64" s="384">
        <v>68</v>
      </c>
      <c r="D64" s="384">
        <v>9</v>
      </c>
      <c r="E64" s="384">
        <v>126</v>
      </c>
      <c r="F64" s="384">
        <v>51</v>
      </c>
      <c r="G64" s="384">
        <v>1429</v>
      </c>
      <c r="H64" s="383">
        <v>1683</v>
      </c>
      <c r="I64" s="384">
        <v>330.76000000000005</v>
      </c>
      <c r="J64" s="384">
        <v>46.451871657754012</v>
      </c>
      <c r="K64" s="384">
        <v>541.38299465240641</v>
      </c>
      <c r="L64" s="384">
        <v>376.8054545454545</v>
      </c>
      <c r="M64" s="384">
        <v>54.392002376708263</v>
      </c>
      <c r="N64" s="383">
        <v>1349.7923232323235</v>
      </c>
    </row>
    <row r="65" spans="1:14" ht="15" x14ac:dyDescent="0.25">
      <c r="A65" s="381">
        <v>182</v>
      </c>
      <c r="B65" s="382" t="s">
        <v>70</v>
      </c>
      <c r="C65" s="384">
        <v>613</v>
      </c>
      <c r="D65" s="384">
        <v>139</v>
      </c>
      <c r="E65" s="384">
        <v>1117</v>
      </c>
      <c r="F65" s="384">
        <v>635</v>
      </c>
      <c r="G65" s="384">
        <v>16843</v>
      </c>
      <c r="H65" s="383">
        <v>19347</v>
      </c>
      <c r="I65" s="384">
        <v>259.3791300976896</v>
      </c>
      <c r="J65" s="384">
        <v>62.408823073344706</v>
      </c>
      <c r="K65" s="384">
        <v>417.50119450043934</v>
      </c>
      <c r="L65" s="384">
        <v>408.12313536982475</v>
      </c>
      <c r="M65" s="384">
        <v>55.768986406161169</v>
      </c>
      <c r="N65" s="383">
        <v>1203.1812694474597</v>
      </c>
    </row>
    <row r="66" spans="1:14" ht="15" x14ac:dyDescent="0.25">
      <c r="A66" s="381">
        <v>186</v>
      </c>
      <c r="B66" s="382" t="s">
        <v>71</v>
      </c>
      <c r="C66" s="384">
        <v>2709</v>
      </c>
      <c r="D66" s="384">
        <v>525</v>
      </c>
      <c r="E66" s="384">
        <v>3180</v>
      </c>
      <c r="F66" s="384">
        <v>1618</v>
      </c>
      <c r="G66" s="384">
        <v>37598</v>
      </c>
      <c r="H66" s="383">
        <v>45630</v>
      </c>
      <c r="I66" s="384">
        <v>486.01169822485213</v>
      </c>
      <c r="J66" s="384">
        <v>99.943293885601577</v>
      </c>
      <c r="K66" s="384">
        <v>503.95856673241286</v>
      </c>
      <c r="L66" s="384">
        <v>440.9193609467456</v>
      </c>
      <c r="M66" s="384">
        <v>52.783867630944549</v>
      </c>
      <c r="N66" s="383">
        <v>1583.6167874205564</v>
      </c>
    </row>
    <row r="67" spans="1:14" ht="15" x14ac:dyDescent="0.25">
      <c r="A67" s="381">
        <v>202</v>
      </c>
      <c r="B67" s="382" t="s">
        <v>72</v>
      </c>
      <c r="C67" s="384">
        <v>2419</v>
      </c>
      <c r="D67" s="384">
        <v>455</v>
      </c>
      <c r="E67" s="384">
        <v>2778</v>
      </c>
      <c r="F67" s="384">
        <v>1384</v>
      </c>
      <c r="G67" s="384">
        <v>28812</v>
      </c>
      <c r="H67" s="383">
        <v>35848</v>
      </c>
      <c r="I67" s="384">
        <v>552.40693734657441</v>
      </c>
      <c r="J67" s="384">
        <v>110.25322193706762</v>
      </c>
      <c r="K67" s="384">
        <v>560.38369616157104</v>
      </c>
      <c r="L67" s="384">
        <v>480.06747154652976</v>
      </c>
      <c r="M67" s="384">
        <v>51.486741798705644</v>
      </c>
      <c r="N67" s="383">
        <v>1754.5980687904485</v>
      </c>
    </row>
    <row r="68" spans="1:14" ht="15" x14ac:dyDescent="0.25">
      <c r="A68" s="381">
        <v>204</v>
      </c>
      <c r="B68" s="382" t="s">
        <v>73</v>
      </c>
      <c r="C68" s="384">
        <v>78</v>
      </c>
      <c r="D68" s="384">
        <v>15</v>
      </c>
      <c r="E68" s="384">
        <v>142</v>
      </c>
      <c r="F68" s="384">
        <v>69</v>
      </c>
      <c r="G68" s="384">
        <v>2385</v>
      </c>
      <c r="H68" s="383">
        <v>2689</v>
      </c>
      <c r="I68" s="384">
        <v>237.46083302342879</v>
      </c>
      <c r="J68" s="384">
        <v>48.455745630345852</v>
      </c>
      <c r="K68" s="384">
        <v>381.87015991074747</v>
      </c>
      <c r="L68" s="384">
        <v>319.07252510226851</v>
      </c>
      <c r="M68" s="384">
        <v>56.817813313499443</v>
      </c>
      <c r="N68" s="383">
        <v>1043.6770769802902</v>
      </c>
    </row>
    <row r="69" spans="1:14" ht="15" x14ac:dyDescent="0.25">
      <c r="A69" s="381">
        <v>205</v>
      </c>
      <c r="B69" s="382" t="s">
        <v>74</v>
      </c>
      <c r="C69" s="384">
        <v>1759</v>
      </c>
      <c r="D69" s="384">
        <v>382</v>
      </c>
      <c r="E69" s="384">
        <v>2452</v>
      </c>
      <c r="F69" s="384">
        <v>1285</v>
      </c>
      <c r="G69" s="384">
        <v>30419</v>
      </c>
      <c r="H69" s="383">
        <v>36297</v>
      </c>
      <c r="I69" s="384">
        <v>396.71926853458967</v>
      </c>
      <c r="J69" s="384">
        <v>91.419208199024709</v>
      </c>
      <c r="K69" s="384">
        <v>488.50376504945314</v>
      </c>
      <c r="L69" s="384">
        <v>440.21366228613937</v>
      </c>
      <c r="M69" s="384">
        <v>53.686010965093537</v>
      </c>
      <c r="N69" s="383">
        <v>1470.5419150343005</v>
      </c>
    </row>
    <row r="70" spans="1:14" ht="15" x14ac:dyDescent="0.25">
      <c r="A70" s="381">
        <v>208</v>
      </c>
      <c r="B70" s="382" t="s">
        <v>75</v>
      </c>
      <c r="C70" s="384">
        <v>739</v>
      </c>
      <c r="D70" s="384">
        <v>136</v>
      </c>
      <c r="E70" s="384">
        <v>965</v>
      </c>
      <c r="F70" s="384">
        <v>517</v>
      </c>
      <c r="G70" s="384">
        <v>9978</v>
      </c>
      <c r="H70" s="383">
        <v>12335</v>
      </c>
      <c r="I70" s="384">
        <v>490.44856830158085</v>
      </c>
      <c r="J70" s="384">
        <v>95.77332792865829</v>
      </c>
      <c r="K70" s="384">
        <v>565.72626266720715</v>
      </c>
      <c r="L70" s="384">
        <v>521.17372192946902</v>
      </c>
      <c r="M70" s="384">
        <v>51.819268747466566</v>
      </c>
      <c r="N70" s="383">
        <v>1724.9411495743816</v>
      </c>
    </row>
    <row r="71" spans="1:14" ht="15" x14ac:dyDescent="0.25">
      <c r="A71" s="381">
        <v>211</v>
      </c>
      <c r="B71" s="382" t="s">
        <v>76</v>
      </c>
      <c r="C71" s="384">
        <v>2045</v>
      </c>
      <c r="D71" s="384">
        <v>443</v>
      </c>
      <c r="E71" s="384">
        <v>2613</v>
      </c>
      <c r="F71" s="384">
        <v>1374</v>
      </c>
      <c r="G71" s="384">
        <v>26484</v>
      </c>
      <c r="H71" s="383">
        <v>32959</v>
      </c>
      <c r="I71" s="384">
        <v>507.93421978822175</v>
      </c>
      <c r="J71" s="384">
        <v>116.75474073849328</v>
      </c>
      <c r="K71" s="384">
        <v>573.30214175187348</v>
      </c>
      <c r="L71" s="384">
        <v>518.374735883977</v>
      </c>
      <c r="M71" s="384">
        <v>51.475015625474072</v>
      </c>
      <c r="N71" s="383">
        <v>1767.8408537880396</v>
      </c>
    </row>
    <row r="72" spans="1:14" ht="15" x14ac:dyDescent="0.25">
      <c r="A72" s="381">
        <v>213</v>
      </c>
      <c r="B72" s="382" t="s">
        <v>77</v>
      </c>
      <c r="C72" s="384">
        <v>167</v>
      </c>
      <c r="D72" s="384">
        <v>32</v>
      </c>
      <c r="E72" s="384">
        <v>267</v>
      </c>
      <c r="F72" s="384">
        <v>156</v>
      </c>
      <c r="G72" s="384">
        <v>4532</v>
      </c>
      <c r="H72" s="383">
        <v>5154</v>
      </c>
      <c r="I72" s="384">
        <v>265.25296274738071</v>
      </c>
      <c r="J72" s="384">
        <v>53.932479627473803</v>
      </c>
      <c r="K72" s="384">
        <v>374.6148835855646</v>
      </c>
      <c r="L72" s="384">
        <v>376.36679860302678</v>
      </c>
      <c r="M72" s="384">
        <v>56.329049282110979</v>
      </c>
      <c r="N72" s="383">
        <v>1126.4961738455568</v>
      </c>
    </row>
    <row r="73" spans="1:14" ht="15" x14ac:dyDescent="0.25">
      <c r="A73" s="381">
        <v>214</v>
      </c>
      <c r="B73" s="382" t="s">
        <v>78</v>
      </c>
      <c r="C73" s="384">
        <v>583</v>
      </c>
      <c r="D73" s="384">
        <v>116</v>
      </c>
      <c r="E73" s="384">
        <v>789</v>
      </c>
      <c r="F73" s="384">
        <v>383</v>
      </c>
      <c r="G73" s="384">
        <v>10657</v>
      </c>
      <c r="H73" s="383">
        <v>12528</v>
      </c>
      <c r="I73" s="384">
        <v>380.95615660919543</v>
      </c>
      <c r="J73" s="384">
        <v>80.430555555555557</v>
      </c>
      <c r="K73" s="384">
        <v>455.42140565134099</v>
      </c>
      <c r="L73" s="384">
        <v>380.14400862068965</v>
      </c>
      <c r="M73" s="384">
        <v>54.492929438058752</v>
      </c>
      <c r="N73" s="383">
        <v>1351.4450558748406</v>
      </c>
    </row>
    <row r="74" spans="1:14" ht="15" x14ac:dyDescent="0.25">
      <c r="A74" s="381">
        <v>216</v>
      </c>
      <c r="B74" s="382" t="s">
        <v>79</v>
      </c>
      <c r="C74" s="384">
        <v>46</v>
      </c>
      <c r="D74" s="384">
        <v>8</v>
      </c>
      <c r="E74" s="384">
        <v>61</v>
      </c>
      <c r="F74" s="384">
        <v>40</v>
      </c>
      <c r="G74" s="384">
        <v>1114</v>
      </c>
      <c r="H74" s="383">
        <v>1269</v>
      </c>
      <c r="I74" s="384">
        <v>296.74567375886528</v>
      </c>
      <c r="J74" s="384">
        <v>54.761229314420802</v>
      </c>
      <c r="K74" s="384">
        <v>347.60530338849486</v>
      </c>
      <c r="L74" s="384">
        <v>391.94893617021279</v>
      </c>
      <c r="M74" s="384">
        <v>56.235492513790383</v>
      </c>
      <c r="N74" s="383">
        <v>1147.2966351457842</v>
      </c>
    </row>
    <row r="75" spans="1:14" ht="15" x14ac:dyDescent="0.25">
      <c r="A75" s="381">
        <v>217</v>
      </c>
      <c r="B75" s="382" t="s">
        <v>80</v>
      </c>
      <c r="C75" s="384">
        <v>309</v>
      </c>
      <c r="D75" s="384">
        <v>67</v>
      </c>
      <c r="E75" s="384">
        <v>447</v>
      </c>
      <c r="F75" s="384">
        <v>191</v>
      </c>
      <c r="G75" s="384">
        <v>4338</v>
      </c>
      <c r="H75" s="383">
        <v>5352</v>
      </c>
      <c r="I75" s="384">
        <v>472.64009529147984</v>
      </c>
      <c r="J75" s="384">
        <v>108.7435538116592</v>
      </c>
      <c r="K75" s="384">
        <v>603.96197869955154</v>
      </c>
      <c r="L75" s="384">
        <v>443.76023542600893</v>
      </c>
      <c r="M75" s="384">
        <v>51.923071748878932</v>
      </c>
      <c r="N75" s="383">
        <v>1681.0289349775783</v>
      </c>
    </row>
    <row r="76" spans="1:14" ht="15" x14ac:dyDescent="0.25">
      <c r="A76" s="381">
        <v>218</v>
      </c>
      <c r="B76" s="382" t="s">
        <v>81</v>
      </c>
      <c r="C76" s="384">
        <v>37</v>
      </c>
      <c r="D76" s="384">
        <v>11</v>
      </c>
      <c r="E76" s="384">
        <v>62</v>
      </c>
      <c r="F76" s="384">
        <v>27</v>
      </c>
      <c r="G76" s="384">
        <v>1063</v>
      </c>
      <c r="H76" s="383">
        <v>1200</v>
      </c>
      <c r="I76" s="384">
        <v>252.41122500000003</v>
      </c>
      <c r="J76" s="384">
        <v>79.626249999999999</v>
      </c>
      <c r="K76" s="384">
        <v>373.61871666666667</v>
      </c>
      <c r="L76" s="384">
        <v>279.77804999999995</v>
      </c>
      <c r="M76" s="384">
        <v>56.74648333333333</v>
      </c>
      <c r="N76" s="383">
        <v>1042.1807250000002</v>
      </c>
    </row>
    <row r="77" spans="1:14" ht="15" x14ac:dyDescent="0.25">
      <c r="A77" s="381">
        <v>224</v>
      </c>
      <c r="B77" s="382" t="s">
        <v>82</v>
      </c>
      <c r="C77" s="384">
        <v>344</v>
      </c>
      <c r="D77" s="384">
        <v>76</v>
      </c>
      <c r="E77" s="384">
        <v>573</v>
      </c>
      <c r="F77" s="384">
        <v>343</v>
      </c>
      <c r="G77" s="384">
        <v>7267</v>
      </c>
      <c r="H77" s="383">
        <v>8603</v>
      </c>
      <c r="I77" s="384">
        <v>327.3382122515402</v>
      </c>
      <c r="J77" s="384">
        <v>76.737649657096355</v>
      </c>
      <c r="K77" s="384">
        <v>481.64036847611294</v>
      </c>
      <c r="L77" s="384">
        <v>495.76437754271768</v>
      </c>
      <c r="M77" s="384">
        <v>54.111823782401487</v>
      </c>
      <c r="N77" s="383">
        <v>1435.5924317098688</v>
      </c>
    </row>
    <row r="78" spans="1:14" ht="15" x14ac:dyDescent="0.25">
      <c r="A78" s="381">
        <v>226</v>
      </c>
      <c r="B78" s="382" t="s">
        <v>83</v>
      </c>
      <c r="C78" s="384">
        <v>118</v>
      </c>
      <c r="D78" s="384">
        <v>34</v>
      </c>
      <c r="E78" s="384">
        <v>190</v>
      </c>
      <c r="F78" s="384">
        <v>124</v>
      </c>
      <c r="G78" s="384">
        <v>3199</v>
      </c>
      <c r="H78" s="383">
        <v>3665</v>
      </c>
      <c r="I78" s="384">
        <v>263.57014461118695</v>
      </c>
      <c r="J78" s="384">
        <v>80.584174624829473</v>
      </c>
      <c r="K78" s="384">
        <v>374.88477489768076</v>
      </c>
      <c r="L78" s="384">
        <v>420.70611732605727</v>
      </c>
      <c r="M78" s="384">
        <v>55.914854024556618</v>
      </c>
      <c r="N78" s="383">
        <v>1195.6600654843112</v>
      </c>
    </row>
    <row r="79" spans="1:14" ht="15" x14ac:dyDescent="0.25">
      <c r="A79" s="381">
        <v>230</v>
      </c>
      <c r="B79" s="382" t="s">
        <v>84</v>
      </c>
      <c r="C79" s="384">
        <v>98</v>
      </c>
      <c r="D79" s="384">
        <v>17</v>
      </c>
      <c r="E79" s="384">
        <v>128</v>
      </c>
      <c r="F79" s="384">
        <v>58</v>
      </c>
      <c r="G79" s="384">
        <v>1939</v>
      </c>
      <c r="H79" s="383">
        <v>2240</v>
      </c>
      <c r="I79" s="384">
        <v>358.15106250000002</v>
      </c>
      <c r="J79" s="384">
        <v>65.924330357142864</v>
      </c>
      <c r="K79" s="384">
        <v>413.21885714285713</v>
      </c>
      <c r="L79" s="384">
        <v>321.96680357142856</v>
      </c>
      <c r="M79" s="384">
        <v>55.451937500000007</v>
      </c>
      <c r="N79" s="383">
        <v>1214.7129910714286</v>
      </c>
    </row>
    <row r="80" spans="1:14" ht="15" x14ac:dyDescent="0.25">
      <c r="A80" s="381">
        <v>231</v>
      </c>
      <c r="B80" s="382" t="s">
        <v>85</v>
      </c>
      <c r="C80" s="384">
        <v>51</v>
      </c>
      <c r="D80" s="384">
        <v>16</v>
      </c>
      <c r="E80" s="384">
        <v>66</v>
      </c>
      <c r="F80" s="384">
        <v>28</v>
      </c>
      <c r="G80" s="384">
        <v>1095</v>
      </c>
      <c r="H80" s="383">
        <v>1256</v>
      </c>
      <c r="I80" s="384">
        <v>332.40589968152864</v>
      </c>
      <c r="J80" s="384">
        <v>110.65605095541402</v>
      </c>
      <c r="K80" s="384">
        <v>379.99027070063693</v>
      </c>
      <c r="L80" s="384">
        <v>277.20401273885352</v>
      </c>
      <c r="M80" s="384">
        <v>55.848487261146495</v>
      </c>
      <c r="N80" s="383">
        <v>1156.1047213375796</v>
      </c>
    </row>
    <row r="81" spans="1:14" ht="15" x14ac:dyDescent="0.25">
      <c r="A81" s="381">
        <v>232</v>
      </c>
      <c r="B81" s="382" t="s">
        <v>86</v>
      </c>
      <c r="C81" s="384">
        <v>580</v>
      </c>
      <c r="D81" s="384">
        <v>123</v>
      </c>
      <c r="E81" s="384">
        <v>849</v>
      </c>
      <c r="F81" s="384">
        <v>461</v>
      </c>
      <c r="G81" s="384">
        <v>10737</v>
      </c>
      <c r="H81" s="383">
        <v>12750</v>
      </c>
      <c r="I81" s="384">
        <v>372.39684705882354</v>
      </c>
      <c r="J81" s="384">
        <v>83.799176470588236</v>
      </c>
      <c r="K81" s="384">
        <v>481.52150352941175</v>
      </c>
      <c r="L81" s="384">
        <v>449.59540235294116</v>
      </c>
      <c r="M81" s="384">
        <v>53.946056470588232</v>
      </c>
      <c r="N81" s="383">
        <v>1441.2589858823526</v>
      </c>
    </row>
    <row r="82" spans="1:14" ht="15" x14ac:dyDescent="0.25">
      <c r="A82" s="381">
        <v>233</v>
      </c>
      <c r="B82" s="382" t="s">
        <v>87</v>
      </c>
      <c r="C82" s="384">
        <v>656</v>
      </c>
      <c r="D82" s="384">
        <v>133</v>
      </c>
      <c r="E82" s="384">
        <v>993</v>
      </c>
      <c r="F82" s="384">
        <v>577</v>
      </c>
      <c r="G82" s="384">
        <v>12757</v>
      </c>
      <c r="H82" s="383">
        <v>15116</v>
      </c>
      <c r="I82" s="384">
        <v>355.26722413336864</v>
      </c>
      <c r="J82" s="384">
        <v>76.429247155332092</v>
      </c>
      <c r="K82" s="384">
        <v>475.04040023815821</v>
      </c>
      <c r="L82" s="384">
        <v>474.6462463614713</v>
      </c>
      <c r="M82" s="384">
        <v>54.062808944165127</v>
      </c>
      <c r="N82" s="383">
        <v>1435.4459268324956</v>
      </c>
    </row>
    <row r="83" spans="1:14" ht="15" x14ac:dyDescent="0.25">
      <c r="A83" s="381">
        <v>235</v>
      </c>
      <c r="B83" s="382" t="s">
        <v>88</v>
      </c>
      <c r="C83" s="384">
        <v>557</v>
      </c>
      <c r="D83" s="384">
        <v>131</v>
      </c>
      <c r="E83" s="384">
        <v>833</v>
      </c>
      <c r="F83" s="384">
        <v>479</v>
      </c>
      <c r="G83" s="384">
        <v>8284</v>
      </c>
      <c r="H83" s="383">
        <v>10284</v>
      </c>
      <c r="I83" s="384">
        <v>443.38532380396731</v>
      </c>
      <c r="J83" s="384">
        <v>110.65067094515753</v>
      </c>
      <c r="K83" s="384">
        <v>585.73491734733568</v>
      </c>
      <c r="L83" s="384">
        <v>579.16801050175036</v>
      </c>
      <c r="M83" s="384">
        <v>51.601812524309608</v>
      </c>
      <c r="N83" s="383">
        <v>1770.5407351225201</v>
      </c>
    </row>
    <row r="84" spans="1:14" ht="15" x14ac:dyDescent="0.25">
      <c r="A84" s="381">
        <v>236</v>
      </c>
      <c r="B84" s="382" t="s">
        <v>89</v>
      </c>
      <c r="C84" s="384">
        <v>227</v>
      </c>
      <c r="D84" s="384">
        <v>52</v>
      </c>
      <c r="E84" s="384">
        <v>360</v>
      </c>
      <c r="F84" s="384">
        <v>163</v>
      </c>
      <c r="G84" s="384">
        <v>3396</v>
      </c>
      <c r="H84" s="383">
        <v>4198</v>
      </c>
      <c r="I84" s="384">
        <v>442.66135540733683</v>
      </c>
      <c r="J84" s="384">
        <v>107.59838018103859</v>
      </c>
      <c r="K84" s="384">
        <v>620.12358265840874</v>
      </c>
      <c r="L84" s="384">
        <v>482.81003811338735</v>
      </c>
      <c r="M84" s="384">
        <v>51.821762744163891</v>
      </c>
      <c r="N84" s="383">
        <v>1705.0151191043353</v>
      </c>
    </row>
    <row r="85" spans="1:14" ht="15" x14ac:dyDescent="0.25">
      <c r="A85" s="381">
        <v>239</v>
      </c>
      <c r="B85" s="382" t="s">
        <v>90</v>
      </c>
      <c r="C85" s="384">
        <v>76</v>
      </c>
      <c r="D85" s="384">
        <v>14</v>
      </c>
      <c r="E85" s="384">
        <v>92</v>
      </c>
      <c r="F85" s="384">
        <v>47</v>
      </c>
      <c r="G85" s="384">
        <v>1800</v>
      </c>
      <c r="H85" s="383">
        <v>2029</v>
      </c>
      <c r="I85" s="384">
        <v>306.63359290290788</v>
      </c>
      <c r="J85" s="384">
        <v>59.936421882700834</v>
      </c>
      <c r="K85" s="384">
        <v>327.88682109413503</v>
      </c>
      <c r="L85" s="384">
        <v>288.03610645638247</v>
      </c>
      <c r="M85" s="384">
        <v>56.829965500246423</v>
      </c>
      <c r="N85" s="383">
        <v>1039.3229078363725</v>
      </c>
    </row>
    <row r="86" spans="1:14" ht="15" x14ac:dyDescent="0.25">
      <c r="A86" s="381">
        <v>240</v>
      </c>
      <c r="B86" s="382" t="s">
        <v>91</v>
      </c>
      <c r="C86" s="384">
        <v>831</v>
      </c>
      <c r="D86" s="384">
        <v>162</v>
      </c>
      <c r="E86" s="384">
        <v>1221</v>
      </c>
      <c r="F86" s="384">
        <v>666</v>
      </c>
      <c r="G86" s="384">
        <v>16619</v>
      </c>
      <c r="H86" s="383">
        <v>19499</v>
      </c>
      <c r="I86" s="384">
        <v>348.88064054566905</v>
      </c>
      <c r="J86" s="384">
        <v>72.168470177957843</v>
      </c>
      <c r="K86" s="384">
        <v>452.81573055028463</v>
      </c>
      <c r="L86" s="384">
        <v>424.71051233396588</v>
      </c>
      <c r="M86" s="384">
        <v>54.598345556182373</v>
      </c>
      <c r="N86" s="383">
        <v>1353.1736991640598</v>
      </c>
    </row>
    <row r="87" spans="1:14" ht="15" x14ac:dyDescent="0.25">
      <c r="A87" s="381">
        <v>241</v>
      </c>
      <c r="B87" s="382" t="s">
        <v>92</v>
      </c>
      <c r="C87" s="384">
        <v>399</v>
      </c>
      <c r="D87" s="384">
        <v>82</v>
      </c>
      <c r="E87" s="384">
        <v>582</v>
      </c>
      <c r="F87" s="384">
        <v>305</v>
      </c>
      <c r="G87" s="384">
        <v>6403</v>
      </c>
      <c r="H87" s="383">
        <v>7771</v>
      </c>
      <c r="I87" s="384">
        <v>420.32398533007336</v>
      </c>
      <c r="J87" s="384">
        <v>91.660404066400716</v>
      </c>
      <c r="K87" s="384">
        <v>541.58204349504558</v>
      </c>
      <c r="L87" s="384">
        <v>488.03846351820869</v>
      </c>
      <c r="M87" s="384">
        <v>52.782933985330075</v>
      </c>
      <c r="N87" s="383">
        <v>1594.3878303950585</v>
      </c>
    </row>
    <row r="88" spans="1:14" ht="15" x14ac:dyDescent="0.25">
      <c r="A88" s="381">
        <v>244</v>
      </c>
      <c r="B88" s="382" t="s">
        <v>93</v>
      </c>
      <c r="C88" s="384">
        <v>1558</v>
      </c>
      <c r="D88" s="384">
        <v>279</v>
      </c>
      <c r="E88" s="384">
        <v>1977</v>
      </c>
      <c r="F88" s="384">
        <v>968</v>
      </c>
      <c r="G88" s="384">
        <v>14518</v>
      </c>
      <c r="H88" s="383">
        <v>19300</v>
      </c>
      <c r="I88" s="384">
        <v>660.84305595854926</v>
      </c>
      <c r="J88" s="384">
        <v>125.57168393782383</v>
      </c>
      <c r="K88" s="384">
        <v>740.74297461139895</v>
      </c>
      <c r="L88" s="384">
        <v>623.66183626943007</v>
      </c>
      <c r="M88" s="384">
        <v>48.187724352331607</v>
      </c>
      <c r="N88" s="383">
        <v>2199.0072751295334</v>
      </c>
    </row>
    <row r="89" spans="1:14" ht="15" x14ac:dyDescent="0.25">
      <c r="A89" s="381">
        <v>245</v>
      </c>
      <c r="B89" s="382" t="s">
        <v>94</v>
      </c>
      <c r="C89" s="384">
        <v>2151</v>
      </c>
      <c r="D89" s="384">
        <v>394</v>
      </c>
      <c r="E89" s="384">
        <v>2516</v>
      </c>
      <c r="F89" s="384">
        <v>1363</v>
      </c>
      <c r="G89" s="384">
        <v>31252</v>
      </c>
      <c r="H89" s="383">
        <v>37676</v>
      </c>
      <c r="I89" s="384">
        <v>467.37320336553779</v>
      </c>
      <c r="J89" s="384">
        <v>90.839818452064975</v>
      </c>
      <c r="K89" s="384">
        <v>482.90758785433701</v>
      </c>
      <c r="L89" s="384">
        <v>449.84426531478925</v>
      </c>
      <c r="M89" s="384">
        <v>53.137358530629584</v>
      </c>
      <c r="N89" s="383">
        <v>1544.1022335173586</v>
      </c>
    </row>
    <row r="90" spans="1:14" ht="15" x14ac:dyDescent="0.25">
      <c r="A90" s="381">
        <v>249</v>
      </c>
      <c r="B90" s="382" t="s">
        <v>95</v>
      </c>
      <c r="C90" s="384">
        <v>343</v>
      </c>
      <c r="D90" s="384">
        <v>71</v>
      </c>
      <c r="E90" s="384">
        <v>567</v>
      </c>
      <c r="F90" s="384">
        <v>288</v>
      </c>
      <c r="G90" s="384">
        <v>7981</v>
      </c>
      <c r="H90" s="383">
        <v>9250</v>
      </c>
      <c r="I90" s="384">
        <v>303.55722486486485</v>
      </c>
      <c r="J90" s="384">
        <v>66.67475675675675</v>
      </c>
      <c r="K90" s="384">
        <v>443.26098486486484</v>
      </c>
      <c r="L90" s="384">
        <v>387.15232864864868</v>
      </c>
      <c r="M90" s="384">
        <v>55.271660540540545</v>
      </c>
      <c r="N90" s="383">
        <v>1255.9169556756756</v>
      </c>
    </row>
    <row r="91" spans="1:14" ht="15" x14ac:dyDescent="0.25">
      <c r="A91" s="381">
        <v>250</v>
      </c>
      <c r="B91" s="382" t="s">
        <v>96</v>
      </c>
      <c r="C91" s="384">
        <v>55</v>
      </c>
      <c r="D91" s="384">
        <v>9</v>
      </c>
      <c r="E91" s="384">
        <v>112</v>
      </c>
      <c r="F91" s="384">
        <v>51</v>
      </c>
      <c r="G91" s="384">
        <v>1544</v>
      </c>
      <c r="H91" s="383">
        <v>1771</v>
      </c>
      <c r="I91" s="384">
        <v>254.23322981366462</v>
      </c>
      <c r="J91" s="384">
        <v>44.143704121964994</v>
      </c>
      <c r="K91" s="384">
        <v>457.31731225296443</v>
      </c>
      <c r="L91" s="384">
        <v>358.08220214568036</v>
      </c>
      <c r="M91" s="384">
        <v>55.849034443817054</v>
      </c>
      <c r="N91" s="383">
        <v>1169.6254827780913</v>
      </c>
    </row>
    <row r="92" spans="1:14" ht="15" x14ac:dyDescent="0.25">
      <c r="A92" s="381">
        <v>256</v>
      </c>
      <c r="B92" s="382" t="s">
        <v>97</v>
      </c>
      <c r="C92" s="384">
        <v>99</v>
      </c>
      <c r="D92" s="384">
        <v>20</v>
      </c>
      <c r="E92" s="384">
        <v>114</v>
      </c>
      <c r="F92" s="384">
        <v>58</v>
      </c>
      <c r="G92" s="384">
        <v>1263</v>
      </c>
      <c r="H92" s="383">
        <v>1554</v>
      </c>
      <c r="I92" s="384">
        <v>521.52167953667958</v>
      </c>
      <c r="J92" s="384">
        <v>111.79536679536679</v>
      </c>
      <c r="K92" s="384">
        <v>530.48366795366792</v>
      </c>
      <c r="L92" s="384">
        <v>464.09629343629342</v>
      </c>
      <c r="M92" s="384">
        <v>52.064208494208494</v>
      </c>
      <c r="N92" s="383">
        <v>1679.9612162162161</v>
      </c>
    </row>
    <row r="93" spans="1:14" ht="15" x14ac:dyDescent="0.25">
      <c r="A93" s="381">
        <v>257</v>
      </c>
      <c r="B93" s="382" t="s">
        <v>98</v>
      </c>
      <c r="C93" s="384">
        <v>2434</v>
      </c>
      <c r="D93" s="384">
        <v>461</v>
      </c>
      <c r="E93" s="384">
        <v>3236</v>
      </c>
      <c r="F93" s="384">
        <v>1795</v>
      </c>
      <c r="G93" s="384">
        <v>32796</v>
      </c>
      <c r="H93" s="383">
        <v>40722</v>
      </c>
      <c r="I93" s="384">
        <v>489.3050081037278</v>
      </c>
      <c r="J93" s="384">
        <v>98.336930897303674</v>
      </c>
      <c r="K93" s="384">
        <v>574.64230342321105</v>
      </c>
      <c r="L93" s="384">
        <v>548.10842050979818</v>
      </c>
      <c r="M93" s="384">
        <v>51.591566229556513</v>
      </c>
      <c r="N93" s="383">
        <v>1761.9842291635975</v>
      </c>
    </row>
    <row r="94" spans="1:14" ht="15" x14ac:dyDescent="0.25">
      <c r="A94" s="381">
        <v>260</v>
      </c>
      <c r="B94" s="382" t="s">
        <v>99</v>
      </c>
      <c r="C94" s="384">
        <v>303</v>
      </c>
      <c r="D94" s="384">
        <v>71</v>
      </c>
      <c r="E94" s="384">
        <v>512</v>
      </c>
      <c r="F94" s="384">
        <v>255</v>
      </c>
      <c r="G94" s="384">
        <v>8586</v>
      </c>
      <c r="H94" s="383">
        <v>9727</v>
      </c>
      <c r="I94" s="384">
        <v>255.00688084712658</v>
      </c>
      <c r="J94" s="384">
        <v>63.405109489051092</v>
      </c>
      <c r="K94" s="384">
        <v>380.63544361056853</v>
      </c>
      <c r="L94" s="384">
        <v>325.9810733011206</v>
      </c>
      <c r="M94" s="384">
        <v>56.545611185360343</v>
      </c>
      <c r="N94" s="383">
        <v>1081.5741184332271</v>
      </c>
    </row>
    <row r="95" spans="1:14" ht="15" x14ac:dyDescent="0.25">
      <c r="A95" s="381">
        <v>261</v>
      </c>
      <c r="B95" s="382" t="s">
        <v>100</v>
      </c>
      <c r="C95" s="384">
        <v>335</v>
      </c>
      <c r="D95" s="384">
        <v>69</v>
      </c>
      <c r="E95" s="384">
        <v>426</v>
      </c>
      <c r="F95" s="384">
        <v>203</v>
      </c>
      <c r="G95" s="384">
        <v>5604</v>
      </c>
      <c r="H95" s="383">
        <v>6637</v>
      </c>
      <c r="I95" s="384">
        <v>413.20082115413589</v>
      </c>
      <c r="J95" s="384">
        <v>90.307141780925122</v>
      </c>
      <c r="K95" s="384">
        <v>464.14744312189242</v>
      </c>
      <c r="L95" s="384">
        <v>380.32540907036309</v>
      </c>
      <c r="M95" s="384">
        <v>54.089534428205511</v>
      </c>
      <c r="N95" s="383">
        <v>1402.0703495555222</v>
      </c>
    </row>
    <row r="96" spans="1:14" ht="15" x14ac:dyDescent="0.25">
      <c r="A96" s="381">
        <v>263</v>
      </c>
      <c r="B96" s="382" t="s">
        <v>101</v>
      </c>
      <c r="C96" s="384">
        <v>386</v>
      </c>
      <c r="D96" s="384">
        <v>68</v>
      </c>
      <c r="E96" s="384">
        <v>472</v>
      </c>
      <c r="F96" s="384">
        <v>241</v>
      </c>
      <c r="G96" s="384">
        <v>6430</v>
      </c>
      <c r="H96" s="383">
        <v>7597</v>
      </c>
      <c r="I96" s="384">
        <v>415.94256417006716</v>
      </c>
      <c r="J96" s="384">
        <v>77.752007371330791</v>
      </c>
      <c r="K96" s="384">
        <v>449.28100039489271</v>
      </c>
      <c r="L96" s="384">
        <v>394.46278530999075</v>
      </c>
      <c r="M96" s="384">
        <v>54.219534026589443</v>
      </c>
      <c r="N96" s="383">
        <v>1391.657891272871</v>
      </c>
    </row>
    <row r="97" spans="1:14" ht="15" x14ac:dyDescent="0.25">
      <c r="A97" s="381">
        <v>265</v>
      </c>
      <c r="B97" s="382" t="s">
        <v>102</v>
      </c>
      <c r="C97" s="384">
        <v>53</v>
      </c>
      <c r="D97" s="384">
        <v>9</v>
      </c>
      <c r="E97" s="384">
        <v>54</v>
      </c>
      <c r="F97" s="384">
        <v>38</v>
      </c>
      <c r="G97" s="384">
        <v>910</v>
      </c>
      <c r="H97" s="383">
        <v>1064</v>
      </c>
      <c r="I97" s="384">
        <v>407.77671992481203</v>
      </c>
      <c r="J97" s="384">
        <v>73.47603383458646</v>
      </c>
      <c r="K97" s="384">
        <v>367.00359022556393</v>
      </c>
      <c r="L97" s="384">
        <v>444.09214285714285</v>
      </c>
      <c r="M97" s="384">
        <v>54.788157894736841</v>
      </c>
      <c r="N97" s="383">
        <v>1347.1366447368423</v>
      </c>
    </row>
    <row r="98" spans="1:14" ht="15" x14ac:dyDescent="0.25">
      <c r="A98" s="381">
        <v>271</v>
      </c>
      <c r="B98" s="382" t="s">
        <v>103</v>
      </c>
      <c r="C98" s="384">
        <v>294</v>
      </c>
      <c r="D98" s="384">
        <v>58</v>
      </c>
      <c r="E98" s="384">
        <v>365</v>
      </c>
      <c r="F98" s="384">
        <v>221</v>
      </c>
      <c r="G98" s="384">
        <v>5965</v>
      </c>
      <c r="H98" s="383">
        <v>6903</v>
      </c>
      <c r="I98" s="384">
        <v>348.65640156453719</v>
      </c>
      <c r="J98" s="384">
        <v>72.985223815732297</v>
      </c>
      <c r="K98" s="384">
        <v>382.36063305809068</v>
      </c>
      <c r="L98" s="384">
        <v>398.09389830508479</v>
      </c>
      <c r="M98" s="384">
        <v>55.355338258728089</v>
      </c>
      <c r="N98" s="383">
        <v>1257.451495002173</v>
      </c>
    </row>
    <row r="99" spans="1:14" ht="15" x14ac:dyDescent="0.25">
      <c r="A99" s="381">
        <v>272</v>
      </c>
      <c r="B99" s="382" t="s">
        <v>104</v>
      </c>
      <c r="C99" s="384">
        <v>3052</v>
      </c>
      <c r="D99" s="384">
        <v>573</v>
      </c>
      <c r="E99" s="384">
        <v>3841</v>
      </c>
      <c r="F99" s="384">
        <v>1918</v>
      </c>
      <c r="G99" s="384">
        <v>38622</v>
      </c>
      <c r="H99" s="383">
        <v>48006</v>
      </c>
      <c r="I99" s="384">
        <v>520.44782152230971</v>
      </c>
      <c r="J99" s="384">
        <v>103.68213348331459</v>
      </c>
      <c r="K99" s="384">
        <v>578.58472961713119</v>
      </c>
      <c r="L99" s="384">
        <v>496.8029921259843</v>
      </c>
      <c r="M99" s="384">
        <v>51.537835270591181</v>
      </c>
      <c r="N99" s="383">
        <v>1751.0555120193308</v>
      </c>
    </row>
    <row r="100" spans="1:14" ht="15" x14ac:dyDescent="0.25">
      <c r="A100" s="381">
        <v>273</v>
      </c>
      <c r="B100" s="382" t="s">
        <v>105</v>
      </c>
      <c r="C100" s="384">
        <v>212</v>
      </c>
      <c r="D100" s="384">
        <v>34</v>
      </c>
      <c r="E100" s="384">
        <v>294</v>
      </c>
      <c r="F100" s="384">
        <v>135</v>
      </c>
      <c r="G100" s="384">
        <v>3324</v>
      </c>
      <c r="H100" s="383">
        <v>3999</v>
      </c>
      <c r="I100" s="384">
        <v>433.98292573143283</v>
      </c>
      <c r="J100" s="384">
        <v>73.853713428357082</v>
      </c>
      <c r="K100" s="384">
        <v>531.63566391597897</v>
      </c>
      <c r="L100" s="384">
        <v>419.77201800450115</v>
      </c>
      <c r="M100" s="384">
        <v>53.247171792948237</v>
      </c>
      <c r="N100" s="383">
        <v>1512.4914928732185</v>
      </c>
    </row>
    <row r="101" spans="1:14" ht="15" x14ac:dyDescent="0.25">
      <c r="A101" s="381">
        <v>275</v>
      </c>
      <c r="B101" s="382" t="s">
        <v>106</v>
      </c>
      <c r="C101" s="384">
        <v>97</v>
      </c>
      <c r="D101" s="384">
        <v>19</v>
      </c>
      <c r="E101" s="384">
        <v>141</v>
      </c>
      <c r="F101" s="384">
        <v>90</v>
      </c>
      <c r="G101" s="384">
        <v>2174</v>
      </c>
      <c r="H101" s="383">
        <v>2521</v>
      </c>
      <c r="I101" s="384">
        <v>314.98297104323683</v>
      </c>
      <c r="J101" s="384">
        <v>65.467473224910748</v>
      </c>
      <c r="K101" s="384">
        <v>404.44963506545025</v>
      </c>
      <c r="L101" s="384">
        <v>443.9159857199524</v>
      </c>
      <c r="M101" s="384">
        <v>55.24253867512892</v>
      </c>
      <c r="N101" s="383">
        <v>1284.0586037286789</v>
      </c>
    </row>
    <row r="102" spans="1:14" ht="15" x14ac:dyDescent="0.25">
      <c r="A102" s="381">
        <v>276</v>
      </c>
      <c r="B102" s="382" t="s">
        <v>107</v>
      </c>
      <c r="C102" s="384">
        <v>1041</v>
      </c>
      <c r="D102" s="384">
        <v>207</v>
      </c>
      <c r="E102" s="384">
        <v>1428</v>
      </c>
      <c r="F102" s="384">
        <v>680</v>
      </c>
      <c r="G102" s="384">
        <v>11801</v>
      </c>
      <c r="H102" s="383">
        <v>15157</v>
      </c>
      <c r="I102" s="384">
        <v>562.24508214026525</v>
      </c>
      <c r="J102" s="384">
        <v>118.63201820940819</v>
      </c>
      <c r="K102" s="384">
        <v>681.29176222207559</v>
      </c>
      <c r="L102" s="384">
        <v>557.86200435442368</v>
      </c>
      <c r="M102" s="384">
        <v>49.876100811506241</v>
      </c>
      <c r="N102" s="383">
        <v>1969.906967737679</v>
      </c>
    </row>
    <row r="103" spans="1:14" ht="15" x14ac:dyDescent="0.25">
      <c r="A103" s="381">
        <v>280</v>
      </c>
      <c r="B103" s="382" t="s">
        <v>108</v>
      </c>
      <c r="C103" s="384">
        <v>83</v>
      </c>
      <c r="D103" s="384">
        <v>17</v>
      </c>
      <c r="E103" s="384">
        <v>134</v>
      </c>
      <c r="F103" s="384">
        <v>70</v>
      </c>
      <c r="G103" s="384">
        <v>1720</v>
      </c>
      <c r="H103" s="383">
        <v>2024</v>
      </c>
      <c r="I103" s="384">
        <v>335.70342391304348</v>
      </c>
      <c r="J103" s="384">
        <v>72.959733201581031</v>
      </c>
      <c r="K103" s="384">
        <v>478.7540612648221</v>
      </c>
      <c r="L103" s="384">
        <v>430.04970355731223</v>
      </c>
      <c r="M103" s="384">
        <v>54.438339920948614</v>
      </c>
      <c r="N103" s="383">
        <v>1371.9052618577075</v>
      </c>
    </row>
    <row r="104" spans="1:14" ht="15" x14ac:dyDescent="0.25">
      <c r="A104" s="381">
        <v>284</v>
      </c>
      <c r="B104" s="382" t="s">
        <v>109</v>
      </c>
      <c r="C104" s="384">
        <v>91</v>
      </c>
      <c r="D104" s="384">
        <v>14</v>
      </c>
      <c r="E104" s="384">
        <v>129</v>
      </c>
      <c r="F104" s="384">
        <v>80</v>
      </c>
      <c r="G104" s="384">
        <v>1913</v>
      </c>
      <c r="H104" s="383">
        <v>2227</v>
      </c>
      <c r="I104" s="384">
        <v>334.51019757521334</v>
      </c>
      <c r="J104" s="384">
        <v>54.607543780871126</v>
      </c>
      <c r="K104" s="384">
        <v>418.87811854512796</v>
      </c>
      <c r="L104" s="384">
        <v>446.68450830713965</v>
      </c>
      <c r="M104" s="384">
        <v>55.02774135608442</v>
      </c>
      <c r="N104" s="383">
        <v>1309.7081095644364</v>
      </c>
    </row>
    <row r="105" spans="1:14" ht="15" x14ac:dyDescent="0.25">
      <c r="A105" s="381">
        <v>285</v>
      </c>
      <c r="B105" s="382" t="s">
        <v>110</v>
      </c>
      <c r="C105" s="384">
        <v>2002</v>
      </c>
      <c r="D105" s="384">
        <v>423</v>
      </c>
      <c r="E105" s="384">
        <v>2867</v>
      </c>
      <c r="F105" s="384">
        <v>1564</v>
      </c>
      <c r="G105" s="384">
        <v>43761</v>
      </c>
      <c r="H105" s="383">
        <v>50617</v>
      </c>
      <c r="I105" s="384">
        <v>323.7843534780805</v>
      </c>
      <c r="J105" s="384">
        <v>72.592004662465186</v>
      </c>
      <c r="K105" s="384">
        <v>409.59012011774701</v>
      </c>
      <c r="L105" s="384">
        <v>384.2124803919632</v>
      </c>
      <c r="M105" s="384">
        <v>55.383164944583839</v>
      </c>
      <c r="N105" s="383">
        <v>1245.5621235948397</v>
      </c>
    </row>
    <row r="106" spans="1:14" ht="15" x14ac:dyDescent="0.25">
      <c r="A106" s="381">
        <v>286</v>
      </c>
      <c r="B106" s="382" t="s">
        <v>111</v>
      </c>
      <c r="C106" s="384">
        <v>3223</v>
      </c>
      <c r="D106" s="384">
        <v>662</v>
      </c>
      <c r="E106" s="384">
        <v>4534</v>
      </c>
      <c r="F106" s="384">
        <v>2391</v>
      </c>
      <c r="G106" s="384">
        <v>68619</v>
      </c>
      <c r="H106" s="383">
        <v>79429</v>
      </c>
      <c r="I106" s="384">
        <v>332.17687658160122</v>
      </c>
      <c r="J106" s="384">
        <v>72.397524833499105</v>
      </c>
      <c r="K106" s="384">
        <v>412.78185826335471</v>
      </c>
      <c r="L106" s="384">
        <v>374.31014843445092</v>
      </c>
      <c r="M106" s="384">
        <v>55.341665386697564</v>
      </c>
      <c r="N106" s="383">
        <v>1247.0080734996034</v>
      </c>
    </row>
    <row r="107" spans="1:14" ht="15" x14ac:dyDescent="0.25">
      <c r="A107" s="381">
        <v>287</v>
      </c>
      <c r="B107" s="382" t="s">
        <v>112</v>
      </c>
      <c r="C107" s="384">
        <v>251</v>
      </c>
      <c r="D107" s="384">
        <v>61</v>
      </c>
      <c r="E107" s="384">
        <v>322</v>
      </c>
      <c r="F107" s="384">
        <v>172</v>
      </c>
      <c r="G107" s="384">
        <v>5436</v>
      </c>
      <c r="H107" s="383">
        <v>6242</v>
      </c>
      <c r="I107" s="384">
        <v>329.18356456264019</v>
      </c>
      <c r="J107" s="384">
        <v>84.888897789170144</v>
      </c>
      <c r="K107" s="384">
        <v>373.03560717718676</v>
      </c>
      <c r="L107" s="384">
        <v>342.63821851970516</v>
      </c>
      <c r="M107" s="384">
        <v>55.788234540211477</v>
      </c>
      <c r="N107" s="383">
        <v>1185.5345225889139</v>
      </c>
    </row>
    <row r="108" spans="1:14" ht="15" x14ac:dyDescent="0.25">
      <c r="A108" s="381">
        <v>288</v>
      </c>
      <c r="B108" s="382" t="s">
        <v>113</v>
      </c>
      <c r="C108" s="384">
        <v>366</v>
      </c>
      <c r="D108" s="384">
        <v>64</v>
      </c>
      <c r="E108" s="384">
        <v>467</v>
      </c>
      <c r="F108" s="384">
        <v>275</v>
      </c>
      <c r="G108" s="384">
        <v>5233</v>
      </c>
      <c r="H108" s="383">
        <v>6405</v>
      </c>
      <c r="I108" s="384">
        <v>467.78914285714285</v>
      </c>
      <c r="J108" s="384">
        <v>86.797189695550358</v>
      </c>
      <c r="K108" s="384">
        <v>527.24919750195158</v>
      </c>
      <c r="L108" s="384">
        <v>533.88126463700235</v>
      </c>
      <c r="M108" s="384">
        <v>52.338170179547234</v>
      </c>
      <c r="N108" s="383">
        <v>1668.0549648711944</v>
      </c>
    </row>
    <row r="109" spans="1:14" ht="15" x14ac:dyDescent="0.25">
      <c r="A109" s="381">
        <v>290</v>
      </c>
      <c r="B109" s="382" t="s">
        <v>114</v>
      </c>
      <c r="C109" s="384">
        <v>229</v>
      </c>
      <c r="D109" s="384">
        <v>46</v>
      </c>
      <c r="E109" s="384">
        <v>363</v>
      </c>
      <c r="F109" s="384">
        <v>254</v>
      </c>
      <c r="G109" s="384">
        <v>6863</v>
      </c>
      <c r="H109" s="383">
        <v>7755</v>
      </c>
      <c r="I109" s="384">
        <v>241.73629787234043</v>
      </c>
      <c r="J109" s="384">
        <v>51.52533849129594</v>
      </c>
      <c r="K109" s="384">
        <v>338.48778723404257</v>
      </c>
      <c r="L109" s="384">
        <v>407.27057640232107</v>
      </c>
      <c r="M109" s="384">
        <v>56.691654416505486</v>
      </c>
      <c r="N109" s="383">
        <v>1095.7116544165053</v>
      </c>
    </row>
    <row r="110" spans="1:14" ht="15" x14ac:dyDescent="0.25">
      <c r="A110" s="381">
        <v>291</v>
      </c>
      <c r="B110" s="382" t="s">
        <v>115</v>
      </c>
      <c r="C110" s="384">
        <v>50</v>
      </c>
      <c r="D110" s="384">
        <v>17</v>
      </c>
      <c r="E110" s="384">
        <v>78</v>
      </c>
      <c r="F110" s="384">
        <v>41</v>
      </c>
      <c r="G110" s="384">
        <v>1933</v>
      </c>
      <c r="H110" s="383">
        <v>2119</v>
      </c>
      <c r="I110" s="384">
        <v>193.16446436998584</v>
      </c>
      <c r="J110" s="384">
        <v>69.688768286927797</v>
      </c>
      <c r="K110" s="384">
        <v>266.18392638036812</v>
      </c>
      <c r="L110" s="384">
        <v>240.5935724398301</v>
      </c>
      <c r="M110" s="384">
        <v>58.436989145823503</v>
      </c>
      <c r="N110" s="383">
        <v>828.06772062293533</v>
      </c>
    </row>
    <row r="111" spans="1:14" ht="15" x14ac:dyDescent="0.25">
      <c r="A111" s="381">
        <v>297</v>
      </c>
      <c r="B111" s="382" t="s">
        <v>116</v>
      </c>
      <c r="C111" s="384">
        <v>6265</v>
      </c>
      <c r="D111" s="384">
        <v>1139</v>
      </c>
      <c r="E111" s="384">
        <v>7520</v>
      </c>
      <c r="F111" s="384">
        <v>3556</v>
      </c>
      <c r="G111" s="384">
        <v>104114</v>
      </c>
      <c r="H111" s="383">
        <v>122594</v>
      </c>
      <c r="I111" s="384">
        <v>418.35026306344525</v>
      </c>
      <c r="J111" s="384">
        <v>80.70479387245706</v>
      </c>
      <c r="K111" s="384">
        <v>443.57473938365666</v>
      </c>
      <c r="L111" s="384">
        <v>360.68132600290386</v>
      </c>
      <c r="M111" s="384">
        <v>54.403501313277971</v>
      </c>
      <c r="N111" s="383">
        <v>1357.7146236357407</v>
      </c>
    </row>
    <row r="112" spans="1:14" ht="15" x14ac:dyDescent="0.25">
      <c r="A112" s="382">
        <v>300</v>
      </c>
      <c r="B112" s="382" t="s">
        <v>117</v>
      </c>
      <c r="C112" s="383">
        <v>146</v>
      </c>
      <c r="D112" s="383">
        <v>27</v>
      </c>
      <c r="E112" s="383">
        <v>185</v>
      </c>
      <c r="F112" s="383">
        <v>135</v>
      </c>
      <c r="G112" s="383">
        <v>2944</v>
      </c>
      <c r="H112" s="383">
        <v>3437</v>
      </c>
      <c r="I112" s="384">
        <v>347.74549316264182</v>
      </c>
      <c r="J112" s="384">
        <v>68.238434681408208</v>
      </c>
      <c r="K112" s="384">
        <v>389.2336485306954</v>
      </c>
      <c r="L112" s="384">
        <v>488.41091067791677</v>
      </c>
      <c r="M112" s="384">
        <v>54.871294733779465</v>
      </c>
      <c r="N112" s="383">
        <v>1348.4997817864416</v>
      </c>
    </row>
    <row r="113" spans="1:14" ht="15" x14ac:dyDescent="0.25">
      <c r="A113" s="381">
        <v>301</v>
      </c>
      <c r="B113" s="382" t="s">
        <v>118</v>
      </c>
      <c r="C113" s="384">
        <v>897</v>
      </c>
      <c r="D113" s="384">
        <v>192</v>
      </c>
      <c r="E113" s="384">
        <v>1334</v>
      </c>
      <c r="F113" s="384">
        <v>683</v>
      </c>
      <c r="G113" s="384">
        <v>16784</v>
      </c>
      <c r="H113" s="383">
        <v>19890</v>
      </c>
      <c r="I113" s="384">
        <v>369.1865294117647</v>
      </c>
      <c r="J113" s="384">
        <v>83.85158371040724</v>
      </c>
      <c r="K113" s="384">
        <v>484.99719557566618</v>
      </c>
      <c r="L113" s="384">
        <v>426.9893484162896</v>
      </c>
      <c r="M113" s="384">
        <v>54.056462543991955</v>
      </c>
      <c r="N113" s="383">
        <v>1419.0811196581196</v>
      </c>
    </row>
    <row r="114" spans="1:14" ht="15" x14ac:dyDescent="0.25">
      <c r="A114" s="381">
        <v>304</v>
      </c>
      <c r="B114" s="382" t="s">
        <v>119</v>
      </c>
      <c r="C114" s="383">
        <v>23</v>
      </c>
      <c r="D114" s="383">
        <v>9</v>
      </c>
      <c r="E114" s="383">
        <v>33</v>
      </c>
      <c r="F114" s="383">
        <v>17</v>
      </c>
      <c r="G114" s="383">
        <v>868</v>
      </c>
      <c r="H114" s="383">
        <v>950</v>
      </c>
      <c r="I114" s="384">
        <v>198.19487368421053</v>
      </c>
      <c r="J114" s="384">
        <v>82.293157894736837</v>
      </c>
      <c r="K114" s="384">
        <v>251.19356842105262</v>
      </c>
      <c r="L114" s="384">
        <v>222.51353684210525</v>
      </c>
      <c r="M114" s="384">
        <v>58.53061052631579</v>
      </c>
      <c r="N114" s="383">
        <v>812.72574736842103</v>
      </c>
    </row>
    <row r="115" spans="1:14" ht="15" x14ac:dyDescent="0.25">
      <c r="A115" s="381">
        <v>305</v>
      </c>
      <c r="B115" s="382" t="s">
        <v>120</v>
      </c>
      <c r="C115" s="384">
        <v>674</v>
      </c>
      <c r="D115" s="384">
        <v>168</v>
      </c>
      <c r="E115" s="384">
        <v>990</v>
      </c>
      <c r="F115" s="384">
        <v>549</v>
      </c>
      <c r="G115" s="384">
        <v>12765</v>
      </c>
      <c r="H115" s="383">
        <v>15146</v>
      </c>
      <c r="I115" s="384">
        <v>364.29241647959861</v>
      </c>
      <c r="J115" s="384">
        <v>96.350983758087949</v>
      </c>
      <c r="K115" s="384">
        <v>472.66715304370791</v>
      </c>
      <c r="L115" s="384">
        <v>450.71863330252211</v>
      </c>
      <c r="M115" s="384">
        <v>53.989561600422554</v>
      </c>
      <c r="N115" s="383">
        <v>1438.0187481843391</v>
      </c>
    </row>
    <row r="116" spans="1:14" ht="15" x14ac:dyDescent="0.25">
      <c r="A116" s="381">
        <v>309</v>
      </c>
      <c r="B116" s="382" t="s">
        <v>121</v>
      </c>
      <c r="C116" s="384">
        <v>227</v>
      </c>
      <c r="D116" s="384">
        <v>63</v>
      </c>
      <c r="E116" s="384">
        <v>386</v>
      </c>
      <c r="F116" s="384">
        <v>221</v>
      </c>
      <c r="G116" s="384">
        <v>5560</v>
      </c>
      <c r="H116" s="383">
        <v>6457</v>
      </c>
      <c r="I116" s="384">
        <v>287.7950085178876</v>
      </c>
      <c r="J116" s="384">
        <v>84.752903825305864</v>
      </c>
      <c r="K116" s="384">
        <v>432.28951215734861</v>
      </c>
      <c r="L116" s="384">
        <v>425.59116927365653</v>
      </c>
      <c r="M116" s="384">
        <v>55.160848691342736</v>
      </c>
      <c r="N116" s="383">
        <v>1285.5894424655412</v>
      </c>
    </row>
    <row r="117" spans="1:14" ht="15" x14ac:dyDescent="0.25">
      <c r="A117" s="381">
        <v>312</v>
      </c>
      <c r="B117" s="382" t="s">
        <v>122</v>
      </c>
      <c r="C117" s="384">
        <v>50</v>
      </c>
      <c r="D117" s="384">
        <v>13</v>
      </c>
      <c r="E117" s="384">
        <v>98</v>
      </c>
      <c r="F117" s="384">
        <v>33</v>
      </c>
      <c r="G117" s="384">
        <v>1002</v>
      </c>
      <c r="H117" s="383">
        <v>1196</v>
      </c>
      <c r="I117" s="384">
        <v>342.23704013377926</v>
      </c>
      <c r="J117" s="384">
        <v>94.418478260869563</v>
      </c>
      <c r="K117" s="384">
        <v>592.53372909698999</v>
      </c>
      <c r="L117" s="384">
        <v>343.09459866220737</v>
      </c>
      <c r="M117" s="384">
        <v>53.668996655518399</v>
      </c>
      <c r="N117" s="383">
        <v>1425.9528428093647</v>
      </c>
    </row>
    <row r="118" spans="1:14" ht="15" x14ac:dyDescent="0.25">
      <c r="A118" s="381">
        <v>316</v>
      </c>
      <c r="B118" s="382" t="s">
        <v>123</v>
      </c>
      <c r="C118" s="384">
        <v>167</v>
      </c>
      <c r="D118" s="384">
        <v>25</v>
      </c>
      <c r="E118" s="384">
        <v>254</v>
      </c>
      <c r="F118" s="384">
        <v>134</v>
      </c>
      <c r="G118" s="384">
        <v>3618</v>
      </c>
      <c r="H118" s="383">
        <v>4198</v>
      </c>
      <c r="I118" s="384">
        <v>325.65835397808479</v>
      </c>
      <c r="J118" s="384">
        <v>51.729990471653167</v>
      </c>
      <c r="K118" s="384">
        <v>437.53163887565506</v>
      </c>
      <c r="L118" s="384">
        <v>396.91131967603621</v>
      </c>
      <c r="M118" s="384">
        <v>55.209404478323016</v>
      </c>
      <c r="N118" s="383">
        <v>1267.0407074797522</v>
      </c>
    </row>
    <row r="119" spans="1:14" ht="15" x14ac:dyDescent="0.25">
      <c r="A119" s="381">
        <v>317</v>
      </c>
      <c r="B119" s="382" t="s">
        <v>124</v>
      </c>
      <c r="C119" s="384">
        <v>130</v>
      </c>
      <c r="D119" s="384">
        <v>26</v>
      </c>
      <c r="E119" s="384">
        <v>198</v>
      </c>
      <c r="F119" s="384">
        <v>112</v>
      </c>
      <c r="G119" s="384">
        <v>2008</v>
      </c>
      <c r="H119" s="383">
        <v>2474</v>
      </c>
      <c r="I119" s="384">
        <v>430.16180274858533</v>
      </c>
      <c r="J119" s="384">
        <v>91.289005658852062</v>
      </c>
      <c r="K119" s="384">
        <v>578.7402344381569</v>
      </c>
      <c r="L119" s="384">
        <v>562.92358932902187</v>
      </c>
      <c r="M119" s="384">
        <v>51.993726758286179</v>
      </c>
      <c r="N119" s="383">
        <v>1715.1083589329023</v>
      </c>
    </row>
    <row r="120" spans="1:14" ht="15" x14ac:dyDescent="0.25">
      <c r="A120" s="381">
        <v>320</v>
      </c>
      <c r="B120" s="382" t="s">
        <v>125</v>
      </c>
      <c r="C120" s="384">
        <v>223</v>
      </c>
      <c r="D120" s="384">
        <v>39</v>
      </c>
      <c r="E120" s="384">
        <v>310</v>
      </c>
      <c r="F120" s="384">
        <v>149</v>
      </c>
      <c r="G120" s="384">
        <v>6275</v>
      </c>
      <c r="H120" s="383">
        <v>6996</v>
      </c>
      <c r="I120" s="384">
        <v>260.94155660377362</v>
      </c>
      <c r="J120" s="384">
        <v>48.423885077186966</v>
      </c>
      <c r="K120" s="384">
        <v>320.42771583762146</v>
      </c>
      <c r="L120" s="384">
        <v>264.83024871355059</v>
      </c>
      <c r="M120" s="384">
        <v>57.458047455688963</v>
      </c>
      <c r="N120" s="383">
        <v>952.08145368782152</v>
      </c>
    </row>
    <row r="121" spans="1:14" ht="15" x14ac:dyDescent="0.25">
      <c r="A121" s="381">
        <v>322</v>
      </c>
      <c r="B121" s="382" t="s">
        <v>126</v>
      </c>
      <c r="C121" s="384">
        <v>259</v>
      </c>
      <c r="D121" s="384">
        <v>45</v>
      </c>
      <c r="E121" s="384">
        <v>346</v>
      </c>
      <c r="F121" s="384">
        <v>182</v>
      </c>
      <c r="G121" s="384">
        <v>5717</v>
      </c>
      <c r="H121" s="383">
        <v>6549</v>
      </c>
      <c r="I121" s="384">
        <v>323.75237288135594</v>
      </c>
      <c r="J121" s="384">
        <v>59.687356848373796</v>
      </c>
      <c r="K121" s="384">
        <v>382.04919529699191</v>
      </c>
      <c r="L121" s="384">
        <v>345.56322491983508</v>
      </c>
      <c r="M121" s="384">
        <v>55.921670484043368</v>
      </c>
      <c r="N121" s="383">
        <v>1166.9738204306002</v>
      </c>
    </row>
    <row r="122" spans="1:14" ht="15" x14ac:dyDescent="0.25">
      <c r="A122" s="381">
        <v>398</v>
      </c>
      <c r="B122" s="382" t="s">
        <v>127</v>
      </c>
      <c r="C122" s="384">
        <v>5822</v>
      </c>
      <c r="D122" s="384">
        <v>1061</v>
      </c>
      <c r="E122" s="384">
        <v>7276</v>
      </c>
      <c r="F122" s="384">
        <v>3873</v>
      </c>
      <c r="G122" s="384">
        <v>102143</v>
      </c>
      <c r="H122" s="383">
        <v>120175</v>
      </c>
      <c r="I122" s="384">
        <v>396.59410709382149</v>
      </c>
      <c r="J122" s="384">
        <v>76.691296026627839</v>
      </c>
      <c r="K122" s="384">
        <v>437.82115315165385</v>
      </c>
      <c r="L122" s="384">
        <v>400.74165458706051</v>
      </c>
      <c r="M122" s="384">
        <v>54.447934928229664</v>
      </c>
      <c r="N122" s="383">
        <v>1366.2961457873935</v>
      </c>
    </row>
    <row r="123" spans="1:14" ht="15" x14ac:dyDescent="0.25">
      <c r="A123" s="381">
        <v>399</v>
      </c>
      <c r="B123" s="382" t="s">
        <v>128</v>
      </c>
      <c r="C123" s="383">
        <v>422</v>
      </c>
      <c r="D123" s="383">
        <v>91</v>
      </c>
      <c r="E123" s="383">
        <v>728</v>
      </c>
      <c r="F123" s="383">
        <v>345</v>
      </c>
      <c r="G123" s="383">
        <v>6231</v>
      </c>
      <c r="H123" s="383">
        <v>7817</v>
      </c>
      <c r="I123" s="384">
        <v>441.93716515287201</v>
      </c>
      <c r="J123" s="384">
        <v>101.12210566713573</v>
      </c>
      <c r="K123" s="384">
        <v>673.45634386593326</v>
      </c>
      <c r="L123" s="384">
        <v>548.79494691057948</v>
      </c>
      <c r="M123" s="384">
        <v>51.062793910707434</v>
      </c>
      <c r="N123" s="383">
        <v>1816.3733555072279</v>
      </c>
    </row>
    <row r="124" spans="1:14" ht="15" x14ac:dyDescent="0.25">
      <c r="A124" s="381">
        <v>400</v>
      </c>
      <c r="B124" s="382" t="s">
        <v>129</v>
      </c>
      <c r="C124" s="384">
        <v>418</v>
      </c>
      <c r="D124" s="384">
        <v>89</v>
      </c>
      <c r="E124" s="384">
        <v>627</v>
      </c>
      <c r="F124" s="384">
        <v>306</v>
      </c>
      <c r="G124" s="384">
        <v>6926</v>
      </c>
      <c r="H124" s="383">
        <v>8366</v>
      </c>
      <c r="I124" s="384">
        <v>409.02194358116185</v>
      </c>
      <c r="J124" s="384">
        <v>92.409574468085111</v>
      </c>
      <c r="K124" s="384">
        <v>541.9607829309108</v>
      </c>
      <c r="L124" s="384">
        <v>454.8149031795362</v>
      </c>
      <c r="M124" s="384">
        <v>53.033655271336364</v>
      </c>
      <c r="N124" s="383">
        <v>1551.2408594310305</v>
      </c>
    </row>
    <row r="125" spans="1:14" ht="15" x14ac:dyDescent="0.25">
      <c r="A125" s="381">
        <v>402</v>
      </c>
      <c r="B125" s="382" t="s">
        <v>130</v>
      </c>
      <c r="C125" s="384">
        <v>387</v>
      </c>
      <c r="D125" s="384">
        <v>70</v>
      </c>
      <c r="E125" s="384">
        <v>586</v>
      </c>
      <c r="F125" s="384">
        <v>352</v>
      </c>
      <c r="G125" s="384">
        <v>7704</v>
      </c>
      <c r="H125" s="383">
        <v>9099</v>
      </c>
      <c r="I125" s="384">
        <v>348.1813353115727</v>
      </c>
      <c r="J125" s="384">
        <v>66.826574348829539</v>
      </c>
      <c r="K125" s="384">
        <v>465.71704363116822</v>
      </c>
      <c r="L125" s="384">
        <v>481.03881305637987</v>
      </c>
      <c r="M125" s="384">
        <v>54.238733926805139</v>
      </c>
      <c r="N125" s="383">
        <v>1416.0025002747554</v>
      </c>
    </row>
    <row r="126" spans="1:14" ht="15" x14ac:dyDescent="0.25">
      <c r="A126" s="381">
        <v>403</v>
      </c>
      <c r="B126" s="382" t="s">
        <v>131</v>
      </c>
      <c r="C126" s="384">
        <v>113</v>
      </c>
      <c r="D126" s="384">
        <v>32</v>
      </c>
      <c r="E126" s="384">
        <v>174</v>
      </c>
      <c r="F126" s="384">
        <v>98</v>
      </c>
      <c r="G126" s="384">
        <v>2403</v>
      </c>
      <c r="H126" s="383">
        <v>2820</v>
      </c>
      <c r="I126" s="384">
        <v>328.03298936170216</v>
      </c>
      <c r="J126" s="384">
        <v>98.57021276595745</v>
      </c>
      <c r="K126" s="384">
        <v>446.18844680851061</v>
      </c>
      <c r="L126" s="384">
        <v>432.12370212765961</v>
      </c>
      <c r="M126" s="384">
        <v>54.587297872340422</v>
      </c>
      <c r="N126" s="383">
        <v>1359.5026489361703</v>
      </c>
    </row>
    <row r="127" spans="1:14" ht="15" x14ac:dyDescent="0.25">
      <c r="A127" s="381">
        <v>405</v>
      </c>
      <c r="B127" s="382" t="s">
        <v>132</v>
      </c>
      <c r="C127" s="384">
        <v>3172</v>
      </c>
      <c r="D127" s="384">
        <v>629</v>
      </c>
      <c r="E127" s="384">
        <v>4349</v>
      </c>
      <c r="F127" s="384">
        <v>2195</v>
      </c>
      <c r="G127" s="384">
        <v>62305</v>
      </c>
      <c r="H127" s="383">
        <v>72650</v>
      </c>
      <c r="I127" s="384">
        <v>357.42567543014451</v>
      </c>
      <c r="J127" s="384">
        <v>75.207274604267027</v>
      </c>
      <c r="K127" s="384">
        <v>432.88443454920849</v>
      </c>
      <c r="L127" s="384">
        <v>375.69033860977288</v>
      </c>
      <c r="M127" s="384">
        <v>54.938173434273921</v>
      </c>
      <c r="N127" s="383">
        <v>1296.1458966276668</v>
      </c>
    </row>
    <row r="128" spans="1:14" ht="15" x14ac:dyDescent="0.25">
      <c r="A128" s="381">
        <v>407</v>
      </c>
      <c r="B128" s="382" t="s">
        <v>133</v>
      </c>
      <c r="C128" s="384">
        <v>123</v>
      </c>
      <c r="D128" s="384">
        <v>36</v>
      </c>
      <c r="E128" s="384">
        <v>140</v>
      </c>
      <c r="F128" s="384">
        <v>91</v>
      </c>
      <c r="G128" s="384">
        <v>2128</v>
      </c>
      <c r="H128" s="383">
        <v>2518</v>
      </c>
      <c r="I128" s="384">
        <v>399.88726370135026</v>
      </c>
      <c r="J128" s="384">
        <v>124.19142176330421</v>
      </c>
      <c r="K128" s="384">
        <v>402.05965051628277</v>
      </c>
      <c r="L128" s="384">
        <v>449.38315329626687</v>
      </c>
      <c r="M128" s="384">
        <v>54.138077839555201</v>
      </c>
      <c r="N128" s="383">
        <v>1429.6595671167595</v>
      </c>
    </row>
    <row r="129" spans="1:14" ht="15" x14ac:dyDescent="0.25">
      <c r="A129" s="381">
        <v>408</v>
      </c>
      <c r="B129" s="382" t="s">
        <v>134</v>
      </c>
      <c r="C129" s="384">
        <v>741</v>
      </c>
      <c r="D129" s="384">
        <v>170</v>
      </c>
      <c r="E129" s="384">
        <v>1119</v>
      </c>
      <c r="F129" s="384">
        <v>563</v>
      </c>
      <c r="G129" s="384">
        <v>11506</v>
      </c>
      <c r="H129" s="383">
        <v>14099</v>
      </c>
      <c r="I129" s="384">
        <v>430.24723100929145</v>
      </c>
      <c r="J129" s="384">
        <v>104.73827931058941</v>
      </c>
      <c r="K129" s="384">
        <v>573.93136179870908</v>
      </c>
      <c r="L129" s="384">
        <v>496.53653025037238</v>
      </c>
      <c r="M129" s="384">
        <v>52.278484998936094</v>
      </c>
      <c r="N129" s="383">
        <v>1657.7318873678983</v>
      </c>
    </row>
    <row r="130" spans="1:14" ht="15" x14ac:dyDescent="0.25">
      <c r="A130" s="381">
        <v>410</v>
      </c>
      <c r="B130" s="382" t="s">
        <v>135</v>
      </c>
      <c r="C130" s="384">
        <v>1227</v>
      </c>
      <c r="D130" s="384">
        <v>291</v>
      </c>
      <c r="E130" s="384">
        <v>1937</v>
      </c>
      <c r="F130" s="384">
        <v>882</v>
      </c>
      <c r="G130" s="384">
        <v>14438</v>
      </c>
      <c r="H130" s="383">
        <v>18775</v>
      </c>
      <c r="I130" s="384">
        <v>534.99879467376832</v>
      </c>
      <c r="J130" s="384">
        <v>134.63496671105193</v>
      </c>
      <c r="K130" s="384">
        <v>746.04986471371501</v>
      </c>
      <c r="L130" s="384">
        <v>584.14378482023972</v>
      </c>
      <c r="M130" s="384">
        <v>49.262225299600537</v>
      </c>
      <c r="N130" s="383">
        <v>2049.0896362183757</v>
      </c>
    </row>
    <row r="131" spans="1:14" ht="15" x14ac:dyDescent="0.25">
      <c r="A131" s="381">
        <v>416</v>
      </c>
      <c r="B131" s="382" t="s">
        <v>136</v>
      </c>
      <c r="C131" s="384">
        <v>148</v>
      </c>
      <c r="D131" s="384">
        <v>34</v>
      </c>
      <c r="E131" s="384">
        <v>236</v>
      </c>
      <c r="F131" s="384">
        <v>113</v>
      </c>
      <c r="G131" s="384">
        <v>2355</v>
      </c>
      <c r="H131" s="383">
        <v>2886</v>
      </c>
      <c r="I131" s="384">
        <v>419.81076923076927</v>
      </c>
      <c r="J131" s="384">
        <v>102.33575883575884</v>
      </c>
      <c r="K131" s="384">
        <v>591.33537075537072</v>
      </c>
      <c r="L131" s="384">
        <v>486.87024948024947</v>
      </c>
      <c r="M131" s="384">
        <v>52.27349272349273</v>
      </c>
      <c r="N131" s="383">
        <v>1652.6256410256408</v>
      </c>
    </row>
    <row r="132" spans="1:14" ht="15" x14ac:dyDescent="0.25">
      <c r="A132" s="381">
        <v>418</v>
      </c>
      <c r="B132" s="382" t="s">
        <v>137</v>
      </c>
      <c r="C132" s="384">
        <v>1749</v>
      </c>
      <c r="D132" s="384">
        <v>324</v>
      </c>
      <c r="E132" s="384">
        <v>2330</v>
      </c>
      <c r="F132" s="384">
        <v>1210</v>
      </c>
      <c r="G132" s="384">
        <v>18967</v>
      </c>
      <c r="H132" s="383">
        <v>24580</v>
      </c>
      <c r="I132" s="384">
        <v>582.50025183075672</v>
      </c>
      <c r="J132" s="384">
        <v>114.5006509357201</v>
      </c>
      <c r="K132" s="384">
        <v>685.47595199349053</v>
      </c>
      <c r="L132" s="384">
        <v>612.11724165988608</v>
      </c>
      <c r="M132" s="384">
        <v>49.431489829129376</v>
      </c>
      <c r="N132" s="383">
        <v>2044.025586248983</v>
      </c>
    </row>
    <row r="133" spans="1:14" ht="15" x14ac:dyDescent="0.25">
      <c r="A133" s="381">
        <v>420</v>
      </c>
      <c r="B133" s="382" t="s">
        <v>138</v>
      </c>
      <c r="C133" s="384">
        <v>432</v>
      </c>
      <c r="D133" s="384">
        <v>61</v>
      </c>
      <c r="E133" s="384">
        <v>526</v>
      </c>
      <c r="F133" s="384">
        <v>288</v>
      </c>
      <c r="G133" s="384">
        <v>7870</v>
      </c>
      <c r="H133" s="383">
        <v>9177</v>
      </c>
      <c r="I133" s="384">
        <v>385.36405361229163</v>
      </c>
      <c r="J133" s="384">
        <v>57.739620791108209</v>
      </c>
      <c r="K133" s="384">
        <v>414.47963168791546</v>
      </c>
      <c r="L133" s="384">
        <v>390.23199738476626</v>
      </c>
      <c r="M133" s="384">
        <v>54.936493407431627</v>
      </c>
      <c r="N133" s="383">
        <v>1302.751796883513</v>
      </c>
    </row>
    <row r="134" spans="1:14" ht="15" x14ac:dyDescent="0.25">
      <c r="A134" s="381">
        <v>421</v>
      </c>
      <c r="B134" s="382" t="s">
        <v>139</v>
      </c>
      <c r="C134" s="384">
        <v>44</v>
      </c>
      <c r="D134" s="384">
        <v>9</v>
      </c>
      <c r="E134" s="384">
        <v>41</v>
      </c>
      <c r="F134" s="384">
        <v>23</v>
      </c>
      <c r="G134" s="384">
        <v>578</v>
      </c>
      <c r="H134" s="383">
        <v>695</v>
      </c>
      <c r="I134" s="384">
        <v>518.26998561151083</v>
      </c>
      <c r="J134" s="384">
        <v>112.48705035971223</v>
      </c>
      <c r="K134" s="384">
        <v>426.59644604316543</v>
      </c>
      <c r="L134" s="384">
        <v>411.50408633093531</v>
      </c>
      <c r="M134" s="384">
        <v>53.275798561151078</v>
      </c>
      <c r="N134" s="383">
        <v>1522.1333669064747</v>
      </c>
    </row>
    <row r="135" spans="1:14" ht="15" x14ac:dyDescent="0.25">
      <c r="A135" s="381">
        <v>422</v>
      </c>
      <c r="B135" s="382" t="s">
        <v>140</v>
      </c>
      <c r="C135" s="384">
        <v>291</v>
      </c>
      <c r="D135" s="384">
        <v>70</v>
      </c>
      <c r="E135" s="384">
        <v>472</v>
      </c>
      <c r="F135" s="384">
        <v>255</v>
      </c>
      <c r="G135" s="384">
        <v>9284</v>
      </c>
      <c r="H135" s="383">
        <v>10372</v>
      </c>
      <c r="I135" s="384">
        <v>229.67761376783648</v>
      </c>
      <c r="J135" s="384">
        <v>58.624662553027385</v>
      </c>
      <c r="K135" s="384">
        <v>329.07710759737751</v>
      </c>
      <c r="L135" s="384">
        <v>305.70940030852296</v>
      </c>
      <c r="M135" s="384">
        <v>57.340246818357116</v>
      </c>
      <c r="N135" s="383">
        <v>980.42903104512152</v>
      </c>
    </row>
    <row r="136" spans="1:14" ht="15" x14ac:dyDescent="0.25">
      <c r="A136" s="381">
        <v>423</v>
      </c>
      <c r="B136" s="382" t="s">
        <v>141</v>
      </c>
      <c r="C136" s="384">
        <v>1305</v>
      </c>
      <c r="D136" s="384">
        <v>247</v>
      </c>
      <c r="E136" s="384">
        <v>1773</v>
      </c>
      <c r="F136" s="384">
        <v>860</v>
      </c>
      <c r="G136" s="384">
        <v>16312</v>
      </c>
      <c r="H136" s="383">
        <v>20497</v>
      </c>
      <c r="I136" s="384">
        <v>521.20478850563495</v>
      </c>
      <c r="J136" s="384">
        <v>104.6770503000439</v>
      </c>
      <c r="K136" s="384">
        <v>625.5133965946236</v>
      </c>
      <c r="L136" s="384">
        <v>521.72214470410313</v>
      </c>
      <c r="M136" s="384">
        <v>50.980471288481247</v>
      </c>
      <c r="N136" s="383">
        <v>1824.0978513928867</v>
      </c>
    </row>
    <row r="137" spans="1:14" ht="15" x14ac:dyDescent="0.25">
      <c r="A137" s="382">
        <v>425</v>
      </c>
      <c r="B137" s="382" t="s">
        <v>142</v>
      </c>
      <c r="C137" s="383">
        <v>981</v>
      </c>
      <c r="D137" s="383">
        <v>199</v>
      </c>
      <c r="E137" s="383">
        <v>1428</v>
      </c>
      <c r="F137" s="383">
        <v>734</v>
      </c>
      <c r="G137" s="383">
        <v>6916</v>
      </c>
      <c r="H137" s="383">
        <v>10258</v>
      </c>
      <c r="I137" s="384">
        <v>782.87873952037432</v>
      </c>
      <c r="J137" s="384">
        <v>168.51369662702282</v>
      </c>
      <c r="K137" s="384">
        <v>1006.6620432832912</v>
      </c>
      <c r="L137" s="384">
        <v>889.74280756482756</v>
      </c>
      <c r="M137" s="384">
        <v>43.189604211347245</v>
      </c>
      <c r="N137" s="383">
        <v>2890.9868912068632</v>
      </c>
    </row>
    <row r="138" spans="1:14" ht="15" x14ac:dyDescent="0.25">
      <c r="A138" s="381">
        <v>426</v>
      </c>
      <c r="B138" s="382" t="s">
        <v>143</v>
      </c>
      <c r="C138" s="384">
        <v>647</v>
      </c>
      <c r="D138" s="384">
        <v>143</v>
      </c>
      <c r="E138" s="384">
        <v>990</v>
      </c>
      <c r="F138" s="384">
        <v>481</v>
      </c>
      <c r="G138" s="384">
        <v>9701</v>
      </c>
      <c r="H138" s="383">
        <v>11962</v>
      </c>
      <c r="I138" s="384">
        <v>442.78068634007695</v>
      </c>
      <c r="J138" s="384">
        <v>103.8429610433038</v>
      </c>
      <c r="K138" s="384">
        <v>598.47991138605585</v>
      </c>
      <c r="L138" s="384">
        <v>500.00275706403608</v>
      </c>
      <c r="M138" s="384">
        <v>51.951685336900191</v>
      </c>
      <c r="N138" s="383">
        <v>1697.0580011703728</v>
      </c>
    </row>
    <row r="139" spans="1:14" ht="15" x14ac:dyDescent="0.25">
      <c r="A139" s="381">
        <v>430</v>
      </c>
      <c r="B139" s="382" t="s">
        <v>144</v>
      </c>
      <c r="C139" s="384">
        <v>683</v>
      </c>
      <c r="D139" s="384">
        <v>116</v>
      </c>
      <c r="E139" s="384">
        <v>891</v>
      </c>
      <c r="F139" s="384">
        <v>490</v>
      </c>
      <c r="G139" s="384">
        <v>13212</v>
      </c>
      <c r="H139" s="383">
        <v>15392</v>
      </c>
      <c r="I139" s="384">
        <v>363.2568691528067</v>
      </c>
      <c r="J139" s="384">
        <v>65.464786902286903</v>
      </c>
      <c r="K139" s="384">
        <v>418.60154820686074</v>
      </c>
      <c r="L139" s="384">
        <v>395.85136434511435</v>
      </c>
      <c r="M139" s="384">
        <v>54.987053014553013</v>
      </c>
      <c r="N139" s="383">
        <v>1298.1616216216216</v>
      </c>
    </row>
    <row r="140" spans="1:14" ht="15" x14ac:dyDescent="0.25">
      <c r="A140" s="381">
        <v>433</v>
      </c>
      <c r="B140" s="382" t="s">
        <v>145</v>
      </c>
      <c r="C140" s="384">
        <v>372</v>
      </c>
      <c r="D140" s="384">
        <v>68</v>
      </c>
      <c r="E140" s="384">
        <v>533</v>
      </c>
      <c r="F140" s="384">
        <v>337</v>
      </c>
      <c r="G140" s="384">
        <v>6439</v>
      </c>
      <c r="H140" s="383">
        <v>7749</v>
      </c>
      <c r="I140" s="384">
        <v>392.99358885017426</v>
      </c>
      <c r="J140" s="384">
        <v>76.226867982965544</v>
      </c>
      <c r="K140" s="384">
        <v>497.39306878306883</v>
      </c>
      <c r="L140" s="384">
        <v>540.77344947735196</v>
      </c>
      <c r="M140" s="384">
        <v>53.230396180152283</v>
      </c>
      <c r="N140" s="383">
        <v>1560.6173712737129</v>
      </c>
    </row>
    <row r="141" spans="1:14" ht="15" x14ac:dyDescent="0.25">
      <c r="A141" s="381">
        <v>434</v>
      </c>
      <c r="B141" s="382" t="s">
        <v>146</v>
      </c>
      <c r="C141" s="384">
        <v>595</v>
      </c>
      <c r="D141" s="384">
        <v>125</v>
      </c>
      <c r="E141" s="384">
        <v>872</v>
      </c>
      <c r="F141" s="384">
        <v>452</v>
      </c>
      <c r="G141" s="384">
        <v>12524</v>
      </c>
      <c r="H141" s="383">
        <v>14568</v>
      </c>
      <c r="I141" s="384">
        <v>334.3529962932455</v>
      </c>
      <c r="J141" s="384">
        <v>74.534081548599673</v>
      </c>
      <c r="K141" s="384">
        <v>432.84732015376164</v>
      </c>
      <c r="L141" s="384">
        <v>385.8065733113674</v>
      </c>
      <c r="M141" s="384">
        <v>55.071900054914884</v>
      </c>
      <c r="N141" s="383">
        <v>1282.6128713618893</v>
      </c>
    </row>
    <row r="142" spans="1:14" ht="15" x14ac:dyDescent="0.25">
      <c r="A142" s="381">
        <v>435</v>
      </c>
      <c r="B142" s="382" t="s">
        <v>147</v>
      </c>
      <c r="C142" s="384">
        <v>8</v>
      </c>
      <c r="D142" s="384">
        <v>3</v>
      </c>
      <c r="E142" s="384">
        <v>32</v>
      </c>
      <c r="F142" s="384">
        <v>11</v>
      </c>
      <c r="G142" s="384">
        <v>638</v>
      </c>
      <c r="H142" s="383">
        <v>692</v>
      </c>
      <c r="I142" s="384">
        <v>94.639421965317922</v>
      </c>
      <c r="J142" s="384">
        <v>37.658236994219656</v>
      </c>
      <c r="K142" s="384">
        <v>334.39676300578037</v>
      </c>
      <c r="L142" s="384">
        <v>197.65950867052024</v>
      </c>
      <c r="M142" s="384">
        <v>59.06109826589595</v>
      </c>
      <c r="N142" s="383">
        <v>723.41502890173422</v>
      </c>
    </row>
    <row r="143" spans="1:14" ht="15" x14ac:dyDescent="0.25">
      <c r="A143" s="381">
        <v>436</v>
      </c>
      <c r="B143" s="382" t="s">
        <v>148</v>
      </c>
      <c r="C143" s="384">
        <v>144</v>
      </c>
      <c r="D143" s="384">
        <v>33</v>
      </c>
      <c r="E143" s="384">
        <v>229</v>
      </c>
      <c r="F143" s="384">
        <v>122</v>
      </c>
      <c r="G143" s="384">
        <v>1460</v>
      </c>
      <c r="H143" s="383">
        <v>1988</v>
      </c>
      <c r="I143" s="384">
        <v>592.97215291750513</v>
      </c>
      <c r="J143" s="384">
        <v>144.19240442655936</v>
      </c>
      <c r="K143" s="384">
        <v>832.98519617706245</v>
      </c>
      <c r="L143" s="384">
        <v>763.08790744466796</v>
      </c>
      <c r="M143" s="384">
        <v>47.046076458752516</v>
      </c>
      <c r="N143" s="383">
        <v>2380.2837374245469</v>
      </c>
    </row>
    <row r="144" spans="1:14" ht="15" x14ac:dyDescent="0.25">
      <c r="A144" s="381">
        <v>440</v>
      </c>
      <c r="B144" s="382" t="s">
        <v>149</v>
      </c>
      <c r="C144" s="384">
        <v>705</v>
      </c>
      <c r="D144" s="384">
        <v>108</v>
      </c>
      <c r="E144" s="384">
        <v>660</v>
      </c>
      <c r="F144" s="384">
        <v>316</v>
      </c>
      <c r="G144" s="384">
        <v>3943</v>
      </c>
      <c r="H144" s="383">
        <v>5732</v>
      </c>
      <c r="I144" s="384">
        <v>1006.8647156315424</v>
      </c>
      <c r="J144" s="384">
        <v>163.66748080949057</v>
      </c>
      <c r="K144" s="384">
        <v>832.63743893928813</v>
      </c>
      <c r="L144" s="384">
        <v>685.50720167480802</v>
      </c>
      <c r="M144" s="384">
        <v>44.066395673412423</v>
      </c>
      <c r="N144" s="383">
        <v>2732.7432327285419</v>
      </c>
    </row>
    <row r="145" spans="1:14" ht="15" x14ac:dyDescent="0.25">
      <c r="A145" s="381">
        <v>441</v>
      </c>
      <c r="B145" s="382" t="s">
        <v>150</v>
      </c>
      <c r="C145" s="384">
        <v>145</v>
      </c>
      <c r="D145" s="384">
        <v>28</v>
      </c>
      <c r="E145" s="384">
        <v>247</v>
      </c>
      <c r="F145" s="384">
        <v>136</v>
      </c>
      <c r="G145" s="384">
        <v>3865</v>
      </c>
      <c r="H145" s="383">
        <v>4421</v>
      </c>
      <c r="I145" s="384">
        <v>268.49467315087082</v>
      </c>
      <c r="J145" s="384">
        <v>55.015154942320741</v>
      </c>
      <c r="K145" s="384">
        <v>404.01232978964038</v>
      </c>
      <c r="L145" s="384">
        <v>382.51591947523184</v>
      </c>
      <c r="M145" s="384">
        <v>56.003596471386572</v>
      </c>
      <c r="N145" s="383">
        <v>1166.0416738294505</v>
      </c>
    </row>
    <row r="146" spans="1:14" ht="15" x14ac:dyDescent="0.25">
      <c r="A146" s="381">
        <v>444</v>
      </c>
      <c r="B146" s="382" t="s">
        <v>151</v>
      </c>
      <c r="C146" s="384">
        <v>2113</v>
      </c>
      <c r="D146" s="384">
        <v>422</v>
      </c>
      <c r="E146" s="384">
        <v>3180</v>
      </c>
      <c r="F146" s="384">
        <v>1746</v>
      </c>
      <c r="G146" s="384">
        <v>38350</v>
      </c>
      <c r="H146" s="383">
        <v>45811</v>
      </c>
      <c r="I146" s="384">
        <v>377.58776341926614</v>
      </c>
      <c r="J146" s="384">
        <v>80.017965117548187</v>
      </c>
      <c r="K146" s="384">
        <v>501.96741830564707</v>
      </c>
      <c r="L146" s="384">
        <v>473.92060160223525</v>
      </c>
      <c r="M146" s="384">
        <v>53.626880006985225</v>
      </c>
      <c r="N146" s="383">
        <v>1487.1206284516818</v>
      </c>
    </row>
    <row r="147" spans="1:14" ht="15" x14ac:dyDescent="0.25">
      <c r="A147" s="381">
        <v>445</v>
      </c>
      <c r="B147" s="382" t="s">
        <v>152</v>
      </c>
      <c r="C147" s="384">
        <v>660</v>
      </c>
      <c r="D147" s="384">
        <v>139</v>
      </c>
      <c r="E147" s="384">
        <v>1021</v>
      </c>
      <c r="F147" s="384">
        <v>543</v>
      </c>
      <c r="G147" s="384">
        <v>12628</v>
      </c>
      <c r="H147" s="383">
        <v>14991</v>
      </c>
      <c r="I147" s="384">
        <v>360.41388833299982</v>
      </c>
      <c r="J147" s="384">
        <v>80.543225935561338</v>
      </c>
      <c r="K147" s="384">
        <v>492.50803348675868</v>
      </c>
      <c r="L147" s="384">
        <v>450.40203722233343</v>
      </c>
      <c r="M147" s="384">
        <v>53.962356080314862</v>
      </c>
      <c r="N147" s="383">
        <v>1437.8295410579683</v>
      </c>
    </row>
    <row r="148" spans="1:14" ht="15" x14ac:dyDescent="0.25">
      <c r="A148" s="381">
        <v>475</v>
      </c>
      <c r="B148" s="382" t="s">
        <v>153</v>
      </c>
      <c r="C148" s="384">
        <v>321</v>
      </c>
      <c r="D148" s="384">
        <v>49</v>
      </c>
      <c r="E148" s="384">
        <v>333</v>
      </c>
      <c r="F148" s="384">
        <v>211</v>
      </c>
      <c r="G148" s="384">
        <v>4565</v>
      </c>
      <c r="H148" s="383">
        <v>5479</v>
      </c>
      <c r="I148" s="384">
        <v>479.6140737360833</v>
      </c>
      <c r="J148" s="384">
        <v>77.685435298412116</v>
      </c>
      <c r="K148" s="384">
        <v>439.50226136156238</v>
      </c>
      <c r="L148" s="384">
        <v>478.8640956378901</v>
      </c>
      <c r="M148" s="384">
        <v>53.373590071180878</v>
      </c>
      <c r="N148" s="383">
        <v>1529.0394561051287</v>
      </c>
    </row>
    <row r="149" spans="1:14" ht="15" x14ac:dyDescent="0.25">
      <c r="A149" s="381">
        <v>480</v>
      </c>
      <c r="B149" s="382" t="s">
        <v>154</v>
      </c>
      <c r="C149" s="384">
        <v>105</v>
      </c>
      <c r="D149" s="384">
        <v>26</v>
      </c>
      <c r="E149" s="384">
        <v>141</v>
      </c>
      <c r="F149" s="384">
        <v>71</v>
      </c>
      <c r="G149" s="384">
        <v>1635</v>
      </c>
      <c r="H149" s="383">
        <v>1978</v>
      </c>
      <c r="I149" s="384">
        <v>434.56145096056628</v>
      </c>
      <c r="J149" s="384">
        <v>114.18048533872599</v>
      </c>
      <c r="K149" s="384">
        <v>515.47903437815978</v>
      </c>
      <c r="L149" s="384">
        <v>446.33730030333675</v>
      </c>
      <c r="M149" s="384">
        <v>52.951516683518712</v>
      </c>
      <c r="N149" s="383">
        <v>1563.5097876643076</v>
      </c>
    </row>
    <row r="150" spans="1:14" ht="15" x14ac:dyDescent="0.25">
      <c r="A150" s="381">
        <v>481</v>
      </c>
      <c r="B150" s="382" t="s">
        <v>155</v>
      </c>
      <c r="C150" s="384">
        <v>610</v>
      </c>
      <c r="D150" s="384">
        <v>112</v>
      </c>
      <c r="E150" s="384">
        <v>854</v>
      </c>
      <c r="F150" s="384">
        <v>417</v>
      </c>
      <c r="G150" s="384">
        <v>7649</v>
      </c>
      <c r="H150" s="383">
        <v>9642</v>
      </c>
      <c r="I150" s="384">
        <v>517.90594275046681</v>
      </c>
      <c r="J150" s="384">
        <v>100.90105787181082</v>
      </c>
      <c r="K150" s="384">
        <v>640.4849429578926</v>
      </c>
      <c r="L150" s="384">
        <v>537.77430616054767</v>
      </c>
      <c r="M150" s="384">
        <v>50.818807301389754</v>
      </c>
      <c r="N150" s="383">
        <v>1847.8850570421077</v>
      </c>
    </row>
    <row r="151" spans="1:14" ht="15" x14ac:dyDescent="0.25">
      <c r="A151" s="381">
        <v>483</v>
      </c>
      <c r="B151" s="382" t="s">
        <v>156</v>
      </c>
      <c r="C151" s="384">
        <v>97</v>
      </c>
      <c r="D151" s="384">
        <v>18</v>
      </c>
      <c r="E151" s="384">
        <v>118</v>
      </c>
      <c r="F151" s="384">
        <v>41</v>
      </c>
      <c r="G151" s="384">
        <v>793</v>
      </c>
      <c r="H151" s="383">
        <v>1067</v>
      </c>
      <c r="I151" s="384">
        <v>744.21</v>
      </c>
      <c r="J151" s="384">
        <v>146.53889409559514</v>
      </c>
      <c r="K151" s="384">
        <v>799.71597000937197</v>
      </c>
      <c r="L151" s="384">
        <v>477.80485473289593</v>
      </c>
      <c r="M151" s="384">
        <v>47.609728209934396</v>
      </c>
      <c r="N151" s="383">
        <v>2215.8794470477978</v>
      </c>
    </row>
    <row r="152" spans="1:14" ht="15" x14ac:dyDescent="0.25">
      <c r="A152" s="381">
        <v>484</v>
      </c>
      <c r="B152" s="382" t="s">
        <v>157</v>
      </c>
      <c r="C152" s="384">
        <v>149</v>
      </c>
      <c r="D152" s="384">
        <v>27</v>
      </c>
      <c r="E152" s="384">
        <v>196</v>
      </c>
      <c r="F152" s="384">
        <v>81</v>
      </c>
      <c r="G152" s="384">
        <v>2514</v>
      </c>
      <c r="H152" s="383">
        <v>2967</v>
      </c>
      <c r="I152" s="384">
        <v>411.10892821031342</v>
      </c>
      <c r="J152" s="384">
        <v>79.048028311425682</v>
      </c>
      <c r="K152" s="384">
        <v>477.70161105493764</v>
      </c>
      <c r="L152" s="384">
        <v>339.46780586450961</v>
      </c>
      <c r="M152" s="384">
        <v>54.279352881698685</v>
      </c>
      <c r="N152" s="383">
        <v>1361.6057263228849</v>
      </c>
    </row>
    <row r="153" spans="1:14" ht="15" x14ac:dyDescent="0.25">
      <c r="A153" s="381">
        <v>489</v>
      </c>
      <c r="B153" s="382" t="s">
        <v>158</v>
      </c>
      <c r="C153" s="384">
        <v>49</v>
      </c>
      <c r="D153" s="384">
        <v>10</v>
      </c>
      <c r="E153" s="384">
        <v>74</v>
      </c>
      <c r="F153" s="384">
        <v>52</v>
      </c>
      <c r="G153" s="384">
        <v>1606</v>
      </c>
      <c r="H153" s="383">
        <v>1791</v>
      </c>
      <c r="I153" s="384">
        <v>223.96939698492463</v>
      </c>
      <c r="J153" s="384">
        <v>48.50083752093802</v>
      </c>
      <c r="K153" s="384">
        <v>298.78192071468453</v>
      </c>
      <c r="L153" s="384">
        <v>361.0263316582915</v>
      </c>
      <c r="M153" s="384">
        <v>57.442970407593521</v>
      </c>
      <c r="N153" s="383">
        <v>989.72145728643227</v>
      </c>
    </row>
    <row r="154" spans="1:14" ht="15" x14ac:dyDescent="0.25">
      <c r="A154" s="381">
        <v>491</v>
      </c>
      <c r="B154" s="382" t="s">
        <v>159</v>
      </c>
      <c r="C154" s="384">
        <v>2356</v>
      </c>
      <c r="D154" s="384">
        <v>491</v>
      </c>
      <c r="E154" s="384">
        <v>3082</v>
      </c>
      <c r="F154" s="384">
        <v>1608</v>
      </c>
      <c r="G154" s="384">
        <v>44443</v>
      </c>
      <c r="H154" s="383">
        <v>51980</v>
      </c>
      <c r="I154" s="384">
        <v>371.045524432474</v>
      </c>
      <c r="J154" s="384">
        <v>82.052164293959208</v>
      </c>
      <c r="K154" s="384">
        <v>428.76027433628315</v>
      </c>
      <c r="L154" s="384">
        <v>384.66342131589073</v>
      </c>
      <c r="M154" s="384">
        <v>54.77142323970758</v>
      </c>
      <c r="N154" s="383">
        <v>1321.2928076183148</v>
      </c>
    </row>
    <row r="155" spans="1:14" ht="15" x14ac:dyDescent="0.25">
      <c r="A155" s="381">
        <v>494</v>
      </c>
      <c r="B155" s="382" t="s">
        <v>160</v>
      </c>
      <c r="C155" s="384">
        <v>644</v>
      </c>
      <c r="D155" s="384">
        <v>113</v>
      </c>
      <c r="E155" s="384">
        <v>913</v>
      </c>
      <c r="F155" s="384">
        <v>464</v>
      </c>
      <c r="G155" s="384">
        <v>6748</v>
      </c>
      <c r="H155" s="383">
        <v>8882</v>
      </c>
      <c r="I155" s="384">
        <v>593.55816707948668</v>
      </c>
      <c r="J155" s="384">
        <v>110.51277865345642</v>
      </c>
      <c r="K155" s="384">
        <v>743.32405877054714</v>
      </c>
      <c r="L155" s="384">
        <v>649.58850709299713</v>
      </c>
      <c r="M155" s="384">
        <v>48.668867372213469</v>
      </c>
      <c r="N155" s="383">
        <v>2145.6523789687008</v>
      </c>
    </row>
    <row r="156" spans="1:14" ht="15" x14ac:dyDescent="0.25">
      <c r="A156" s="381">
        <v>495</v>
      </c>
      <c r="B156" s="382" t="s">
        <v>161</v>
      </c>
      <c r="C156" s="384">
        <v>58</v>
      </c>
      <c r="D156" s="384">
        <v>12</v>
      </c>
      <c r="E156" s="384">
        <v>87</v>
      </c>
      <c r="F156" s="384">
        <v>50</v>
      </c>
      <c r="G156" s="384">
        <v>1270</v>
      </c>
      <c r="H156" s="383">
        <v>1477</v>
      </c>
      <c r="I156" s="384">
        <v>321.46647257955317</v>
      </c>
      <c r="J156" s="384">
        <v>70.574136763710229</v>
      </c>
      <c r="K156" s="384">
        <v>425.94834800270814</v>
      </c>
      <c r="L156" s="384">
        <v>420.94041976980367</v>
      </c>
      <c r="M156" s="384">
        <v>55.082058226134052</v>
      </c>
      <c r="N156" s="383">
        <v>1294.0114353419092</v>
      </c>
    </row>
    <row r="157" spans="1:14" ht="15" x14ac:dyDescent="0.25">
      <c r="A157" s="381">
        <v>498</v>
      </c>
      <c r="B157" s="382" t="s">
        <v>162</v>
      </c>
      <c r="C157" s="384">
        <v>96</v>
      </c>
      <c r="D157" s="384">
        <v>20</v>
      </c>
      <c r="E157" s="384">
        <v>154</v>
      </c>
      <c r="F157" s="384">
        <v>72</v>
      </c>
      <c r="G157" s="384">
        <v>1939</v>
      </c>
      <c r="H157" s="383">
        <v>2281</v>
      </c>
      <c r="I157" s="384">
        <v>344.53562472599737</v>
      </c>
      <c r="J157" s="384">
        <v>76.163963174046472</v>
      </c>
      <c r="K157" s="384">
        <v>488.21780797895661</v>
      </c>
      <c r="L157" s="384">
        <v>392.49879877246821</v>
      </c>
      <c r="M157" s="384">
        <v>54.455212626041217</v>
      </c>
      <c r="N157" s="383">
        <v>1355.8714072775097</v>
      </c>
    </row>
    <row r="158" spans="1:14" ht="15" x14ac:dyDescent="0.25">
      <c r="A158" s="381">
        <v>499</v>
      </c>
      <c r="B158" s="382" t="s">
        <v>163</v>
      </c>
      <c r="C158" s="384">
        <v>1306</v>
      </c>
      <c r="D158" s="384">
        <v>259</v>
      </c>
      <c r="E158" s="384">
        <v>1682</v>
      </c>
      <c r="F158" s="384">
        <v>783</v>
      </c>
      <c r="G158" s="384">
        <v>15632</v>
      </c>
      <c r="H158" s="383">
        <v>19662</v>
      </c>
      <c r="I158" s="384">
        <v>543.75551113823622</v>
      </c>
      <c r="J158" s="384">
        <v>114.42393957888312</v>
      </c>
      <c r="K158" s="384">
        <v>618.60935103244844</v>
      </c>
      <c r="L158" s="384">
        <v>495.18238938053099</v>
      </c>
      <c r="M158" s="384">
        <v>50.930013223476756</v>
      </c>
      <c r="N158" s="383">
        <v>1822.9012043535756</v>
      </c>
    </row>
    <row r="159" spans="1:14" ht="15" x14ac:dyDescent="0.25">
      <c r="A159" s="381">
        <v>500</v>
      </c>
      <c r="B159" s="382" t="s">
        <v>164</v>
      </c>
      <c r="C159" s="384">
        <v>680</v>
      </c>
      <c r="D159" s="384">
        <v>130</v>
      </c>
      <c r="E159" s="384">
        <v>1057</v>
      </c>
      <c r="F159" s="384">
        <v>494</v>
      </c>
      <c r="G159" s="384">
        <v>8125</v>
      </c>
      <c r="H159" s="383">
        <v>10486</v>
      </c>
      <c r="I159" s="384">
        <v>530.86885370970822</v>
      </c>
      <c r="J159" s="384">
        <v>107.6907304978066</v>
      </c>
      <c r="K159" s="384">
        <v>728.92578771695594</v>
      </c>
      <c r="L159" s="384">
        <v>585.79844745374783</v>
      </c>
      <c r="M159" s="384">
        <v>49.63641998855617</v>
      </c>
      <c r="N159" s="383">
        <v>2002.9202393667747</v>
      </c>
    </row>
    <row r="160" spans="1:14" ht="15" x14ac:dyDescent="0.25">
      <c r="A160" s="381">
        <v>503</v>
      </c>
      <c r="B160" s="382" t="s">
        <v>165</v>
      </c>
      <c r="C160" s="384">
        <v>392</v>
      </c>
      <c r="D160" s="384">
        <v>77</v>
      </c>
      <c r="E160" s="384">
        <v>461</v>
      </c>
      <c r="F160" s="384">
        <v>265</v>
      </c>
      <c r="G160" s="384">
        <v>6344</v>
      </c>
      <c r="H160" s="383">
        <v>7539</v>
      </c>
      <c r="I160" s="384">
        <v>425.65771587743734</v>
      </c>
      <c r="J160" s="384">
        <v>88.720055710306411</v>
      </c>
      <c r="K160" s="384">
        <v>442.18638148295531</v>
      </c>
      <c r="L160" s="384">
        <v>437.0823318742539</v>
      </c>
      <c r="M160" s="384">
        <v>53.905907945350847</v>
      </c>
      <c r="N160" s="383">
        <v>1447.552392890304</v>
      </c>
    </row>
    <row r="161" spans="1:14" ht="15" x14ac:dyDescent="0.25">
      <c r="A161" s="381">
        <v>504</v>
      </c>
      <c r="B161" s="382" t="s">
        <v>166</v>
      </c>
      <c r="C161" s="384">
        <v>73</v>
      </c>
      <c r="D161" s="384">
        <v>11</v>
      </c>
      <c r="E161" s="384">
        <v>118</v>
      </c>
      <c r="F161" s="384">
        <v>67</v>
      </c>
      <c r="G161" s="384">
        <v>1495</v>
      </c>
      <c r="H161" s="383">
        <v>1764</v>
      </c>
      <c r="I161" s="384">
        <v>338.77586734693875</v>
      </c>
      <c r="J161" s="384">
        <v>54.167517006802719</v>
      </c>
      <c r="K161" s="384">
        <v>483.72842403628113</v>
      </c>
      <c r="L161" s="384">
        <v>472.28846938775507</v>
      </c>
      <c r="M161" s="384">
        <v>54.291213151927437</v>
      </c>
      <c r="N161" s="383">
        <v>1403.2514909297051</v>
      </c>
    </row>
    <row r="162" spans="1:14" ht="15" x14ac:dyDescent="0.25">
      <c r="A162" s="381">
        <v>505</v>
      </c>
      <c r="B162" s="382" t="s">
        <v>167</v>
      </c>
      <c r="C162" s="384">
        <v>1190</v>
      </c>
      <c r="D162" s="384">
        <v>285</v>
      </c>
      <c r="E162" s="384">
        <v>1722</v>
      </c>
      <c r="F162" s="384">
        <v>966</v>
      </c>
      <c r="G162" s="384">
        <v>16749</v>
      </c>
      <c r="H162" s="383">
        <v>20912</v>
      </c>
      <c r="I162" s="384">
        <v>465.84300401683248</v>
      </c>
      <c r="J162" s="384">
        <v>118.38430087987759</v>
      </c>
      <c r="K162" s="384">
        <v>595.46433913542467</v>
      </c>
      <c r="L162" s="384">
        <v>574.39767980107115</v>
      </c>
      <c r="M162" s="384">
        <v>51.307428270849272</v>
      </c>
      <c r="N162" s="383">
        <v>1805.3967521040549</v>
      </c>
    </row>
    <row r="163" spans="1:14" ht="15" x14ac:dyDescent="0.25">
      <c r="A163" s="381">
        <v>507</v>
      </c>
      <c r="B163" s="382" t="s">
        <v>168</v>
      </c>
      <c r="C163" s="384">
        <v>173</v>
      </c>
      <c r="D163" s="384">
        <v>35</v>
      </c>
      <c r="E163" s="384">
        <v>291</v>
      </c>
      <c r="F163" s="384">
        <v>155</v>
      </c>
      <c r="G163" s="384">
        <v>4910</v>
      </c>
      <c r="H163" s="383">
        <v>5564</v>
      </c>
      <c r="I163" s="384">
        <v>254.53480050323512</v>
      </c>
      <c r="J163" s="384">
        <v>54.641894320632638</v>
      </c>
      <c r="K163" s="384">
        <v>378.20219805895039</v>
      </c>
      <c r="L163" s="384">
        <v>346.39825664989218</v>
      </c>
      <c r="M163" s="384">
        <v>56.530301941049608</v>
      </c>
      <c r="N163" s="383">
        <v>1090.30745147376</v>
      </c>
    </row>
    <row r="164" spans="1:14" ht="15" x14ac:dyDescent="0.25">
      <c r="A164" s="381">
        <v>508</v>
      </c>
      <c r="B164" s="382" t="s">
        <v>169</v>
      </c>
      <c r="C164" s="384">
        <v>338</v>
      </c>
      <c r="D164" s="384">
        <v>62</v>
      </c>
      <c r="E164" s="384">
        <v>488</v>
      </c>
      <c r="F164" s="384">
        <v>264</v>
      </c>
      <c r="G164" s="384">
        <v>8208</v>
      </c>
      <c r="H164" s="383">
        <v>9360</v>
      </c>
      <c r="I164" s="384">
        <v>295.61675000000002</v>
      </c>
      <c r="J164" s="384">
        <v>57.538782051282048</v>
      </c>
      <c r="K164" s="384">
        <v>377.01805982905984</v>
      </c>
      <c r="L164" s="384">
        <v>350.71892307692309</v>
      </c>
      <c r="M164" s="384">
        <v>56.175692307692309</v>
      </c>
      <c r="N164" s="383">
        <v>1137.0682072649574</v>
      </c>
    </row>
    <row r="165" spans="1:14" ht="15" x14ac:dyDescent="0.25">
      <c r="A165" s="381">
        <v>529</v>
      </c>
      <c r="B165" s="382" t="s">
        <v>170</v>
      </c>
      <c r="C165" s="384">
        <v>936</v>
      </c>
      <c r="D165" s="384">
        <v>200</v>
      </c>
      <c r="E165" s="384">
        <v>1253</v>
      </c>
      <c r="F165" s="384">
        <v>730</v>
      </c>
      <c r="G165" s="384">
        <v>16731</v>
      </c>
      <c r="H165" s="383">
        <v>19850</v>
      </c>
      <c r="I165" s="384">
        <v>386.01441612090679</v>
      </c>
      <c r="J165" s="384">
        <v>87.521410579345087</v>
      </c>
      <c r="K165" s="384">
        <v>456.46632191435771</v>
      </c>
      <c r="L165" s="384">
        <v>457.29185894206552</v>
      </c>
      <c r="M165" s="384">
        <v>53.994350629722931</v>
      </c>
      <c r="N165" s="383">
        <v>1441.2883581863978</v>
      </c>
    </row>
    <row r="166" spans="1:14" ht="15" x14ac:dyDescent="0.25">
      <c r="A166" s="381">
        <v>531</v>
      </c>
      <c r="B166" s="382" t="s">
        <v>171</v>
      </c>
      <c r="C166" s="384">
        <v>184</v>
      </c>
      <c r="D166" s="384">
        <v>45</v>
      </c>
      <c r="E166" s="384">
        <v>347</v>
      </c>
      <c r="F166" s="384">
        <v>182</v>
      </c>
      <c r="G166" s="384">
        <v>4314</v>
      </c>
      <c r="H166" s="383">
        <v>5072</v>
      </c>
      <c r="I166" s="384">
        <v>296.97970031545742</v>
      </c>
      <c r="J166" s="384">
        <v>77.068710567823345</v>
      </c>
      <c r="K166" s="384">
        <v>494.73018730283906</v>
      </c>
      <c r="L166" s="384">
        <v>446.19352523659308</v>
      </c>
      <c r="M166" s="384">
        <v>54.486364353312311</v>
      </c>
      <c r="N166" s="383">
        <v>1369.4584877760251</v>
      </c>
    </row>
    <row r="167" spans="1:14" ht="15" x14ac:dyDescent="0.25">
      <c r="A167" s="381">
        <v>535</v>
      </c>
      <c r="B167" s="382" t="s">
        <v>172</v>
      </c>
      <c r="C167" s="384">
        <v>715</v>
      </c>
      <c r="D167" s="384">
        <v>129</v>
      </c>
      <c r="E167" s="384">
        <v>1052</v>
      </c>
      <c r="F167" s="384">
        <v>528</v>
      </c>
      <c r="G167" s="384">
        <v>7995</v>
      </c>
      <c r="H167" s="383">
        <v>10419</v>
      </c>
      <c r="I167" s="384">
        <v>561.78247912467612</v>
      </c>
      <c r="J167" s="384">
        <v>107.54952490642096</v>
      </c>
      <c r="K167" s="384">
        <v>730.14292734427488</v>
      </c>
      <c r="L167" s="384">
        <v>630.1428390440542</v>
      </c>
      <c r="M167" s="384">
        <v>49.156320184278719</v>
      </c>
      <c r="N167" s="383">
        <v>2078.7740906037047</v>
      </c>
    </row>
    <row r="168" spans="1:14" ht="15" x14ac:dyDescent="0.25">
      <c r="A168" s="381">
        <v>536</v>
      </c>
      <c r="B168" s="382" t="s">
        <v>173</v>
      </c>
      <c r="C168" s="384">
        <v>2060</v>
      </c>
      <c r="D168" s="384">
        <v>364</v>
      </c>
      <c r="E168" s="384">
        <v>2749</v>
      </c>
      <c r="F168" s="384">
        <v>1522</v>
      </c>
      <c r="G168" s="384">
        <v>28651</v>
      </c>
      <c r="H168" s="383">
        <v>35346</v>
      </c>
      <c r="I168" s="384">
        <v>477.10628076727215</v>
      </c>
      <c r="J168" s="384">
        <v>89.455270751994561</v>
      </c>
      <c r="K168" s="384">
        <v>562.40949951904031</v>
      </c>
      <c r="L168" s="384">
        <v>535.43345102699038</v>
      </c>
      <c r="M168" s="384">
        <v>51.926188536185144</v>
      </c>
      <c r="N168" s="383">
        <v>1716.3306906014825</v>
      </c>
    </row>
    <row r="169" spans="1:14" ht="15" x14ac:dyDescent="0.25">
      <c r="A169" s="381">
        <v>538</v>
      </c>
      <c r="B169" s="382" t="s">
        <v>174</v>
      </c>
      <c r="C169" s="384">
        <v>273</v>
      </c>
      <c r="D169" s="384">
        <v>50</v>
      </c>
      <c r="E169" s="384">
        <v>410</v>
      </c>
      <c r="F169" s="384">
        <v>209</v>
      </c>
      <c r="G169" s="384">
        <v>3702</v>
      </c>
      <c r="H169" s="383">
        <v>4644</v>
      </c>
      <c r="I169" s="384">
        <v>481.23656976744184</v>
      </c>
      <c r="J169" s="384">
        <v>93.523901808785524</v>
      </c>
      <c r="K169" s="384">
        <v>638.42491386735571</v>
      </c>
      <c r="L169" s="384">
        <v>559.60965116279078</v>
      </c>
      <c r="M169" s="384">
        <v>51.065917312661497</v>
      </c>
      <c r="N169" s="383">
        <v>1823.8609539190352</v>
      </c>
    </row>
    <row r="170" spans="1:14" ht="15" x14ac:dyDescent="0.25">
      <c r="A170" s="381">
        <v>541</v>
      </c>
      <c r="B170" s="382" t="s">
        <v>175</v>
      </c>
      <c r="C170" s="384">
        <v>341</v>
      </c>
      <c r="D170" s="384">
        <v>65</v>
      </c>
      <c r="E170" s="384">
        <v>476</v>
      </c>
      <c r="F170" s="384">
        <v>250</v>
      </c>
      <c r="G170" s="384">
        <v>8111</v>
      </c>
      <c r="H170" s="383">
        <v>9243</v>
      </c>
      <c r="I170" s="384">
        <v>302.01576436222007</v>
      </c>
      <c r="J170" s="384">
        <v>61.086497890295355</v>
      </c>
      <c r="K170" s="384">
        <v>372.40215081683436</v>
      </c>
      <c r="L170" s="384">
        <v>336.32424537487827</v>
      </c>
      <c r="M170" s="384">
        <v>56.214503948934329</v>
      </c>
      <c r="N170" s="383">
        <v>1128.0431623931622</v>
      </c>
    </row>
    <row r="171" spans="1:14" ht="15" x14ac:dyDescent="0.25">
      <c r="A171" s="381">
        <v>543</v>
      </c>
      <c r="B171" s="382" t="s">
        <v>176</v>
      </c>
      <c r="C171" s="384">
        <v>2821</v>
      </c>
      <c r="D171" s="384">
        <v>547</v>
      </c>
      <c r="E171" s="384">
        <v>3736</v>
      </c>
      <c r="F171" s="384">
        <v>2005</v>
      </c>
      <c r="G171" s="384">
        <v>35349</v>
      </c>
      <c r="H171" s="383">
        <v>44458</v>
      </c>
      <c r="I171" s="384">
        <v>519.44713010031944</v>
      </c>
      <c r="J171" s="384">
        <v>106.8765014170678</v>
      </c>
      <c r="K171" s="384">
        <v>607.68025732151693</v>
      </c>
      <c r="L171" s="384">
        <v>560.78395114490081</v>
      </c>
      <c r="M171" s="384">
        <v>50.934746052454003</v>
      </c>
      <c r="N171" s="383">
        <v>1845.7225860362587</v>
      </c>
    </row>
    <row r="172" spans="1:14" ht="15" x14ac:dyDescent="0.25">
      <c r="A172" s="381">
        <v>545</v>
      </c>
      <c r="B172" s="382" t="s">
        <v>177</v>
      </c>
      <c r="C172" s="384">
        <v>565</v>
      </c>
      <c r="D172" s="384">
        <v>108</v>
      </c>
      <c r="E172" s="384">
        <v>651</v>
      </c>
      <c r="F172" s="384">
        <v>293</v>
      </c>
      <c r="G172" s="384">
        <v>7967</v>
      </c>
      <c r="H172" s="383">
        <v>9584</v>
      </c>
      <c r="I172" s="384">
        <v>482.60279111018366</v>
      </c>
      <c r="J172" s="384">
        <v>97.886268781302164</v>
      </c>
      <c r="K172" s="384">
        <v>491.1932209933222</v>
      </c>
      <c r="L172" s="384">
        <v>380.14732262103507</v>
      </c>
      <c r="M172" s="384">
        <v>53.251880217028379</v>
      </c>
      <c r="N172" s="383">
        <v>1505.0814837228713</v>
      </c>
    </row>
    <row r="173" spans="1:14" ht="15" x14ac:dyDescent="0.25">
      <c r="A173" s="381">
        <v>560</v>
      </c>
      <c r="B173" s="382" t="s">
        <v>178</v>
      </c>
      <c r="C173" s="384">
        <v>794</v>
      </c>
      <c r="D173" s="384">
        <v>173</v>
      </c>
      <c r="E173" s="384">
        <v>1143</v>
      </c>
      <c r="F173" s="384">
        <v>593</v>
      </c>
      <c r="G173" s="384">
        <v>13032</v>
      </c>
      <c r="H173" s="383">
        <v>15735</v>
      </c>
      <c r="I173" s="384">
        <v>413.08739370829363</v>
      </c>
      <c r="J173" s="384">
        <v>95.504575786463292</v>
      </c>
      <c r="K173" s="384">
        <v>525.28822306959</v>
      </c>
      <c r="L173" s="384">
        <v>468.61810867492852</v>
      </c>
      <c r="M173" s="384">
        <v>53.055603431839849</v>
      </c>
      <c r="N173" s="383">
        <v>1555.5539046711153</v>
      </c>
    </row>
    <row r="174" spans="1:14" ht="15" x14ac:dyDescent="0.25">
      <c r="A174" s="381">
        <v>561</v>
      </c>
      <c r="B174" s="382" t="s">
        <v>179</v>
      </c>
      <c r="C174" s="384">
        <v>73</v>
      </c>
      <c r="D174" s="384">
        <v>9</v>
      </c>
      <c r="E174" s="384">
        <v>97</v>
      </c>
      <c r="F174" s="384">
        <v>54</v>
      </c>
      <c r="G174" s="384">
        <v>1084</v>
      </c>
      <c r="H174" s="383">
        <v>1317</v>
      </c>
      <c r="I174" s="384">
        <v>453.75902050113893</v>
      </c>
      <c r="J174" s="384">
        <v>59.361047835990888</v>
      </c>
      <c r="K174" s="384">
        <v>532.60365223993927</v>
      </c>
      <c r="L174" s="384">
        <v>509.84610478359906</v>
      </c>
      <c r="M174" s="384">
        <v>52.726681852695528</v>
      </c>
      <c r="N174" s="383">
        <v>1608.2965072133636</v>
      </c>
    </row>
    <row r="175" spans="1:14" ht="15" x14ac:dyDescent="0.25">
      <c r="A175" s="381">
        <v>562</v>
      </c>
      <c r="B175" s="382" t="s">
        <v>180</v>
      </c>
      <c r="C175" s="384">
        <v>391</v>
      </c>
      <c r="D175" s="384">
        <v>76</v>
      </c>
      <c r="E175" s="384">
        <v>567</v>
      </c>
      <c r="F175" s="384">
        <v>310</v>
      </c>
      <c r="G175" s="384">
        <v>7591</v>
      </c>
      <c r="H175" s="383">
        <v>8935</v>
      </c>
      <c r="I175" s="384">
        <v>358.23695691102404</v>
      </c>
      <c r="J175" s="384">
        <v>73.886289871292675</v>
      </c>
      <c r="K175" s="384">
        <v>458.88798097369892</v>
      </c>
      <c r="L175" s="384">
        <v>431.41799664241745</v>
      </c>
      <c r="M175" s="384">
        <v>54.424114157806379</v>
      </c>
      <c r="N175" s="383">
        <v>1376.8533385562398</v>
      </c>
    </row>
    <row r="176" spans="1:14" ht="15" x14ac:dyDescent="0.25">
      <c r="A176" s="381">
        <v>563</v>
      </c>
      <c r="B176" s="382" t="s">
        <v>181</v>
      </c>
      <c r="C176" s="384">
        <v>344</v>
      </c>
      <c r="D176" s="384">
        <v>95</v>
      </c>
      <c r="E176" s="384">
        <v>528</v>
      </c>
      <c r="F176" s="384">
        <v>309</v>
      </c>
      <c r="G176" s="384">
        <v>5749</v>
      </c>
      <c r="H176" s="383">
        <v>7025</v>
      </c>
      <c r="I176" s="384">
        <v>400.86699501779361</v>
      </c>
      <c r="J176" s="384">
        <v>117.46868327402136</v>
      </c>
      <c r="K176" s="384">
        <v>543.50779217081845</v>
      </c>
      <c r="L176" s="384">
        <v>546.94451530249114</v>
      </c>
      <c r="M176" s="384">
        <v>52.424333096085412</v>
      </c>
      <c r="N176" s="383">
        <v>1661.2123188612097</v>
      </c>
    </row>
    <row r="177" spans="1:14" ht="15" x14ac:dyDescent="0.25">
      <c r="A177" s="381">
        <v>564</v>
      </c>
      <c r="B177" s="382" t="s">
        <v>182</v>
      </c>
      <c r="C177" s="384">
        <v>12324</v>
      </c>
      <c r="D177" s="384">
        <v>2230</v>
      </c>
      <c r="E177" s="384">
        <v>15246</v>
      </c>
      <c r="F177" s="384">
        <v>7973</v>
      </c>
      <c r="G177" s="384">
        <v>174075</v>
      </c>
      <c r="H177" s="383">
        <v>211848</v>
      </c>
      <c r="I177" s="384">
        <v>476.22863770250365</v>
      </c>
      <c r="J177" s="384">
        <v>91.437705335901214</v>
      </c>
      <c r="K177" s="384">
        <v>520.41490681998414</v>
      </c>
      <c r="L177" s="384">
        <v>467.98131839809679</v>
      </c>
      <c r="M177" s="384">
        <v>52.637950322873003</v>
      </c>
      <c r="N177" s="383">
        <v>1608.7005185793589</v>
      </c>
    </row>
    <row r="178" spans="1:14" ht="15" x14ac:dyDescent="0.25">
      <c r="A178" s="381">
        <v>576</v>
      </c>
      <c r="B178" s="382" t="s">
        <v>183</v>
      </c>
      <c r="C178" s="384">
        <v>83</v>
      </c>
      <c r="D178" s="384">
        <v>13</v>
      </c>
      <c r="E178" s="384">
        <v>109</v>
      </c>
      <c r="F178" s="384">
        <v>74</v>
      </c>
      <c r="G178" s="384">
        <v>2471</v>
      </c>
      <c r="H178" s="383">
        <v>2750</v>
      </c>
      <c r="I178" s="384">
        <v>247.07772</v>
      </c>
      <c r="J178" s="384">
        <v>41.063454545454547</v>
      </c>
      <c r="K178" s="384">
        <v>286.62362545454545</v>
      </c>
      <c r="L178" s="384">
        <v>334.60324363636363</v>
      </c>
      <c r="M178" s="384">
        <v>57.560821818181822</v>
      </c>
      <c r="N178" s="383">
        <v>966.92886545454542</v>
      </c>
    </row>
    <row r="179" spans="1:14" ht="15" x14ac:dyDescent="0.25">
      <c r="A179" s="381">
        <v>577</v>
      </c>
      <c r="B179" s="382" t="s">
        <v>184</v>
      </c>
      <c r="C179" s="384">
        <v>717</v>
      </c>
      <c r="D179" s="384">
        <v>161</v>
      </c>
      <c r="E179" s="384">
        <v>931</v>
      </c>
      <c r="F179" s="384">
        <v>433</v>
      </c>
      <c r="G179" s="384">
        <v>8896</v>
      </c>
      <c r="H179" s="383">
        <v>11138</v>
      </c>
      <c r="I179" s="384">
        <v>526.98727509427192</v>
      </c>
      <c r="J179" s="384">
        <v>125.56352127850602</v>
      </c>
      <c r="K179" s="384">
        <v>604.45037080265752</v>
      </c>
      <c r="L179" s="384">
        <v>483.40574070748784</v>
      </c>
      <c r="M179" s="384">
        <v>51.165178667624353</v>
      </c>
      <c r="N179" s="383">
        <v>1791.572086550548</v>
      </c>
    </row>
    <row r="180" spans="1:14" ht="15" x14ac:dyDescent="0.25">
      <c r="A180" s="381">
        <v>578</v>
      </c>
      <c r="B180" s="382" t="s">
        <v>185</v>
      </c>
      <c r="C180" s="384">
        <v>103</v>
      </c>
      <c r="D180" s="384">
        <v>22</v>
      </c>
      <c r="E180" s="384">
        <v>178</v>
      </c>
      <c r="F180" s="384">
        <v>91</v>
      </c>
      <c r="G180" s="384">
        <v>2706</v>
      </c>
      <c r="H180" s="383">
        <v>3100</v>
      </c>
      <c r="I180" s="384">
        <v>271.99675161290327</v>
      </c>
      <c r="J180" s="384">
        <v>61.646129032258067</v>
      </c>
      <c r="K180" s="384">
        <v>415.21830322580644</v>
      </c>
      <c r="L180" s="384">
        <v>365.01509032258065</v>
      </c>
      <c r="M180" s="384">
        <v>55.918180645161293</v>
      </c>
      <c r="N180" s="383">
        <v>1169.7944548387097</v>
      </c>
    </row>
    <row r="181" spans="1:14" ht="15" x14ac:dyDescent="0.25">
      <c r="A181" s="381">
        <v>580</v>
      </c>
      <c r="B181" s="382" t="s">
        <v>186</v>
      </c>
      <c r="C181" s="384">
        <v>135</v>
      </c>
      <c r="D181" s="384">
        <v>32</v>
      </c>
      <c r="E181" s="384">
        <v>203</v>
      </c>
      <c r="F181" s="384">
        <v>91</v>
      </c>
      <c r="G181" s="384">
        <v>3977</v>
      </c>
      <c r="H181" s="383">
        <v>4438</v>
      </c>
      <c r="I181" s="384">
        <v>249.0202456061289</v>
      </c>
      <c r="J181" s="384">
        <v>62.633618747183419</v>
      </c>
      <c r="K181" s="384">
        <v>330.77061514195583</v>
      </c>
      <c r="L181" s="384">
        <v>254.9677287066246</v>
      </c>
      <c r="M181" s="384">
        <v>57.40572780531771</v>
      </c>
      <c r="N181" s="383">
        <v>954.79793600721052</v>
      </c>
    </row>
    <row r="182" spans="1:14" ht="15" x14ac:dyDescent="0.25">
      <c r="A182" s="381">
        <v>581</v>
      </c>
      <c r="B182" s="382" t="s">
        <v>187</v>
      </c>
      <c r="C182" s="384">
        <v>269</v>
      </c>
      <c r="D182" s="384">
        <v>58</v>
      </c>
      <c r="E182" s="384">
        <v>354</v>
      </c>
      <c r="F182" s="384">
        <v>216</v>
      </c>
      <c r="G182" s="384">
        <v>5343</v>
      </c>
      <c r="H182" s="383">
        <v>6240</v>
      </c>
      <c r="I182" s="384">
        <v>352.90342788461538</v>
      </c>
      <c r="J182" s="384">
        <v>80.739903846153851</v>
      </c>
      <c r="K182" s="384">
        <v>410.23891346153846</v>
      </c>
      <c r="L182" s="384">
        <v>430.42776923076917</v>
      </c>
      <c r="M182" s="384">
        <v>54.851375000000004</v>
      </c>
      <c r="N182" s="383">
        <v>1329.161389423077</v>
      </c>
    </row>
    <row r="183" spans="1:14" ht="15" x14ac:dyDescent="0.25">
      <c r="A183" s="381">
        <v>583</v>
      </c>
      <c r="B183" s="382" t="s">
        <v>188</v>
      </c>
      <c r="C183" s="384">
        <v>35</v>
      </c>
      <c r="D183" s="384">
        <v>12</v>
      </c>
      <c r="E183" s="384">
        <v>35</v>
      </c>
      <c r="F183" s="384">
        <v>19</v>
      </c>
      <c r="G183" s="384">
        <v>846</v>
      </c>
      <c r="H183" s="383">
        <v>947</v>
      </c>
      <c r="I183" s="384">
        <v>302.55633579725452</v>
      </c>
      <c r="J183" s="384">
        <v>110.07180570221753</v>
      </c>
      <c r="K183" s="384">
        <v>267.26140443505807</v>
      </c>
      <c r="L183" s="384">
        <v>249.47942977824709</v>
      </c>
      <c r="M183" s="384">
        <v>57.227835269271388</v>
      </c>
      <c r="N183" s="383">
        <v>986.59681098204862</v>
      </c>
    </row>
    <row r="184" spans="1:14" ht="15" x14ac:dyDescent="0.25">
      <c r="A184" s="381">
        <v>584</v>
      </c>
      <c r="B184" s="382" t="s">
        <v>189</v>
      </c>
      <c r="C184" s="384">
        <v>208</v>
      </c>
      <c r="D184" s="384">
        <v>47</v>
      </c>
      <c r="E184" s="384">
        <v>291</v>
      </c>
      <c r="F184" s="384">
        <v>159</v>
      </c>
      <c r="G184" s="384">
        <v>1948</v>
      </c>
      <c r="H184" s="383">
        <v>2653</v>
      </c>
      <c r="I184" s="384">
        <v>641.82151526573693</v>
      </c>
      <c r="J184" s="384">
        <v>153.88823972860911</v>
      </c>
      <c r="K184" s="384">
        <v>793.18395401432338</v>
      </c>
      <c r="L184" s="384">
        <v>745.23114210327924</v>
      </c>
      <c r="M184" s="384">
        <v>47.036894082171131</v>
      </c>
      <c r="N184" s="383">
        <v>2381.1617451941197</v>
      </c>
    </row>
    <row r="185" spans="1:14" ht="15" x14ac:dyDescent="0.25">
      <c r="A185" s="381">
        <v>588</v>
      </c>
      <c r="B185" s="382" t="s">
        <v>190</v>
      </c>
      <c r="C185" s="384">
        <v>50</v>
      </c>
      <c r="D185" s="384">
        <v>11</v>
      </c>
      <c r="E185" s="384">
        <v>63</v>
      </c>
      <c r="F185" s="384">
        <v>47</v>
      </c>
      <c r="G185" s="384">
        <v>1429</v>
      </c>
      <c r="H185" s="383">
        <v>1600</v>
      </c>
      <c r="I185" s="384">
        <v>255.82218750000001</v>
      </c>
      <c r="J185" s="384">
        <v>59.719687499999999</v>
      </c>
      <c r="K185" s="384">
        <v>284.73361875000001</v>
      </c>
      <c r="L185" s="384">
        <v>365.26578749999999</v>
      </c>
      <c r="M185" s="384">
        <v>57.213587500000003</v>
      </c>
      <c r="N185" s="383">
        <v>1022.75486875</v>
      </c>
    </row>
    <row r="186" spans="1:14" ht="15" x14ac:dyDescent="0.25">
      <c r="A186" s="381">
        <v>592</v>
      </c>
      <c r="B186" s="382" t="s">
        <v>191</v>
      </c>
      <c r="C186" s="384">
        <v>188</v>
      </c>
      <c r="D186" s="384">
        <v>38</v>
      </c>
      <c r="E186" s="384">
        <v>290</v>
      </c>
      <c r="F186" s="384">
        <v>180</v>
      </c>
      <c r="G186" s="384">
        <v>2955</v>
      </c>
      <c r="H186" s="383">
        <v>3651</v>
      </c>
      <c r="I186" s="384">
        <v>421.53554642563682</v>
      </c>
      <c r="J186" s="384">
        <v>90.410024650780613</v>
      </c>
      <c r="K186" s="384">
        <v>574.38666118871538</v>
      </c>
      <c r="L186" s="384">
        <v>613.04420706655708</v>
      </c>
      <c r="M186" s="384">
        <v>51.848069022185705</v>
      </c>
      <c r="N186" s="383">
        <v>1751.2245083538755</v>
      </c>
    </row>
    <row r="187" spans="1:14" ht="15" x14ac:dyDescent="0.25">
      <c r="A187" s="381">
        <v>593</v>
      </c>
      <c r="B187" s="382" t="s">
        <v>192</v>
      </c>
      <c r="C187" s="384">
        <v>619</v>
      </c>
      <c r="D187" s="384">
        <v>122</v>
      </c>
      <c r="E187" s="384">
        <v>887</v>
      </c>
      <c r="F187" s="384">
        <v>467</v>
      </c>
      <c r="G187" s="384">
        <v>14982</v>
      </c>
      <c r="H187" s="383">
        <v>17077</v>
      </c>
      <c r="I187" s="384">
        <v>296.73396322539094</v>
      </c>
      <c r="J187" s="384">
        <v>62.057328570592027</v>
      </c>
      <c r="K187" s="384">
        <v>375.60401182877553</v>
      </c>
      <c r="L187" s="384">
        <v>340.04502313052643</v>
      </c>
      <c r="M187" s="384">
        <v>56.201143057914159</v>
      </c>
      <c r="N187" s="383">
        <v>1130.6414698131991</v>
      </c>
    </row>
    <row r="188" spans="1:14" ht="15" x14ac:dyDescent="0.25">
      <c r="A188" s="381">
        <v>595</v>
      </c>
      <c r="B188" s="382" t="s">
        <v>193</v>
      </c>
      <c r="C188" s="384">
        <v>165</v>
      </c>
      <c r="D188" s="384">
        <v>25</v>
      </c>
      <c r="E188" s="384">
        <v>220</v>
      </c>
      <c r="F188" s="384">
        <v>152</v>
      </c>
      <c r="G188" s="384">
        <v>3578</v>
      </c>
      <c r="H188" s="383">
        <v>4140</v>
      </c>
      <c r="I188" s="384">
        <v>326.26597826086959</v>
      </c>
      <c r="J188" s="384">
        <v>52.454710144927539</v>
      </c>
      <c r="K188" s="384">
        <v>384.27357487922706</v>
      </c>
      <c r="L188" s="384">
        <v>456.53530434782607</v>
      </c>
      <c r="M188" s="384">
        <v>55.363932367149765</v>
      </c>
      <c r="N188" s="383">
        <v>1274.8934999999999</v>
      </c>
    </row>
    <row r="189" spans="1:14" ht="15" x14ac:dyDescent="0.25">
      <c r="A189" s="381">
        <v>598</v>
      </c>
      <c r="B189" s="382" t="s">
        <v>194</v>
      </c>
      <c r="C189" s="384">
        <v>1028</v>
      </c>
      <c r="D189" s="384">
        <v>188</v>
      </c>
      <c r="E189" s="384">
        <v>1201</v>
      </c>
      <c r="F189" s="384">
        <v>667</v>
      </c>
      <c r="G189" s="384">
        <v>16123</v>
      </c>
      <c r="H189" s="383">
        <v>19207</v>
      </c>
      <c r="I189" s="384">
        <v>438.14893944915917</v>
      </c>
      <c r="J189" s="384">
        <v>85.024314052168478</v>
      </c>
      <c r="K189" s="384">
        <v>452.16990316030615</v>
      </c>
      <c r="L189" s="384">
        <v>431.8146956838653</v>
      </c>
      <c r="M189" s="384">
        <v>53.774112563128028</v>
      </c>
      <c r="N189" s="383">
        <v>1460.9319649086269</v>
      </c>
    </row>
    <row r="190" spans="1:14" ht="15" x14ac:dyDescent="0.25">
      <c r="A190" s="381">
        <v>599</v>
      </c>
      <c r="B190" s="382" t="s">
        <v>195</v>
      </c>
      <c r="C190" s="384">
        <v>991</v>
      </c>
      <c r="D190" s="384">
        <v>162</v>
      </c>
      <c r="E190" s="384">
        <v>1050</v>
      </c>
      <c r="F190" s="384">
        <v>583</v>
      </c>
      <c r="G190" s="384">
        <v>8420</v>
      </c>
      <c r="H190" s="383">
        <v>11206</v>
      </c>
      <c r="I190" s="384">
        <v>723.95441816883817</v>
      </c>
      <c r="J190" s="384">
        <v>125.57674460110655</v>
      </c>
      <c r="K190" s="384">
        <v>677.57420132072104</v>
      </c>
      <c r="L190" s="384">
        <v>646.91773514188822</v>
      </c>
      <c r="M190" s="384">
        <v>48.133606996252013</v>
      </c>
      <c r="N190" s="383">
        <v>2222.1567062288059</v>
      </c>
    </row>
    <row r="191" spans="1:14" ht="15" x14ac:dyDescent="0.25">
      <c r="A191" s="381">
        <v>601</v>
      </c>
      <c r="B191" s="382" t="s">
        <v>196</v>
      </c>
      <c r="C191" s="384">
        <v>144</v>
      </c>
      <c r="D191" s="384">
        <v>28</v>
      </c>
      <c r="E191" s="384">
        <v>235</v>
      </c>
      <c r="F191" s="384">
        <v>151</v>
      </c>
      <c r="G191" s="384">
        <v>3228</v>
      </c>
      <c r="H191" s="383">
        <v>3786</v>
      </c>
      <c r="I191" s="384">
        <v>311.36519809825677</v>
      </c>
      <c r="J191" s="384">
        <v>64.24247226624405</v>
      </c>
      <c r="K191" s="384">
        <v>448.85434495509776</v>
      </c>
      <c r="L191" s="384">
        <v>495.93808240887483</v>
      </c>
      <c r="M191" s="384">
        <v>54.618510301109346</v>
      </c>
      <c r="N191" s="383">
        <v>1375.0186080295828</v>
      </c>
    </row>
    <row r="192" spans="1:14" ht="15" x14ac:dyDescent="0.25">
      <c r="A192" s="381">
        <v>604</v>
      </c>
      <c r="B192" s="382" t="s">
        <v>197</v>
      </c>
      <c r="C192" s="384">
        <v>1285</v>
      </c>
      <c r="D192" s="384">
        <v>272</v>
      </c>
      <c r="E192" s="384">
        <v>1774</v>
      </c>
      <c r="F192" s="384">
        <v>874</v>
      </c>
      <c r="G192" s="384">
        <v>16200</v>
      </c>
      <c r="H192" s="383">
        <v>20405</v>
      </c>
      <c r="I192" s="384">
        <v>515.53091644204846</v>
      </c>
      <c r="J192" s="384">
        <v>115.79161970105366</v>
      </c>
      <c r="K192" s="384">
        <v>628.68803822592497</v>
      </c>
      <c r="L192" s="384">
        <v>532.60587699093355</v>
      </c>
      <c r="M192" s="384">
        <v>50.858711100220532</v>
      </c>
      <c r="N192" s="383">
        <v>1843.4751624601813</v>
      </c>
    </row>
    <row r="193" spans="1:14" ht="15" x14ac:dyDescent="0.25">
      <c r="A193" s="381">
        <v>607</v>
      </c>
      <c r="B193" s="382" t="s">
        <v>198</v>
      </c>
      <c r="C193" s="384">
        <v>183</v>
      </c>
      <c r="D193" s="384">
        <v>50</v>
      </c>
      <c r="E193" s="384">
        <v>230</v>
      </c>
      <c r="F193" s="384">
        <v>115</v>
      </c>
      <c r="G193" s="384">
        <v>3506</v>
      </c>
      <c r="H193" s="383">
        <v>4084</v>
      </c>
      <c r="I193" s="384">
        <v>366.8204529872674</v>
      </c>
      <c r="J193" s="384">
        <v>106.34794319294809</v>
      </c>
      <c r="K193" s="384">
        <v>407.24924094025465</v>
      </c>
      <c r="L193" s="384">
        <v>350.14120959843291</v>
      </c>
      <c r="M193" s="384">
        <v>54.993721841332032</v>
      </c>
      <c r="N193" s="383">
        <v>1285.5525685602352</v>
      </c>
    </row>
    <row r="194" spans="1:14" ht="15" x14ac:dyDescent="0.25">
      <c r="A194" s="381">
        <v>608</v>
      </c>
      <c r="B194" s="382" t="s">
        <v>199</v>
      </c>
      <c r="C194" s="384">
        <v>74</v>
      </c>
      <c r="D194" s="384">
        <v>18</v>
      </c>
      <c r="E194" s="384">
        <v>124</v>
      </c>
      <c r="F194" s="384">
        <v>74</v>
      </c>
      <c r="G194" s="384">
        <v>1690</v>
      </c>
      <c r="H194" s="383">
        <v>1980</v>
      </c>
      <c r="I194" s="384">
        <v>305.95300000000003</v>
      </c>
      <c r="J194" s="384">
        <v>78.968181818181819</v>
      </c>
      <c r="K194" s="384">
        <v>452.87117171717176</v>
      </c>
      <c r="L194" s="384">
        <v>464.72672727272732</v>
      </c>
      <c r="M194" s="384">
        <v>54.677474747474754</v>
      </c>
      <c r="N194" s="383">
        <v>1357.1965555555557</v>
      </c>
    </row>
    <row r="195" spans="1:14" ht="15" x14ac:dyDescent="0.25">
      <c r="A195" s="381">
        <v>609</v>
      </c>
      <c r="B195" s="382" t="s">
        <v>200</v>
      </c>
      <c r="C195" s="384">
        <v>3837</v>
      </c>
      <c r="D195" s="384">
        <v>722</v>
      </c>
      <c r="E195" s="384">
        <v>5008</v>
      </c>
      <c r="F195" s="384">
        <v>2573</v>
      </c>
      <c r="G195" s="384">
        <v>71065</v>
      </c>
      <c r="H195" s="383">
        <v>83205</v>
      </c>
      <c r="I195" s="384">
        <v>377.51182585181181</v>
      </c>
      <c r="J195" s="384">
        <v>75.3759149089598</v>
      </c>
      <c r="K195" s="384">
        <v>435.24428387717086</v>
      </c>
      <c r="L195" s="384">
        <v>384.52225635478635</v>
      </c>
      <c r="M195" s="384">
        <v>54.713345351841838</v>
      </c>
      <c r="N195" s="383">
        <v>1327.3676263445707</v>
      </c>
    </row>
    <row r="196" spans="1:14" ht="15" x14ac:dyDescent="0.25">
      <c r="A196" s="382">
        <v>611</v>
      </c>
      <c r="B196" s="382" t="s">
        <v>201</v>
      </c>
      <c r="C196" s="384">
        <v>298</v>
      </c>
      <c r="D196" s="384">
        <v>53</v>
      </c>
      <c r="E196" s="384">
        <v>406</v>
      </c>
      <c r="F196" s="384">
        <v>241</v>
      </c>
      <c r="G196" s="384">
        <v>4013</v>
      </c>
      <c r="H196" s="383">
        <v>5011</v>
      </c>
      <c r="I196" s="384">
        <v>486.83304330472959</v>
      </c>
      <c r="J196" s="384">
        <v>91.87477549391339</v>
      </c>
      <c r="K196" s="384">
        <v>585.89502694073042</v>
      </c>
      <c r="L196" s="384">
        <v>598.031087607264</v>
      </c>
      <c r="M196" s="384">
        <v>51.301692276990622</v>
      </c>
      <c r="N196" s="383">
        <v>1813.9356256236276</v>
      </c>
    </row>
    <row r="197" spans="1:14" ht="15" x14ac:dyDescent="0.25">
      <c r="A197" s="381">
        <v>614</v>
      </c>
      <c r="B197" s="382" t="s">
        <v>202</v>
      </c>
      <c r="C197" s="384">
        <v>73</v>
      </c>
      <c r="D197" s="384">
        <v>14</v>
      </c>
      <c r="E197" s="384">
        <v>111</v>
      </c>
      <c r="F197" s="384">
        <v>62</v>
      </c>
      <c r="G197" s="384">
        <v>2739</v>
      </c>
      <c r="H197" s="383">
        <v>2999</v>
      </c>
      <c r="I197" s="384">
        <v>199.2666322107369</v>
      </c>
      <c r="J197" s="384">
        <v>40.550516838946315</v>
      </c>
      <c r="K197" s="384">
        <v>267.64842614204736</v>
      </c>
      <c r="L197" s="384">
        <v>257.06700900300098</v>
      </c>
      <c r="M197" s="384">
        <v>58.506282094031342</v>
      </c>
      <c r="N197" s="383">
        <v>823.03886628876273</v>
      </c>
    </row>
    <row r="198" spans="1:14" ht="15" x14ac:dyDescent="0.25">
      <c r="A198" s="381">
        <v>615</v>
      </c>
      <c r="B198" s="382" t="s">
        <v>203</v>
      </c>
      <c r="C198" s="384">
        <v>340</v>
      </c>
      <c r="D198" s="384">
        <v>67</v>
      </c>
      <c r="E198" s="384">
        <v>549</v>
      </c>
      <c r="F198" s="384">
        <v>273</v>
      </c>
      <c r="G198" s="384">
        <v>6374</v>
      </c>
      <c r="H198" s="383">
        <v>7603</v>
      </c>
      <c r="I198" s="384">
        <v>366.08515059844797</v>
      </c>
      <c r="J198" s="384">
        <v>76.548138892542411</v>
      </c>
      <c r="K198" s="384">
        <v>522.16232671313958</v>
      </c>
      <c r="L198" s="384">
        <v>446.48695777982374</v>
      </c>
      <c r="M198" s="384">
        <v>53.704911219255557</v>
      </c>
      <c r="N198" s="383">
        <v>1464.9874852032092</v>
      </c>
    </row>
    <row r="199" spans="1:14" ht="15" x14ac:dyDescent="0.25">
      <c r="A199" s="381">
        <v>616</v>
      </c>
      <c r="B199" s="382" t="s">
        <v>204</v>
      </c>
      <c r="C199" s="384">
        <v>77</v>
      </c>
      <c r="D199" s="384">
        <v>20</v>
      </c>
      <c r="E199" s="384">
        <v>128</v>
      </c>
      <c r="F199" s="384">
        <v>59</v>
      </c>
      <c r="G199" s="384">
        <v>1523</v>
      </c>
      <c r="H199" s="383">
        <v>1807</v>
      </c>
      <c r="I199" s="384">
        <v>348.83556723851689</v>
      </c>
      <c r="J199" s="384">
        <v>96.142778085224123</v>
      </c>
      <c r="K199" s="384">
        <v>512.23588267847265</v>
      </c>
      <c r="L199" s="384">
        <v>405.9990149418926</v>
      </c>
      <c r="M199" s="384">
        <v>53.991909241837305</v>
      </c>
      <c r="N199" s="383">
        <v>1417.2051521859435</v>
      </c>
    </row>
    <row r="200" spans="1:14" ht="15" x14ac:dyDescent="0.25">
      <c r="A200" s="381">
        <v>619</v>
      </c>
      <c r="B200" s="382" t="s">
        <v>205</v>
      </c>
      <c r="C200" s="384">
        <v>95</v>
      </c>
      <c r="D200" s="384">
        <v>28</v>
      </c>
      <c r="E200" s="384">
        <v>136</v>
      </c>
      <c r="F200" s="384">
        <v>84</v>
      </c>
      <c r="G200" s="384">
        <v>2332</v>
      </c>
      <c r="H200" s="383">
        <v>2675</v>
      </c>
      <c r="I200" s="384">
        <v>290.72876635514024</v>
      </c>
      <c r="J200" s="384">
        <v>90.924112149532704</v>
      </c>
      <c r="K200" s="384">
        <v>367.64892710280373</v>
      </c>
      <c r="L200" s="384">
        <v>390.46905420560745</v>
      </c>
      <c r="M200" s="384">
        <v>55.845951401869165</v>
      </c>
      <c r="N200" s="383">
        <v>1195.6168112149533</v>
      </c>
    </row>
    <row r="201" spans="1:14" ht="15" x14ac:dyDescent="0.25">
      <c r="A201" s="381">
        <v>620</v>
      </c>
      <c r="B201" s="382" t="s">
        <v>206</v>
      </c>
      <c r="C201" s="384">
        <v>57</v>
      </c>
      <c r="D201" s="384">
        <v>13</v>
      </c>
      <c r="E201" s="384">
        <v>94</v>
      </c>
      <c r="F201" s="384">
        <v>56</v>
      </c>
      <c r="G201" s="384">
        <v>2160</v>
      </c>
      <c r="H201" s="383">
        <v>2380</v>
      </c>
      <c r="I201" s="384">
        <v>196.0586848739496</v>
      </c>
      <c r="J201" s="384">
        <v>47.447268907563029</v>
      </c>
      <c r="K201" s="384">
        <v>285.60715126050422</v>
      </c>
      <c r="L201" s="384">
        <v>292.57835294117649</v>
      </c>
      <c r="M201" s="384">
        <v>58.138487394957984</v>
      </c>
      <c r="N201" s="383">
        <v>879.82994537815125</v>
      </c>
    </row>
    <row r="202" spans="1:14" ht="15" x14ac:dyDescent="0.25">
      <c r="A202" s="381">
        <v>623</v>
      </c>
      <c r="B202" s="382" t="s">
        <v>207</v>
      </c>
      <c r="C202" s="384">
        <v>50</v>
      </c>
      <c r="D202" s="384">
        <v>6</v>
      </c>
      <c r="E202" s="384">
        <v>54</v>
      </c>
      <c r="F202" s="384">
        <v>39</v>
      </c>
      <c r="G202" s="384">
        <v>1958</v>
      </c>
      <c r="H202" s="383">
        <v>2107</v>
      </c>
      <c r="I202" s="384">
        <v>194.26459420977693</v>
      </c>
      <c r="J202" s="384">
        <v>24.736117702895111</v>
      </c>
      <c r="K202" s="384">
        <v>185.33071665875653</v>
      </c>
      <c r="L202" s="384">
        <v>230.16071191267204</v>
      </c>
      <c r="M202" s="384">
        <v>59.529890840056957</v>
      </c>
      <c r="N202" s="383">
        <v>694.02203132415752</v>
      </c>
    </row>
    <row r="203" spans="1:14" ht="15" x14ac:dyDescent="0.25">
      <c r="A203" s="381">
        <v>624</v>
      </c>
      <c r="B203" s="382" t="s">
        <v>208</v>
      </c>
      <c r="C203" s="384">
        <v>234</v>
      </c>
      <c r="D203" s="384">
        <v>59</v>
      </c>
      <c r="E203" s="384">
        <v>386</v>
      </c>
      <c r="F203" s="384">
        <v>172</v>
      </c>
      <c r="G203" s="384">
        <v>4266</v>
      </c>
      <c r="H203" s="383">
        <v>5117</v>
      </c>
      <c r="I203" s="384">
        <v>374.35930037131135</v>
      </c>
      <c r="J203" s="384">
        <v>100.15702560093806</v>
      </c>
      <c r="K203" s="384">
        <v>545.49411373851865</v>
      </c>
      <c r="L203" s="384">
        <v>417.96907563025206</v>
      </c>
      <c r="M203" s="384">
        <v>53.406284932577684</v>
      </c>
      <c r="N203" s="383">
        <v>1491.3858002735979</v>
      </c>
    </row>
    <row r="204" spans="1:14" ht="15" x14ac:dyDescent="0.25">
      <c r="A204" s="381">
        <v>625</v>
      </c>
      <c r="B204" s="382" t="s">
        <v>209</v>
      </c>
      <c r="C204" s="384">
        <v>146</v>
      </c>
      <c r="D204" s="384">
        <v>31</v>
      </c>
      <c r="E204" s="384">
        <v>235</v>
      </c>
      <c r="F204" s="384">
        <v>125</v>
      </c>
      <c r="G204" s="384">
        <v>2454</v>
      </c>
      <c r="H204" s="383">
        <v>2991</v>
      </c>
      <c r="I204" s="384">
        <v>399.59921765295888</v>
      </c>
      <c r="J204" s="384">
        <v>90.030591775325973</v>
      </c>
      <c r="K204" s="384">
        <v>568.15865931126712</v>
      </c>
      <c r="L204" s="384">
        <v>519.66649949849545</v>
      </c>
      <c r="M204" s="384">
        <v>52.558756268806427</v>
      </c>
      <c r="N204" s="383">
        <v>1630.013724506854</v>
      </c>
    </row>
    <row r="205" spans="1:14" ht="15" x14ac:dyDescent="0.25">
      <c r="A205" s="381">
        <v>626</v>
      </c>
      <c r="B205" s="382" t="s">
        <v>210</v>
      </c>
      <c r="C205" s="384">
        <v>212</v>
      </c>
      <c r="D205" s="384">
        <v>49</v>
      </c>
      <c r="E205" s="384">
        <v>308</v>
      </c>
      <c r="F205" s="384">
        <v>154</v>
      </c>
      <c r="G205" s="384">
        <v>4112</v>
      </c>
      <c r="H205" s="383">
        <v>4835</v>
      </c>
      <c r="I205" s="384">
        <v>358.94471975180971</v>
      </c>
      <c r="J205" s="384">
        <v>88.032781799379521</v>
      </c>
      <c r="K205" s="384">
        <v>460.6514250258532</v>
      </c>
      <c r="L205" s="384">
        <v>396.05487487073424</v>
      </c>
      <c r="M205" s="384">
        <v>54.480810754912106</v>
      </c>
      <c r="N205" s="383">
        <v>1358.1646122026887</v>
      </c>
    </row>
    <row r="206" spans="1:14" ht="15" x14ac:dyDescent="0.25">
      <c r="A206" s="381">
        <v>630</v>
      </c>
      <c r="B206" s="382" t="s">
        <v>211</v>
      </c>
      <c r="C206" s="384">
        <v>139</v>
      </c>
      <c r="D206" s="384">
        <v>17</v>
      </c>
      <c r="E206" s="384">
        <v>147</v>
      </c>
      <c r="F206" s="384">
        <v>76</v>
      </c>
      <c r="G206" s="384">
        <v>1256</v>
      </c>
      <c r="H206" s="383">
        <v>1635</v>
      </c>
      <c r="I206" s="384">
        <v>695.96152293577984</v>
      </c>
      <c r="J206" s="384">
        <v>90.318348623853211</v>
      </c>
      <c r="K206" s="384">
        <v>650.15627522935779</v>
      </c>
      <c r="L206" s="384">
        <v>577.99882568807334</v>
      </c>
      <c r="M206" s="384">
        <v>49.210617737003055</v>
      </c>
      <c r="N206" s="383">
        <v>2063.6455902140674</v>
      </c>
    </row>
    <row r="207" spans="1:14" ht="15" x14ac:dyDescent="0.25">
      <c r="A207" s="381">
        <v>631</v>
      </c>
      <c r="B207" s="382" t="s">
        <v>212</v>
      </c>
      <c r="C207" s="384">
        <v>96</v>
      </c>
      <c r="D207" s="384">
        <v>14</v>
      </c>
      <c r="E207" s="384">
        <v>135</v>
      </c>
      <c r="F207" s="384">
        <v>55</v>
      </c>
      <c r="G207" s="384">
        <v>1663</v>
      </c>
      <c r="H207" s="383">
        <v>1963</v>
      </c>
      <c r="I207" s="384">
        <v>400.34934284258787</v>
      </c>
      <c r="J207" s="384">
        <v>61.951604686704023</v>
      </c>
      <c r="K207" s="384">
        <v>497.31510443199187</v>
      </c>
      <c r="L207" s="384">
        <v>348.39628120224148</v>
      </c>
      <c r="M207" s="384">
        <v>54.269882832399389</v>
      </c>
      <c r="N207" s="383">
        <v>1362.2822159959244</v>
      </c>
    </row>
    <row r="208" spans="1:14" ht="15" x14ac:dyDescent="0.25">
      <c r="A208" s="381">
        <v>635</v>
      </c>
      <c r="B208" s="382" t="s">
        <v>213</v>
      </c>
      <c r="C208" s="384">
        <v>276</v>
      </c>
      <c r="D208" s="384">
        <v>64</v>
      </c>
      <c r="E208" s="384">
        <v>377</v>
      </c>
      <c r="F208" s="384">
        <v>236</v>
      </c>
      <c r="G208" s="384">
        <v>5394</v>
      </c>
      <c r="H208" s="383">
        <v>6347</v>
      </c>
      <c r="I208" s="384">
        <v>355.98259965337957</v>
      </c>
      <c r="J208" s="384">
        <v>87.590357649283121</v>
      </c>
      <c r="K208" s="384">
        <v>429.52755790137076</v>
      </c>
      <c r="L208" s="384">
        <v>462.35400661729949</v>
      </c>
      <c r="M208" s="384">
        <v>54.441411690562475</v>
      </c>
      <c r="N208" s="383">
        <v>1389.8959335118957</v>
      </c>
    </row>
    <row r="209" spans="1:14" ht="15" x14ac:dyDescent="0.25">
      <c r="A209" s="381">
        <v>636</v>
      </c>
      <c r="B209" s="382" t="s">
        <v>214</v>
      </c>
      <c r="C209" s="384">
        <v>451</v>
      </c>
      <c r="D209" s="384">
        <v>80</v>
      </c>
      <c r="E209" s="384">
        <v>654</v>
      </c>
      <c r="F209" s="384">
        <v>331</v>
      </c>
      <c r="G209" s="384">
        <v>6638</v>
      </c>
      <c r="H209" s="383">
        <v>8154</v>
      </c>
      <c r="I209" s="384">
        <v>452.78707505518764</v>
      </c>
      <c r="J209" s="384">
        <v>85.224429727740983</v>
      </c>
      <c r="K209" s="384">
        <v>579.99629874908021</v>
      </c>
      <c r="L209" s="384">
        <v>504.76403973509935</v>
      </c>
      <c r="M209" s="384">
        <v>52.149899435859702</v>
      </c>
      <c r="N209" s="383">
        <v>1674.921742702968</v>
      </c>
    </row>
    <row r="210" spans="1:14" ht="15" x14ac:dyDescent="0.25">
      <c r="A210" s="381">
        <v>638</v>
      </c>
      <c r="B210" s="382" t="s">
        <v>215</v>
      </c>
      <c r="C210" s="384">
        <v>2797</v>
      </c>
      <c r="D210" s="384">
        <v>541</v>
      </c>
      <c r="E210" s="384">
        <v>3772</v>
      </c>
      <c r="F210" s="384">
        <v>1952</v>
      </c>
      <c r="G210" s="384">
        <v>42170</v>
      </c>
      <c r="H210" s="383">
        <v>51232</v>
      </c>
      <c r="I210" s="384">
        <v>446.92983037945032</v>
      </c>
      <c r="J210" s="384">
        <v>91.727758041848844</v>
      </c>
      <c r="K210" s="384">
        <v>532.41288179262961</v>
      </c>
      <c r="L210" s="384">
        <v>473.77225484072454</v>
      </c>
      <c r="M210" s="384">
        <v>52.728962367270462</v>
      </c>
      <c r="N210" s="383">
        <v>1597.5716874219238</v>
      </c>
    </row>
    <row r="211" spans="1:14" ht="15" x14ac:dyDescent="0.25">
      <c r="A211" s="381">
        <v>678</v>
      </c>
      <c r="B211" s="382" t="s">
        <v>216</v>
      </c>
      <c r="C211" s="384">
        <v>1230</v>
      </c>
      <c r="D211" s="384">
        <v>265</v>
      </c>
      <c r="E211" s="384">
        <v>1928</v>
      </c>
      <c r="F211" s="384">
        <v>1033</v>
      </c>
      <c r="G211" s="384">
        <v>19617</v>
      </c>
      <c r="H211" s="383">
        <v>24073</v>
      </c>
      <c r="I211" s="384">
        <v>418.2761309350725</v>
      </c>
      <c r="J211" s="384">
        <v>95.622585469197858</v>
      </c>
      <c r="K211" s="384">
        <v>579.15524612636568</v>
      </c>
      <c r="L211" s="384">
        <v>533.58206870768083</v>
      </c>
      <c r="M211" s="384">
        <v>52.20226062393553</v>
      </c>
      <c r="N211" s="383">
        <v>1678.8382918622524</v>
      </c>
    </row>
    <row r="212" spans="1:14" ht="15" x14ac:dyDescent="0.25">
      <c r="A212" s="381">
        <v>680</v>
      </c>
      <c r="B212" s="382" t="s">
        <v>217</v>
      </c>
      <c r="C212" s="384">
        <v>1402</v>
      </c>
      <c r="D212" s="384">
        <v>249</v>
      </c>
      <c r="E212" s="384">
        <v>1648</v>
      </c>
      <c r="F212" s="384">
        <v>830</v>
      </c>
      <c r="G212" s="384">
        <v>20813</v>
      </c>
      <c r="H212" s="383">
        <v>24942</v>
      </c>
      <c r="I212" s="384">
        <v>460.15582631705558</v>
      </c>
      <c r="J212" s="384">
        <v>86.718727447678617</v>
      </c>
      <c r="K212" s="384">
        <v>477.79776441343915</v>
      </c>
      <c r="L212" s="384">
        <v>413.78804426268948</v>
      </c>
      <c r="M212" s="384">
        <v>53.455247373907468</v>
      </c>
      <c r="N212" s="383">
        <v>1491.9156098147703</v>
      </c>
    </row>
    <row r="213" spans="1:14" ht="15" x14ac:dyDescent="0.25">
      <c r="A213" s="381">
        <v>681</v>
      </c>
      <c r="B213" s="382" t="s">
        <v>218</v>
      </c>
      <c r="C213" s="384">
        <v>117</v>
      </c>
      <c r="D213" s="384">
        <v>28</v>
      </c>
      <c r="E213" s="384">
        <v>179</v>
      </c>
      <c r="F213" s="384">
        <v>81</v>
      </c>
      <c r="G213" s="384">
        <v>2903</v>
      </c>
      <c r="H213" s="383">
        <v>3308</v>
      </c>
      <c r="I213" s="384">
        <v>289.53998488512696</v>
      </c>
      <c r="J213" s="384">
        <v>73.525392986698918</v>
      </c>
      <c r="K213" s="384">
        <v>391.29627267230956</v>
      </c>
      <c r="L213" s="384">
        <v>304.47429866989114</v>
      </c>
      <c r="M213" s="384">
        <v>56.217103990326478</v>
      </c>
      <c r="N213" s="383">
        <v>1115.0530532043531</v>
      </c>
    </row>
    <row r="214" spans="1:14" ht="15" x14ac:dyDescent="0.25">
      <c r="A214" s="381">
        <v>683</v>
      </c>
      <c r="B214" s="382" t="s">
        <v>219</v>
      </c>
      <c r="C214" s="384">
        <v>164</v>
      </c>
      <c r="D214" s="384">
        <v>34</v>
      </c>
      <c r="E214" s="384">
        <v>298</v>
      </c>
      <c r="F214" s="384">
        <v>164</v>
      </c>
      <c r="G214" s="384">
        <v>2958</v>
      </c>
      <c r="H214" s="383">
        <v>3618</v>
      </c>
      <c r="I214" s="384">
        <v>371.07651741293535</v>
      </c>
      <c r="J214" s="384">
        <v>81.631011608623552</v>
      </c>
      <c r="K214" s="384">
        <v>595.61535102266441</v>
      </c>
      <c r="L214" s="384">
        <v>563.64597014925369</v>
      </c>
      <c r="M214" s="384">
        <v>52.374096185737983</v>
      </c>
      <c r="N214" s="383">
        <v>1664.3429463792152</v>
      </c>
    </row>
    <row r="215" spans="1:14" ht="15" x14ac:dyDescent="0.25">
      <c r="A215" s="381">
        <v>684</v>
      </c>
      <c r="B215" s="382" t="s">
        <v>220</v>
      </c>
      <c r="C215" s="384">
        <v>1813</v>
      </c>
      <c r="D215" s="384">
        <v>338</v>
      </c>
      <c r="E215" s="384">
        <v>2353</v>
      </c>
      <c r="F215" s="384">
        <v>1235</v>
      </c>
      <c r="G215" s="384">
        <v>32928</v>
      </c>
      <c r="H215" s="383">
        <v>38667</v>
      </c>
      <c r="I215" s="384">
        <v>383.83582977732954</v>
      </c>
      <c r="J215" s="384">
        <v>75.931336798820695</v>
      </c>
      <c r="K215" s="384">
        <v>440.04757260713268</v>
      </c>
      <c r="L215" s="384">
        <v>397.15277368298553</v>
      </c>
      <c r="M215" s="384">
        <v>54.552142136705726</v>
      </c>
      <c r="N215" s="383">
        <v>1351.5196550029739</v>
      </c>
    </row>
    <row r="216" spans="1:14" ht="15" x14ac:dyDescent="0.25">
      <c r="A216" s="381">
        <v>686</v>
      </c>
      <c r="B216" s="382" t="s">
        <v>221</v>
      </c>
      <c r="C216" s="384">
        <v>90</v>
      </c>
      <c r="D216" s="384">
        <v>21</v>
      </c>
      <c r="E216" s="384">
        <v>153</v>
      </c>
      <c r="F216" s="384">
        <v>96</v>
      </c>
      <c r="G216" s="384">
        <v>2604</v>
      </c>
      <c r="H216" s="383">
        <v>2964</v>
      </c>
      <c r="I216" s="384">
        <v>248.57216599190284</v>
      </c>
      <c r="J216" s="384">
        <v>61.54402834008097</v>
      </c>
      <c r="K216" s="384">
        <v>373.27715587044531</v>
      </c>
      <c r="L216" s="384">
        <v>402.73943319838054</v>
      </c>
      <c r="M216" s="384">
        <v>56.279433198380573</v>
      </c>
      <c r="N216" s="383">
        <v>1142.4122165991905</v>
      </c>
    </row>
    <row r="217" spans="1:14" ht="15" x14ac:dyDescent="0.25">
      <c r="A217" s="381">
        <v>687</v>
      </c>
      <c r="B217" s="382" t="s">
        <v>222</v>
      </c>
      <c r="C217" s="384">
        <v>34</v>
      </c>
      <c r="D217" s="384">
        <v>5</v>
      </c>
      <c r="E217" s="384">
        <v>66</v>
      </c>
      <c r="F217" s="384">
        <v>49</v>
      </c>
      <c r="G217" s="384">
        <v>1323</v>
      </c>
      <c r="H217" s="383">
        <v>1477</v>
      </c>
      <c r="I217" s="384">
        <v>188.4458632362898</v>
      </c>
      <c r="J217" s="384">
        <v>29.405890318212592</v>
      </c>
      <c r="K217" s="384">
        <v>323.13322951929587</v>
      </c>
      <c r="L217" s="384">
        <v>412.5216113744076</v>
      </c>
      <c r="M217" s="384">
        <v>57.380758293838866</v>
      </c>
      <c r="N217" s="383">
        <v>1010.8873527420448</v>
      </c>
    </row>
    <row r="218" spans="1:14" ht="15" x14ac:dyDescent="0.25">
      <c r="A218" s="381">
        <v>689</v>
      </c>
      <c r="B218" s="382" t="s">
        <v>223</v>
      </c>
      <c r="C218" s="384">
        <v>76</v>
      </c>
      <c r="D218" s="384">
        <v>15</v>
      </c>
      <c r="E218" s="384">
        <v>126</v>
      </c>
      <c r="F218" s="384">
        <v>78</v>
      </c>
      <c r="G218" s="384">
        <v>2798</v>
      </c>
      <c r="H218" s="383">
        <v>3093</v>
      </c>
      <c r="I218" s="384">
        <v>201.15084384093115</v>
      </c>
      <c r="J218" s="384">
        <v>42.12657613967022</v>
      </c>
      <c r="K218" s="384">
        <v>294.58376333656645</v>
      </c>
      <c r="L218" s="384">
        <v>313.57815712900094</v>
      </c>
      <c r="M218" s="384">
        <v>57.950171354671838</v>
      </c>
      <c r="N218" s="383">
        <v>909.38951180084052</v>
      </c>
    </row>
    <row r="219" spans="1:14" ht="15" x14ac:dyDescent="0.25">
      <c r="A219" s="381">
        <v>691</v>
      </c>
      <c r="B219" s="382" t="s">
        <v>224</v>
      </c>
      <c r="C219" s="384">
        <v>163</v>
      </c>
      <c r="D219" s="384">
        <v>39</v>
      </c>
      <c r="E219" s="384">
        <v>199</v>
      </c>
      <c r="F219" s="384">
        <v>119</v>
      </c>
      <c r="G219" s="384">
        <v>2116</v>
      </c>
      <c r="H219" s="383">
        <v>2636</v>
      </c>
      <c r="I219" s="384">
        <v>506.2096092564492</v>
      </c>
      <c r="J219" s="384">
        <v>128.51801972685888</v>
      </c>
      <c r="K219" s="384">
        <v>545.91603566009098</v>
      </c>
      <c r="L219" s="384">
        <v>561.34864188163886</v>
      </c>
      <c r="M219" s="384">
        <v>51.422974203338391</v>
      </c>
      <c r="N219" s="383">
        <v>1793.4152807283765</v>
      </c>
    </row>
    <row r="220" spans="1:14" ht="15" x14ac:dyDescent="0.25">
      <c r="A220" s="381">
        <v>694</v>
      </c>
      <c r="B220" s="382" t="s">
        <v>225</v>
      </c>
      <c r="C220" s="384">
        <v>1333</v>
      </c>
      <c r="D220" s="384">
        <v>255</v>
      </c>
      <c r="E220" s="384">
        <v>1880</v>
      </c>
      <c r="F220" s="384">
        <v>1064</v>
      </c>
      <c r="G220" s="384">
        <v>23817</v>
      </c>
      <c r="H220" s="383">
        <v>28349</v>
      </c>
      <c r="I220" s="384">
        <v>384.92896504285869</v>
      </c>
      <c r="J220" s="384">
        <v>78.135295777628841</v>
      </c>
      <c r="K220" s="384">
        <v>479.55484849553778</v>
      </c>
      <c r="L220" s="384">
        <v>466.69699530847646</v>
      </c>
      <c r="M220" s="384">
        <v>53.819077216127553</v>
      </c>
      <c r="N220" s="383">
        <v>1463.1351818406295</v>
      </c>
    </row>
    <row r="221" spans="1:14" ht="15" x14ac:dyDescent="0.25">
      <c r="A221" s="381">
        <v>697</v>
      </c>
      <c r="B221" s="382" t="s">
        <v>226</v>
      </c>
      <c r="C221" s="384">
        <v>39</v>
      </c>
      <c r="D221" s="384">
        <v>10</v>
      </c>
      <c r="E221" s="384">
        <v>49</v>
      </c>
      <c r="F221" s="384">
        <v>32</v>
      </c>
      <c r="G221" s="384">
        <v>1044</v>
      </c>
      <c r="H221" s="383">
        <v>1174</v>
      </c>
      <c r="I221" s="384">
        <v>271.94726575809199</v>
      </c>
      <c r="J221" s="384">
        <v>73.990630323679724</v>
      </c>
      <c r="K221" s="384">
        <v>301.81871379897785</v>
      </c>
      <c r="L221" s="384">
        <v>338.93233390119252</v>
      </c>
      <c r="M221" s="384">
        <v>56.966473594548553</v>
      </c>
      <c r="N221" s="383">
        <v>1043.6554173764905</v>
      </c>
    </row>
    <row r="222" spans="1:14" ht="15" x14ac:dyDescent="0.25">
      <c r="A222" s="381">
        <v>698</v>
      </c>
      <c r="B222" s="382" t="s">
        <v>227</v>
      </c>
      <c r="C222" s="384">
        <v>3623</v>
      </c>
      <c r="D222" s="384">
        <v>643</v>
      </c>
      <c r="E222" s="384">
        <v>4438</v>
      </c>
      <c r="F222" s="384">
        <v>2285</v>
      </c>
      <c r="G222" s="384">
        <v>53546</v>
      </c>
      <c r="H222" s="383">
        <v>64535</v>
      </c>
      <c r="I222" s="384">
        <v>459.58009033857599</v>
      </c>
      <c r="J222" s="384">
        <v>86.548686759122958</v>
      </c>
      <c r="K222" s="384">
        <v>497.29050189819475</v>
      </c>
      <c r="L222" s="384">
        <v>440.27295730998685</v>
      </c>
      <c r="M222" s="384">
        <v>53.151882854265132</v>
      </c>
      <c r="N222" s="383">
        <v>1536.8441191601457</v>
      </c>
    </row>
    <row r="223" spans="1:14" ht="15" x14ac:dyDescent="0.25">
      <c r="A223" s="381">
        <v>700</v>
      </c>
      <c r="B223" s="382" t="s">
        <v>228</v>
      </c>
      <c r="C223" s="384">
        <v>150</v>
      </c>
      <c r="D223" s="384">
        <v>37</v>
      </c>
      <c r="E223" s="384">
        <v>266</v>
      </c>
      <c r="F223" s="384">
        <v>150</v>
      </c>
      <c r="G223" s="384">
        <v>4239</v>
      </c>
      <c r="H223" s="383">
        <v>4842</v>
      </c>
      <c r="I223" s="384">
        <v>253.60315985130111</v>
      </c>
      <c r="J223" s="384">
        <v>66.377633209417596</v>
      </c>
      <c r="K223" s="384">
        <v>397.26017761255679</v>
      </c>
      <c r="L223" s="384">
        <v>385.21003717472121</v>
      </c>
      <c r="M223" s="384">
        <v>56.082267657992567</v>
      </c>
      <c r="N223" s="383">
        <v>1158.5332755059892</v>
      </c>
    </row>
    <row r="224" spans="1:14" ht="15" x14ac:dyDescent="0.25">
      <c r="A224" s="381">
        <v>702</v>
      </c>
      <c r="B224" s="382" t="s">
        <v>229</v>
      </c>
      <c r="C224" s="384">
        <v>140</v>
      </c>
      <c r="D224" s="384">
        <v>33</v>
      </c>
      <c r="E224" s="384">
        <v>187</v>
      </c>
      <c r="F224" s="384">
        <v>107</v>
      </c>
      <c r="G224" s="384">
        <v>3647</v>
      </c>
      <c r="H224" s="383">
        <v>4114</v>
      </c>
      <c r="I224" s="384">
        <v>278.58128342245993</v>
      </c>
      <c r="J224" s="384">
        <v>69.677807486631011</v>
      </c>
      <c r="K224" s="384">
        <v>328.69681818181817</v>
      </c>
      <c r="L224" s="384">
        <v>323.40789013125914</v>
      </c>
      <c r="M224" s="384">
        <v>56.788240155566363</v>
      </c>
      <c r="N224" s="383">
        <v>1057.1520393777346</v>
      </c>
    </row>
    <row r="225" spans="1:14" ht="15" x14ac:dyDescent="0.25">
      <c r="A225" s="381">
        <v>704</v>
      </c>
      <c r="B225" s="382" t="s">
        <v>230</v>
      </c>
      <c r="C225" s="384">
        <v>460</v>
      </c>
      <c r="D225" s="384">
        <v>92</v>
      </c>
      <c r="E225" s="384">
        <v>567</v>
      </c>
      <c r="F225" s="384">
        <v>258</v>
      </c>
      <c r="G225" s="384">
        <v>5051</v>
      </c>
      <c r="H225" s="383">
        <v>6428</v>
      </c>
      <c r="I225" s="384">
        <v>585.82803360298692</v>
      </c>
      <c r="J225" s="384">
        <v>124.32451773490978</v>
      </c>
      <c r="K225" s="384">
        <v>637.86000466708151</v>
      </c>
      <c r="L225" s="384">
        <v>499.08550715619168</v>
      </c>
      <c r="M225" s="384">
        <v>50.337128189172368</v>
      </c>
      <c r="N225" s="383">
        <v>1897.4351913503422</v>
      </c>
    </row>
    <row r="226" spans="1:14" ht="15" x14ac:dyDescent="0.25">
      <c r="A226" s="381">
        <v>707</v>
      </c>
      <c r="B226" s="382" t="s">
        <v>231</v>
      </c>
      <c r="C226" s="384">
        <v>37</v>
      </c>
      <c r="D226" s="384">
        <v>9</v>
      </c>
      <c r="E226" s="384">
        <v>76</v>
      </c>
      <c r="F226" s="384">
        <v>41</v>
      </c>
      <c r="G226" s="384">
        <v>1797</v>
      </c>
      <c r="H226" s="383">
        <v>1960</v>
      </c>
      <c r="I226" s="384">
        <v>154.53748469387756</v>
      </c>
      <c r="J226" s="384">
        <v>39.886989795918367</v>
      </c>
      <c r="K226" s="384">
        <v>280.39851020408162</v>
      </c>
      <c r="L226" s="384">
        <v>260.11111224489792</v>
      </c>
      <c r="M226" s="384">
        <v>58.7325612244898</v>
      </c>
      <c r="N226" s="383">
        <v>793.66665816326542</v>
      </c>
    </row>
    <row r="227" spans="1:14" ht="15" x14ac:dyDescent="0.25">
      <c r="A227" s="381">
        <v>710</v>
      </c>
      <c r="B227" s="382" t="s">
        <v>232</v>
      </c>
      <c r="C227" s="384">
        <v>1321</v>
      </c>
      <c r="D227" s="384">
        <v>218</v>
      </c>
      <c r="E227" s="384">
        <v>1665</v>
      </c>
      <c r="F227" s="384">
        <v>933</v>
      </c>
      <c r="G227" s="384">
        <v>23169</v>
      </c>
      <c r="H227" s="383">
        <v>27306</v>
      </c>
      <c r="I227" s="384">
        <v>396.03440672379696</v>
      </c>
      <c r="J227" s="384">
        <v>69.349483629971431</v>
      </c>
      <c r="K227" s="384">
        <v>440.93475609756092</v>
      </c>
      <c r="L227" s="384">
        <v>424.86864205669087</v>
      </c>
      <c r="M227" s="384">
        <v>54.354579213359706</v>
      </c>
      <c r="N227" s="383">
        <v>1385.54186772138</v>
      </c>
    </row>
    <row r="228" spans="1:14" ht="15" x14ac:dyDescent="0.25">
      <c r="A228" s="381">
        <v>729</v>
      </c>
      <c r="B228" s="382" t="s">
        <v>233</v>
      </c>
      <c r="C228" s="384">
        <v>353</v>
      </c>
      <c r="D228" s="384">
        <v>80</v>
      </c>
      <c r="E228" s="384">
        <v>520</v>
      </c>
      <c r="F228" s="384">
        <v>298</v>
      </c>
      <c r="G228" s="384">
        <v>7724</v>
      </c>
      <c r="H228" s="383">
        <v>8975</v>
      </c>
      <c r="I228" s="384">
        <v>321.97965793871867</v>
      </c>
      <c r="J228" s="384">
        <v>77.428412256267407</v>
      </c>
      <c r="K228" s="384">
        <v>418.97399442896938</v>
      </c>
      <c r="L228" s="384">
        <v>412.8696200557103</v>
      </c>
      <c r="M228" s="384">
        <v>55.130856824512534</v>
      </c>
      <c r="N228" s="383">
        <v>1286.3825415041783</v>
      </c>
    </row>
    <row r="229" spans="1:14" ht="15" x14ac:dyDescent="0.25">
      <c r="A229" s="381">
        <v>732</v>
      </c>
      <c r="B229" s="382" t="s">
        <v>234</v>
      </c>
      <c r="C229" s="384">
        <v>74</v>
      </c>
      <c r="D229" s="384">
        <v>17</v>
      </c>
      <c r="E229" s="384">
        <v>127</v>
      </c>
      <c r="F229" s="384">
        <v>78</v>
      </c>
      <c r="G229" s="384">
        <v>3040</v>
      </c>
      <c r="H229" s="383">
        <v>3336</v>
      </c>
      <c r="I229" s="384">
        <v>181.59080935251799</v>
      </c>
      <c r="J229" s="384">
        <v>44.265737410071942</v>
      </c>
      <c r="K229" s="384">
        <v>275.29343824940048</v>
      </c>
      <c r="L229" s="384">
        <v>290.73658273381295</v>
      </c>
      <c r="M229" s="384">
        <v>58.376019184652279</v>
      </c>
      <c r="N229" s="383">
        <v>850.26258693045554</v>
      </c>
    </row>
    <row r="230" spans="1:14" ht="15" x14ac:dyDescent="0.25">
      <c r="A230" s="381">
        <v>734</v>
      </c>
      <c r="B230" s="382" t="s">
        <v>235</v>
      </c>
      <c r="C230" s="384">
        <v>2038</v>
      </c>
      <c r="D230" s="384">
        <v>398</v>
      </c>
      <c r="E230" s="384">
        <v>3084</v>
      </c>
      <c r="F230" s="384">
        <v>1792</v>
      </c>
      <c r="G230" s="384">
        <v>43621</v>
      </c>
      <c r="H230" s="383">
        <v>50933</v>
      </c>
      <c r="I230" s="384">
        <v>327.56169438281665</v>
      </c>
      <c r="J230" s="384">
        <v>67.877937682838237</v>
      </c>
      <c r="K230" s="384">
        <v>437.85800404452908</v>
      </c>
      <c r="L230" s="384">
        <v>437.49175112402565</v>
      </c>
      <c r="M230" s="384">
        <v>54.863472797596849</v>
      </c>
      <c r="N230" s="383">
        <v>1325.6528600318065</v>
      </c>
    </row>
    <row r="231" spans="1:14" ht="15" x14ac:dyDescent="0.25">
      <c r="A231" s="381">
        <v>738</v>
      </c>
      <c r="B231" s="382" t="s">
        <v>236</v>
      </c>
      <c r="C231" s="384">
        <v>134</v>
      </c>
      <c r="D231" s="384">
        <v>20</v>
      </c>
      <c r="E231" s="384">
        <v>208</v>
      </c>
      <c r="F231" s="384">
        <v>99</v>
      </c>
      <c r="G231" s="384">
        <v>2456</v>
      </c>
      <c r="H231" s="383">
        <v>2917</v>
      </c>
      <c r="I231" s="384">
        <v>376.0594926294138</v>
      </c>
      <c r="J231" s="384">
        <v>59.557764826876927</v>
      </c>
      <c r="K231" s="384">
        <v>515.63820363387038</v>
      </c>
      <c r="L231" s="384">
        <v>422.01694206376413</v>
      </c>
      <c r="M231" s="384">
        <v>53.936016455262262</v>
      </c>
      <c r="N231" s="383">
        <v>1427.2084196091873</v>
      </c>
    </row>
    <row r="232" spans="1:14" ht="15" x14ac:dyDescent="0.25">
      <c r="A232" s="381">
        <v>739</v>
      </c>
      <c r="B232" s="382" t="s">
        <v>237</v>
      </c>
      <c r="C232" s="384">
        <v>106</v>
      </c>
      <c r="D232" s="384">
        <v>20</v>
      </c>
      <c r="E232" s="384">
        <v>166</v>
      </c>
      <c r="F232" s="384">
        <v>94</v>
      </c>
      <c r="G232" s="384">
        <v>2870</v>
      </c>
      <c r="H232" s="383">
        <v>3256</v>
      </c>
      <c r="I232" s="384">
        <v>266.5076351351351</v>
      </c>
      <c r="J232" s="384">
        <v>53.356879606879609</v>
      </c>
      <c r="K232" s="384">
        <v>368.67345823095826</v>
      </c>
      <c r="L232" s="384">
        <v>358.98357493857492</v>
      </c>
      <c r="M232" s="384">
        <v>56.465663390663394</v>
      </c>
      <c r="N232" s="383">
        <v>1103.9872113022113</v>
      </c>
    </row>
    <row r="233" spans="1:14" ht="15" x14ac:dyDescent="0.25">
      <c r="A233" s="381">
        <v>740</v>
      </c>
      <c r="B233" s="382" t="s">
        <v>238</v>
      </c>
      <c r="C233" s="384">
        <v>1001</v>
      </c>
      <c r="D233" s="384">
        <v>261</v>
      </c>
      <c r="E233" s="384">
        <v>1629</v>
      </c>
      <c r="F233" s="384">
        <v>930</v>
      </c>
      <c r="G233" s="384">
        <v>28264</v>
      </c>
      <c r="H233" s="383">
        <v>32085</v>
      </c>
      <c r="I233" s="384">
        <v>255.39960448807855</v>
      </c>
      <c r="J233" s="384">
        <v>70.661570827489484</v>
      </c>
      <c r="K233" s="384">
        <v>367.14466479663395</v>
      </c>
      <c r="L233" s="384">
        <v>360.42260869565217</v>
      </c>
      <c r="M233" s="384">
        <v>56.431099890914759</v>
      </c>
      <c r="N233" s="383">
        <v>1110.059548698769</v>
      </c>
    </row>
    <row r="234" spans="1:14" ht="15" x14ac:dyDescent="0.25">
      <c r="A234" s="381">
        <v>742</v>
      </c>
      <c r="B234" s="382" t="s">
        <v>239</v>
      </c>
      <c r="C234" s="384">
        <v>42</v>
      </c>
      <c r="D234" s="384">
        <v>7</v>
      </c>
      <c r="E234" s="384">
        <v>43</v>
      </c>
      <c r="F234" s="384">
        <v>15</v>
      </c>
      <c r="G234" s="384">
        <v>881</v>
      </c>
      <c r="H234" s="383">
        <v>988</v>
      </c>
      <c r="I234" s="384">
        <v>348.00103238866399</v>
      </c>
      <c r="J234" s="384">
        <v>61.54402834008097</v>
      </c>
      <c r="K234" s="384">
        <v>314.72387651821862</v>
      </c>
      <c r="L234" s="384">
        <v>188.78410931174091</v>
      </c>
      <c r="M234" s="384">
        <v>57.122327935222671</v>
      </c>
      <c r="N234" s="383">
        <v>970.17537449392705</v>
      </c>
    </row>
    <row r="235" spans="1:14" ht="15" x14ac:dyDescent="0.25">
      <c r="A235" s="381">
        <v>743</v>
      </c>
      <c r="B235" s="382" t="s">
        <v>240</v>
      </c>
      <c r="C235" s="384">
        <v>3854</v>
      </c>
      <c r="D235" s="384">
        <v>741</v>
      </c>
      <c r="E235" s="384">
        <v>4765</v>
      </c>
      <c r="F235" s="384">
        <v>2260</v>
      </c>
      <c r="G235" s="384">
        <v>53703</v>
      </c>
      <c r="H235" s="383">
        <v>65323</v>
      </c>
      <c r="I235" s="384">
        <v>482.9851467323914</v>
      </c>
      <c r="J235" s="384">
        <v>98.536449642545506</v>
      </c>
      <c r="K235" s="384">
        <v>527.49089065107239</v>
      </c>
      <c r="L235" s="384">
        <v>430.20300353627363</v>
      </c>
      <c r="M235" s="384">
        <v>52.664669105827969</v>
      </c>
      <c r="N235" s="383">
        <v>1591.8801596681108</v>
      </c>
    </row>
    <row r="236" spans="1:14" ht="15" x14ac:dyDescent="0.25">
      <c r="A236" s="381">
        <v>746</v>
      </c>
      <c r="B236" s="382" t="s">
        <v>241</v>
      </c>
      <c r="C236" s="384">
        <v>352</v>
      </c>
      <c r="D236" s="384">
        <v>61</v>
      </c>
      <c r="E236" s="384">
        <v>505</v>
      </c>
      <c r="F236" s="384">
        <v>303</v>
      </c>
      <c r="G236" s="384">
        <v>3514</v>
      </c>
      <c r="H236" s="383">
        <v>4735</v>
      </c>
      <c r="I236" s="384">
        <v>608.57045828933474</v>
      </c>
      <c r="J236" s="384">
        <v>111.90633579725448</v>
      </c>
      <c r="K236" s="384">
        <v>771.24005279831044</v>
      </c>
      <c r="L236" s="384">
        <v>795.708076029567</v>
      </c>
      <c r="M236" s="384">
        <v>47.541043294614575</v>
      </c>
      <c r="N236" s="383">
        <v>2334.9659662090812</v>
      </c>
    </row>
    <row r="237" spans="1:14" ht="15" x14ac:dyDescent="0.25">
      <c r="A237" s="381">
        <v>747</v>
      </c>
      <c r="B237" s="382" t="s">
        <v>242</v>
      </c>
      <c r="C237" s="384">
        <v>40</v>
      </c>
      <c r="D237" s="384">
        <v>8</v>
      </c>
      <c r="E237" s="384">
        <v>75</v>
      </c>
      <c r="F237" s="384">
        <v>29</v>
      </c>
      <c r="G237" s="384">
        <v>1156</v>
      </c>
      <c r="H237" s="383">
        <v>1308</v>
      </c>
      <c r="I237" s="384">
        <v>250.34587155963305</v>
      </c>
      <c r="J237" s="384">
        <v>53.128440366972477</v>
      </c>
      <c r="K237" s="384">
        <v>414.64048165137615</v>
      </c>
      <c r="L237" s="384">
        <v>275.69022935779816</v>
      </c>
      <c r="M237" s="384">
        <v>56.615718654434254</v>
      </c>
      <c r="N237" s="383">
        <v>1050.4207415902142</v>
      </c>
    </row>
    <row r="238" spans="1:14" ht="15" x14ac:dyDescent="0.25">
      <c r="A238" s="381">
        <v>748</v>
      </c>
      <c r="B238" s="382" t="s">
        <v>243</v>
      </c>
      <c r="C238" s="384">
        <v>317</v>
      </c>
      <c r="D238" s="384">
        <v>51</v>
      </c>
      <c r="E238" s="384">
        <v>474</v>
      </c>
      <c r="F238" s="384">
        <v>230</v>
      </c>
      <c r="G238" s="384">
        <v>3825</v>
      </c>
      <c r="H238" s="383">
        <v>4897</v>
      </c>
      <c r="I238" s="384">
        <v>529.92858280579946</v>
      </c>
      <c r="J238" s="384">
        <v>90.465897488258122</v>
      </c>
      <c r="K238" s="384">
        <v>699.94903410251175</v>
      </c>
      <c r="L238" s="384">
        <v>584.02152338166218</v>
      </c>
      <c r="M238" s="384">
        <v>50.036655094956096</v>
      </c>
      <c r="N238" s="383">
        <v>1954.4016928731876</v>
      </c>
    </row>
    <row r="239" spans="1:14" ht="15" x14ac:dyDescent="0.25">
      <c r="A239" s="381">
        <v>749</v>
      </c>
      <c r="B239" s="382" t="s">
        <v>244</v>
      </c>
      <c r="C239" s="384">
        <v>1304</v>
      </c>
      <c r="D239" s="384">
        <v>273</v>
      </c>
      <c r="E239" s="384">
        <v>1832</v>
      </c>
      <c r="F239" s="384">
        <v>924</v>
      </c>
      <c r="G239" s="384">
        <v>16899</v>
      </c>
      <c r="H239" s="383">
        <v>21232</v>
      </c>
      <c r="I239" s="384">
        <v>502.77638658628484</v>
      </c>
      <c r="J239" s="384">
        <v>111.69058496608892</v>
      </c>
      <c r="K239" s="384">
        <v>623.95424642049738</v>
      </c>
      <c r="L239" s="384">
        <v>541.14317633760356</v>
      </c>
      <c r="M239" s="384">
        <v>50.986715335342879</v>
      </c>
      <c r="N239" s="383">
        <v>1830.5511096458174</v>
      </c>
    </row>
    <row r="240" spans="1:14" ht="15" x14ac:dyDescent="0.25">
      <c r="A240" s="381">
        <v>751</v>
      </c>
      <c r="B240" s="382" t="s">
        <v>245</v>
      </c>
      <c r="C240" s="384">
        <v>105</v>
      </c>
      <c r="D240" s="384">
        <v>20</v>
      </c>
      <c r="E240" s="384">
        <v>177</v>
      </c>
      <c r="F240" s="384">
        <v>102</v>
      </c>
      <c r="G240" s="384">
        <v>2473</v>
      </c>
      <c r="H240" s="383">
        <v>2877</v>
      </c>
      <c r="I240" s="384">
        <v>298.77043795620438</v>
      </c>
      <c r="J240" s="384">
        <v>60.385818561001045</v>
      </c>
      <c r="K240" s="384">
        <v>444.88891553701768</v>
      </c>
      <c r="L240" s="384">
        <v>440.85059436913451</v>
      </c>
      <c r="M240" s="384">
        <v>55.064435175530065</v>
      </c>
      <c r="N240" s="383">
        <v>1299.9602015988878</v>
      </c>
    </row>
    <row r="241" spans="1:14" ht="15" x14ac:dyDescent="0.25">
      <c r="A241" s="381">
        <v>753</v>
      </c>
      <c r="B241" s="382" t="s">
        <v>246</v>
      </c>
      <c r="C241" s="384">
        <v>1318</v>
      </c>
      <c r="D241" s="384">
        <v>260</v>
      </c>
      <c r="E241" s="384">
        <v>1725</v>
      </c>
      <c r="F241" s="384">
        <v>935</v>
      </c>
      <c r="G241" s="384">
        <v>18082</v>
      </c>
      <c r="H241" s="383">
        <v>22320</v>
      </c>
      <c r="I241" s="384">
        <v>483.40307258064519</v>
      </c>
      <c r="J241" s="384">
        <v>101.18682795698925</v>
      </c>
      <c r="K241" s="384">
        <v>558.87295026881725</v>
      </c>
      <c r="L241" s="384">
        <v>520.8930241935484</v>
      </c>
      <c r="M241" s="384">
        <v>51.896636200716841</v>
      </c>
      <c r="N241" s="383">
        <v>1716.2525112007168</v>
      </c>
    </row>
    <row r="242" spans="1:14" ht="15" x14ac:dyDescent="0.25">
      <c r="A242" s="381">
        <v>755</v>
      </c>
      <c r="B242" s="382" t="s">
        <v>247</v>
      </c>
      <c r="C242" s="384">
        <v>321</v>
      </c>
      <c r="D242" s="384">
        <v>72</v>
      </c>
      <c r="E242" s="384">
        <v>452</v>
      </c>
      <c r="F242" s="384">
        <v>266</v>
      </c>
      <c r="G242" s="384">
        <v>5106</v>
      </c>
      <c r="H242" s="383">
        <v>6217</v>
      </c>
      <c r="I242" s="384">
        <v>422.68063535467269</v>
      </c>
      <c r="J242" s="384">
        <v>100.59964613157472</v>
      </c>
      <c r="K242" s="384">
        <v>525.74572301753255</v>
      </c>
      <c r="L242" s="384">
        <v>532.02481582756957</v>
      </c>
      <c r="M242" s="384">
        <v>52.612250281486247</v>
      </c>
      <c r="N242" s="383">
        <v>1633.6630706128356</v>
      </c>
    </row>
    <row r="243" spans="1:14" ht="15" x14ac:dyDescent="0.25">
      <c r="A243" s="381">
        <v>758</v>
      </c>
      <c r="B243" s="382" t="s">
        <v>248</v>
      </c>
      <c r="C243" s="384">
        <v>344</v>
      </c>
      <c r="D243" s="384">
        <v>73</v>
      </c>
      <c r="E243" s="384">
        <v>506</v>
      </c>
      <c r="F243" s="384">
        <v>252</v>
      </c>
      <c r="G243" s="384">
        <v>6959</v>
      </c>
      <c r="H243" s="383">
        <v>8134</v>
      </c>
      <c r="I243" s="384">
        <v>346.21227440373741</v>
      </c>
      <c r="J243" s="384">
        <v>77.958507499385291</v>
      </c>
      <c r="K243" s="384">
        <v>449.84669043521023</v>
      </c>
      <c r="L243" s="384">
        <v>385.2365576592083</v>
      </c>
      <c r="M243" s="384">
        <v>54.806188836980581</v>
      </c>
      <c r="N243" s="383">
        <v>1314.0602188345217</v>
      </c>
    </row>
    <row r="244" spans="1:14" ht="15" x14ac:dyDescent="0.25">
      <c r="A244" s="381">
        <v>759</v>
      </c>
      <c r="B244" s="382" t="s">
        <v>249</v>
      </c>
      <c r="C244" s="384">
        <v>97</v>
      </c>
      <c r="D244" s="384">
        <v>23</v>
      </c>
      <c r="E244" s="384">
        <v>157</v>
      </c>
      <c r="F244" s="384">
        <v>59</v>
      </c>
      <c r="G244" s="384">
        <v>1606</v>
      </c>
      <c r="H244" s="383">
        <v>1942</v>
      </c>
      <c r="I244" s="384">
        <v>408.89395983522144</v>
      </c>
      <c r="J244" s="384">
        <v>102.87821833161689</v>
      </c>
      <c r="K244" s="384">
        <v>584.61318743563345</v>
      </c>
      <c r="L244" s="384">
        <v>377.77560247167867</v>
      </c>
      <c r="M244" s="384">
        <v>52.976498455200826</v>
      </c>
      <c r="N244" s="383">
        <v>1527.1374665293508</v>
      </c>
    </row>
    <row r="245" spans="1:14" ht="15" x14ac:dyDescent="0.25">
      <c r="A245" s="381">
        <v>761</v>
      </c>
      <c r="B245" s="382" t="s">
        <v>250</v>
      </c>
      <c r="C245" s="384">
        <v>331</v>
      </c>
      <c r="D245" s="384">
        <v>69</v>
      </c>
      <c r="E245" s="384">
        <v>508</v>
      </c>
      <c r="F245" s="384">
        <v>258</v>
      </c>
      <c r="G245" s="384">
        <v>7260</v>
      </c>
      <c r="H245" s="383">
        <v>8426</v>
      </c>
      <c r="I245" s="384">
        <v>321.58421671018283</v>
      </c>
      <c r="J245" s="384">
        <v>71.133218609067171</v>
      </c>
      <c r="K245" s="384">
        <v>435.97384761452651</v>
      </c>
      <c r="L245" s="384">
        <v>380.74075955376219</v>
      </c>
      <c r="M245" s="384">
        <v>55.195300261096612</v>
      </c>
      <c r="N245" s="383">
        <v>1264.6273427486351</v>
      </c>
    </row>
    <row r="246" spans="1:14" ht="15" x14ac:dyDescent="0.25">
      <c r="A246" s="381">
        <v>762</v>
      </c>
      <c r="B246" s="382" t="s">
        <v>251</v>
      </c>
      <c r="C246" s="384">
        <v>128</v>
      </c>
      <c r="D246" s="384">
        <v>32</v>
      </c>
      <c r="E246" s="384">
        <v>193</v>
      </c>
      <c r="F246" s="384">
        <v>109</v>
      </c>
      <c r="G246" s="384">
        <v>3210</v>
      </c>
      <c r="H246" s="383">
        <v>3672</v>
      </c>
      <c r="I246" s="384">
        <v>285.36156862745099</v>
      </c>
      <c r="J246" s="384">
        <v>75.699346405228752</v>
      </c>
      <c r="K246" s="384">
        <v>380.07807461873637</v>
      </c>
      <c r="L246" s="384">
        <v>369.10926470588237</v>
      </c>
      <c r="M246" s="384">
        <v>56.000163398692813</v>
      </c>
      <c r="N246" s="383">
        <v>1166.2484177559911</v>
      </c>
    </row>
    <row r="247" spans="1:14" ht="15" x14ac:dyDescent="0.25">
      <c r="A247" s="381">
        <v>765</v>
      </c>
      <c r="B247" s="382" t="s">
        <v>252</v>
      </c>
      <c r="C247" s="384">
        <v>495</v>
      </c>
      <c r="D247" s="384">
        <v>103</v>
      </c>
      <c r="E247" s="384">
        <v>698</v>
      </c>
      <c r="F247" s="384">
        <v>350</v>
      </c>
      <c r="G247" s="384">
        <v>8708</v>
      </c>
      <c r="H247" s="383">
        <v>10354</v>
      </c>
      <c r="I247" s="384">
        <v>391.36792061039216</v>
      </c>
      <c r="J247" s="384">
        <v>86.411966389801037</v>
      </c>
      <c r="K247" s="384">
        <v>487.48969866718176</v>
      </c>
      <c r="L247" s="384">
        <v>420.33059687077457</v>
      </c>
      <c r="M247" s="384">
        <v>53.87622947653081</v>
      </c>
      <c r="N247" s="383">
        <v>1439.4764120146804</v>
      </c>
    </row>
    <row r="248" spans="1:14" ht="15" x14ac:dyDescent="0.25">
      <c r="A248" s="381">
        <v>768</v>
      </c>
      <c r="B248" s="382" t="s">
        <v>253</v>
      </c>
      <c r="C248" s="384">
        <v>68</v>
      </c>
      <c r="D248" s="384">
        <v>19</v>
      </c>
      <c r="E248" s="384">
        <v>96</v>
      </c>
      <c r="F248" s="384">
        <v>35</v>
      </c>
      <c r="G248" s="384">
        <v>2157</v>
      </c>
      <c r="H248" s="383">
        <v>2375</v>
      </c>
      <c r="I248" s="384">
        <v>234.3869810526316</v>
      </c>
      <c r="J248" s="384">
        <v>69.492000000000004</v>
      </c>
      <c r="K248" s="384">
        <v>292.29797052631574</v>
      </c>
      <c r="L248" s="384">
        <v>183.24644210526316</v>
      </c>
      <c r="M248" s="384">
        <v>58.179966315789478</v>
      </c>
      <c r="N248" s="383">
        <v>837.60335999999995</v>
      </c>
    </row>
    <row r="249" spans="1:14" ht="15" x14ac:dyDescent="0.25">
      <c r="A249" s="381">
        <v>777</v>
      </c>
      <c r="B249" s="382" t="s">
        <v>254</v>
      </c>
      <c r="C249" s="384">
        <v>216</v>
      </c>
      <c r="D249" s="384">
        <v>47</v>
      </c>
      <c r="E249" s="384">
        <v>341</v>
      </c>
      <c r="F249" s="384">
        <v>186</v>
      </c>
      <c r="G249" s="384">
        <v>6577</v>
      </c>
      <c r="H249" s="383">
        <v>7367</v>
      </c>
      <c r="I249" s="384">
        <v>240.02212026605133</v>
      </c>
      <c r="J249" s="384">
        <v>55.418148500067872</v>
      </c>
      <c r="K249" s="384">
        <v>334.72017510519885</v>
      </c>
      <c r="L249" s="384">
        <v>313.94487308266594</v>
      </c>
      <c r="M249" s="384">
        <v>57.190528030405865</v>
      </c>
      <c r="N249" s="383">
        <v>1001.2958449843899</v>
      </c>
    </row>
    <row r="250" spans="1:14" ht="15" x14ac:dyDescent="0.25">
      <c r="A250" s="381">
        <v>778</v>
      </c>
      <c r="B250" s="382" t="s">
        <v>255</v>
      </c>
      <c r="C250" s="384">
        <v>262</v>
      </c>
      <c r="D250" s="384">
        <v>66</v>
      </c>
      <c r="E250" s="384">
        <v>406</v>
      </c>
      <c r="F250" s="384">
        <v>210</v>
      </c>
      <c r="G250" s="384">
        <v>5819</v>
      </c>
      <c r="H250" s="383">
        <v>6763</v>
      </c>
      <c r="I250" s="384">
        <v>317.13931982847851</v>
      </c>
      <c r="J250" s="384">
        <v>84.771403223421558</v>
      </c>
      <c r="K250" s="384">
        <v>434.11503474789293</v>
      </c>
      <c r="L250" s="384">
        <v>386.10998077776134</v>
      </c>
      <c r="M250" s="384">
        <v>55.118311400266158</v>
      </c>
      <c r="N250" s="383">
        <v>1277.2540499778206</v>
      </c>
    </row>
    <row r="251" spans="1:14" ht="15" x14ac:dyDescent="0.25">
      <c r="A251" s="381">
        <v>781</v>
      </c>
      <c r="B251" s="382" t="s">
        <v>256</v>
      </c>
      <c r="C251" s="384">
        <v>86</v>
      </c>
      <c r="D251" s="384">
        <v>18</v>
      </c>
      <c r="E251" s="384">
        <v>132</v>
      </c>
      <c r="F251" s="384">
        <v>69</v>
      </c>
      <c r="G251" s="384">
        <v>3199</v>
      </c>
      <c r="H251" s="383">
        <v>3504</v>
      </c>
      <c r="I251" s="384">
        <v>200.9197089041096</v>
      </c>
      <c r="J251" s="384">
        <v>44.622431506849317</v>
      </c>
      <c r="K251" s="384">
        <v>272.41311643835616</v>
      </c>
      <c r="L251" s="384">
        <v>244.85902397260276</v>
      </c>
      <c r="M251" s="384">
        <v>58.484001141552511</v>
      </c>
      <c r="N251" s="383">
        <v>821.29828196347034</v>
      </c>
    </row>
    <row r="252" spans="1:14" ht="15" x14ac:dyDescent="0.25">
      <c r="A252" s="381">
        <v>783</v>
      </c>
      <c r="B252" s="382" t="s">
        <v>257</v>
      </c>
      <c r="C252" s="384">
        <v>246</v>
      </c>
      <c r="D252" s="384">
        <v>61</v>
      </c>
      <c r="E252" s="384">
        <v>364</v>
      </c>
      <c r="F252" s="384">
        <v>216</v>
      </c>
      <c r="G252" s="384">
        <v>5532</v>
      </c>
      <c r="H252" s="383">
        <v>6419</v>
      </c>
      <c r="I252" s="384">
        <v>313.72990496962143</v>
      </c>
      <c r="J252" s="384">
        <v>82.548138339305183</v>
      </c>
      <c r="K252" s="384">
        <v>410.06451472191929</v>
      </c>
      <c r="L252" s="384">
        <v>418.42487614893281</v>
      </c>
      <c r="M252" s="384">
        <v>55.207963857298644</v>
      </c>
      <c r="N252" s="383">
        <v>1279.9753980370774</v>
      </c>
    </row>
    <row r="253" spans="1:14" ht="15" x14ac:dyDescent="0.25">
      <c r="A253" s="381">
        <v>785</v>
      </c>
      <c r="B253" s="382" t="s">
        <v>258</v>
      </c>
      <c r="C253" s="384">
        <v>86</v>
      </c>
      <c r="D253" s="384">
        <v>31</v>
      </c>
      <c r="E253" s="384">
        <v>120</v>
      </c>
      <c r="F253" s="384">
        <v>71</v>
      </c>
      <c r="G253" s="384">
        <v>2318</v>
      </c>
      <c r="H253" s="383">
        <v>2626</v>
      </c>
      <c r="I253" s="384">
        <v>268.09697638994669</v>
      </c>
      <c r="J253" s="384">
        <v>102.5443640517898</v>
      </c>
      <c r="K253" s="384">
        <v>330.44920030464584</v>
      </c>
      <c r="L253" s="384">
        <v>336.19770753998478</v>
      </c>
      <c r="M253" s="384">
        <v>56.546488956587972</v>
      </c>
      <c r="N253" s="383">
        <v>1093.834737242955</v>
      </c>
    </row>
    <row r="254" spans="1:14" ht="15" x14ac:dyDescent="0.25">
      <c r="A254" s="381">
        <v>790</v>
      </c>
      <c r="B254" s="382" t="s">
        <v>259</v>
      </c>
      <c r="C254" s="384">
        <v>1014</v>
      </c>
      <c r="D254" s="384">
        <v>200</v>
      </c>
      <c r="E254" s="384">
        <v>1467</v>
      </c>
      <c r="F254" s="384">
        <v>813</v>
      </c>
      <c r="G254" s="384">
        <v>20240</v>
      </c>
      <c r="H254" s="383">
        <v>23734</v>
      </c>
      <c r="I254" s="384">
        <v>349.74797084351565</v>
      </c>
      <c r="J254" s="384">
        <v>73.198786550939587</v>
      </c>
      <c r="K254" s="384">
        <v>446.96895213617591</v>
      </c>
      <c r="L254" s="384">
        <v>425.94225752085612</v>
      </c>
      <c r="M254" s="384">
        <v>54.629409286256013</v>
      </c>
      <c r="N254" s="383">
        <v>1350.4873763377432</v>
      </c>
    </row>
    <row r="255" spans="1:14" ht="15" x14ac:dyDescent="0.25">
      <c r="A255" s="381">
        <v>791</v>
      </c>
      <c r="B255" s="382" t="s">
        <v>260</v>
      </c>
      <c r="C255" s="384">
        <v>233</v>
      </c>
      <c r="D255" s="384">
        <v>42</v>
      </c>
      <c r="E255" s="384">
        <v>331</v>
      </c>
      <c r="F255" s="384">
        <v>172</v>
      </c>
      <c r="G255" s="384">
        <v>4251</v>
      </c>
      <c r="H255" s="383">
        <v>5029</v>
      </c>
      <c r="I255" s="384">
        <v>379.28220918671701</v>
      </c>
      <c r="J255" s="384">
        <v>72.545834161861208</v>
      </c>
      <c r="K255" s="384">
        <v>475.95351560946511</v>
      </c>
      <c r="L255" s="384">
        <v>425.28291111552988</v>
      </c>
      <c r="M255" s="384">
        <v>54.149743487770927</v>
      </c>
      <c r="N255" s="383">
        <v>1407.214213561344</v>
      </c>
    </row>
    <row r="256" spans="1:14" ht="15" x14ac:dyDescent="0.25">
      <c r="A256" s="381">
        <v>831</v>
      </c>
      <c r="B256" s="382" t="s">
        <v>261</v>
      </c>
      <c r="C256" s="384">
        <v>210</v>
      </c>
      <c r="D256" s="384">
        <v>32</v>
      </c>
      <c r="E256" s="384">
        <v>321</v>
      </c>
      <c r="F256" s="384">
        <v>154</v>
      </c>
      <c r="G256" s="384">
        <v>3842</v>
      </c>
      <c r="H256" s="383">
        <v>4559</v>
      </c>
      <c r="I256" s="384">
        <v>377.08381223952625</v>
      </c>
      <c r="J256" s="384">
        <v>60.97126562842729</v>
      </c>
      <c r="K256" s="384">
        <v>509.15923009431896</v>
      </c>
      <c r="L256" s="384">
        <v>420.03187541127443</v>
      </c>
      <c r="M256" s="384">
        <v>53.985198508444839</v>
      </c>
      <c r="N256" s="383">
        <v>1421.2313818819919</v>
      </c>
    </row>
    <row r="257" spans="1:14" ht="15" x14ac:dyDescent="0.25">
      <c r="A257" s="381">
        <v>832</v>
      </c>
      <c r="B257" s="382" t="s">
        <v>262</v>
      </c>
      <c r="C257" s="384">
        <v>184</v>
      </c>
      <c r="D257" s="384">
        <v>25</v>
      </c>
      <c r="E257" s="384">
        <v>242</v>
      </c>
      <c r="F257" s="384">
        <v>147</v>
      </c>
      <c r="G257" s="384">
        <v>3227</v>
      </c>
      <c r="H257" s="383">
        <v>3825</v>
      </c>
      <c r="I257" s="384">
        <v>393.79896470588238</v>
      </c>
      <c r="J257" s="384">
        <v>56.774509803921568</v>
      </c>
      <c r="K257" s="384">
        <v>457.51159738562086</v>
      </c>
      <c r="L257" s="384">
        <v>477.87797647058824</v>
      </c>
      <c r="M257" s="384">
        <v>54.044867973856206</v>
      </c>
      <c r="N257" s="383">
        <v>1440.0079163398693</v>
      </c>
    </row>
    <row r="258" spans="1:14" ht="15" x14ac:dyDescent="0.25">
      <c r="A258" s="381">
        <v>833</v>
      </c>
      <c r="B258" s="382" t="s">
        <v>263</v>
      </c>
      <c r="C258" s="384">
        <v>77</v>
      </c>
      <c r="D258" s="384">
        <v>14</v>
      </c>
      <c r="E258" s="384">
        <v>96</v>
      </c>
      <c r="F258" s="384">
        <v>45</v>
      </c>
      <c r="G258" s="384">
        <v>1459</v>
      </c>
      <c r="H258" s="383">
        <v>1691</v>
      </c>
      <c r="I258" s="384">
        <v>372.76515079834417</v>
      </c>
      <c r="J258" s="384">
        <v>71.916617386162031</v>
      </c>
      <c r="K258" s="384">
        <v>410.53085748078058</v>
      </c>
      <c r="L258" s="384">
        <v>330.90248373743344</v>
      </c>
      <c r="M258" s="384">
        <v>55.271164991129517</v>
      </c>
      <c r="N258" s="383">
        <v>1241.3862743938498</v>
      </c>
    </row>
    <row r="259" spans="1:14" ht="15" x14ac:dyDescent="0.25">
      <c r="A259" s="381">
        <v>834</v>
      </c>
      <c r="B259" s="382" t="s">
        <v>264</v>
      </c>
      <c r="C259" s="384">
        <v>261</v>
      </c>
      <c r="D259" s="384">
        <v>56</v>
      </c>
      <c r="E259" s="384">
        <v>350</v>
      </c>
      <c r="F259" s="384">
        <v>218</v>
      </c>
      <c r="G259" s="384">
        <v>4994</v>
      </c>
      <c r="H259" s="383">
        <v>5879</v>
      </c>
      <c r="I259" s="384">
        <v>363.43373192719855</v>
      </c>
      <c r="J259" s="384">
        <v>82.742643306684812</v>
      </c>
      <c r="K259" s="384">
        <v>430.50952542949483</v>
      </c>
      <c r="L259" s="384">
        <v>461.08835516244261</v>
      </c>
      <c r="M259" s="384">
        <v>54.416676305494136</v>
      </c>
      <c r="N259" s="383">
        <v>1392.1909321313146</v>
      </c>
    </row>
    <row r="260" spans="1:14" ht="15" x14ac:dyDescent="0.25">
      <c r="A260" s="381">
        <v>837</v>
      </c>
      <c r="B260" s="382" t="s">
        <v>265</v>
      </c>
      <c r="C260" s="384">
        <v>12042</v>
      </c>
      <c r="D260" s="384">
        <v>2069</v>
      </c>
      <c r="E260" s="384">
        <v>13429</v>
      </c>
      <c r="F260" s="384">
        <v>6496</v>
      </c>
      <c r="G260" s="384">
        <v>214973</v>
      </c>
      <c r="H260" s="383">
        <v>249009</v>
      </c>
      <c r="I260" s="384">
        <v>395.88747804296236</v>
      </c>
      <c r="J260" s="384">
        <v>72.175577991156942</v>
      </c>
      <c r="K260" s="384">
        <v>389.98401893104261</v>
      </c>
      <c r="L260" s="384">
        <v>324.3859927954411</v>
      </c>
      <c r="M260" s="384">
        <v>55.303906204193424</v>
      </c>
      <c r="N260" s="383">
        <v>1237.7369739647963</v>
      </c>
    </row>
    <row r="261" spans="1:14" ht="15" x14ac:dyDescent="0.25">
      <c r="A261" s="381">
        <v>844</v>
      </c>
      <c r="B261" s="382" t="s">
        <v>266</v>
      </c>
      <c r="C261" s="384">
        <v>38</v>
      </c>
      <c r="D261" s="384">
        <v>9</v>
      </c>
      <c r="E261" s="384">
        <v>70</v>
      </c>
      <c r="F261" s="384">
        <v>19</v>
      </c>
      <c r="G261" s="384">
        <v>1305</v>
      </c>
      <c r="H261" s="383">
        <v>1441</v>
      </c>
      <c r="I261" s="384">
        <v>215.87770992366413</v>
      </c>
      <c r="J261" s="384">
        <v>54.252949340735597</v>
      </c>
      <c r="K261" s="384">
        <v>351.27904233171409</v>
      </c>
      <c r="L261" s="384">
        <v>163.95351839000693</v>
      </c>
      <c r="M261" s="384">
        <v>58.014087439278278</v>
      </c>
      <c r="N261" s="383">
        <v>843.37730742539895</v>
      </c>
    </row>
    <row r="262" spans="1:14" ht="15" x14ac:dyDescent="0.25">
      <c r="A262" s="381">
        <v>845</v>
      </c>
      <c r="B262" s="382" t="s">
        <v>267</v>
      </c>
      <c r="C262" s="384">
        <v>151</v>
      </c>
      <c r="D262" s="384">
        <v>27</v>
      </c>
      <c r="E262" s="384">
        <v>202</v>
      </c>
      <c r="F262" s="384">
        <v>103</v>
      </c>
      <c r="G262" s="384">
        <v>2380</v>
      </c>
      <c r="H262" s="383">
        <v>2863</v>
      </c>
      <c r="I262" s="384">
        <v>431.76137268599371</v>
      </c>
      <c r="J262" s="384">
        <v>81.919490045406917</v>
      </c>
      <c r="K262" s="384">
        <v>510.20910234020255</v>
      </c>
      <c r="L262" s="384">
        <v>447.34954243800212</v>
      </c>
      <c r="M262" s="384">
        <v>53.252811735941329</v>
      </c>
      <c r="N262" s="383">
        <v>1524.4923192455465</v>
      </c>
    </row>
    <row r="263" spans="1:14" ht="15" x14ac:dyDescent="0.25">
      <c r="A263" s="381">
        <v>846</v>
      </c>
      <c r="B263" s="382" t="s">
        <v>268</v>
      </c>
      <c r="C263" s="384">
        <v>210</v>
      </c>
      <c r="D263" s="384">
        <v>48</v>
      </c>
      <c r="E263" s="384">
        <v>308</v>
      </c>
      <c r="F263" s="384">
        <v>173</v>
      </c>
      <c r="G263" s="384">
        <v>4123</v>
      </c>
      <c r="H263" s="383">
        <v>4862</v>
      </c>
      <c r="I263" s="384">
        <v>353.58393665158371</v>
      </c>
      <c r="J263" s="384">
        <v>85.75730152200741</v>
      </c>
      <c r="K263" s="384">
        <v>458.09330316742086</v>
      </c>
      <c r="L263" s="384">
        <v>442.44803373097488</v>
      </c>
      <c r="M263" s="384">
        <v>54.32319621554916</v>
      </c>
      <c r="N263" s="383">
        <v>1394.205771287536</v>
      </c>
    </row>
    <row r="264" spans="1:14" ht="15" x14ac:dyDescent="0.25">
      <c r="A264" s="381">
        <v>848</v>
      </c>
      <c r="B264" s="382" t="s">
        <v>269</v>
      </c>
      <c r="C264" s="384">
        <v>142</v>
      </c>
      <c r="D264" s="384">
        <v>40</v>
      </c>
      <c r="E264" s="384">
        <v>257</v>
      </c>
      <c r="F264" s="384">
        <v>122</v>
      </c>
      <c r="G264" s="384">
        <v>3599</v>
      </c>
      <c r="H264" s="383">
        <v>4160</v>
      </c>
      <c r="I264" s="384">
        <v>279.43654326923075</v>
      </c>
      <c r="J264" s="384">
        <v>83.524038461538467</v>
      </c>
      <c r="K264" s="384">
        <v>446.74322355769232</v>
      </c>
      <c r="L264" s="384">
        <v>364.66797115384617</v>
      </c>
      <c r="M264" s="384">
        <v>55.421139423076923</v>
      </c>
      <c r="N264" s="383">
        <v>1229.7929158653847</v>
      </c>
    </row>
    <row r="265" spans="1:14" ht="15" x14ac:dyDescent="0.25">
      <c r="A265" s="381">
        <v>849</v>
      </c>
      <c r="B265" s="382" t="s">
        <v>270</v>
      </c>
      <c r="C265" s="384">
        <v>153</v>
      </c>
      <c r="D265" s="384">
        <v>32</v>
      </c>
      <c r="E265" s="384">
        <v>244</v>
      </c>
      <c r="F265" s="384">
        <v>135</v>
      </c>
      <c r="G265" s="384">
        <v>2339</v>
      </c>
      <c r="H265" s="383">
        <v>2903</v>
      </c>
      <c r="I265" s="384">
        <v>431.45209438511893</v>
      </c>
      <c r="J265" s="384">
        <v>95.751980709610748</v>
      </c>
      <c r="K265" s="384">
        <v>607.80038580778501</v>
      </c>
      <c r="L265" s="384">
        <v>578.25294522907336</v>
      </c>
      <c r="M265" s="384">
        <v>51.61430933517051</v>
      </c>
      <c r="N265" s="383">
        <v>1764.8717154667586</v>
      </c>
    </row>
    <row r="266" spans="1:14" ht="15" x14ac:dyDescent="0.25">
      <c r="A266" s="381">
        <v>850</v>
      </c>
      <c r="B266" s="382" t="s">
        <v>271</v>
      </c>
      <c r="C266" s="384">
        <v>123</v>
      </c>
      <c r="D266" s="384">
        <v>23</v>
      </c>
      <c r="E266" s="384">
        <v>205</v>
      </c>
      <c r="F266" s="384">
        <v>99</v>
      </c>
      <c r="G266" s="384">
        <v>1957</v>
      </c>
      <c r="H266" s="383">
        <v>2407</v>
      </c>
      <c r="I266" s="384">
        <v>418.32826339842126</v>
      </c>
      <c r="J266" s="384">
        <v>83.003531366846701</v>
      </c>
      <c r="K266" s="384">
        <v>615.87978811798916</v>
      </c>
      <c r="L266" s="384">
        <v>511.43474034067299</v>
      </c>
      <c r="M266" s="384">
        <v>52.083680930619025</v>
      </c>
      <c r="N266" s="383">
        <v>1680.7300041545491</v>
      </c>
    </row>
    <row r="267" spans="1:14" ht="15" x14ac:dyDescent="0.25">
      <c r="A267" s="381">
        <v>851</v>
      </c>
      <c r="B267" s="382" t="s">
        <v>272</v>
      </c>
      <c r="C267" s="384">
        <v>1152</v>
      </c>
      <c r="D267" s="384">
        <v>225</v>
      </c>
      <c r="E267" s="384">
        <v>1555</v>
      </c>
      <c r="F267" s="384">
        <v>822</v>
      </c>
      <c r="G267" s="384">
        <v>17473</v>
      </c>
      <c r="H267" s="383">
        <v>21227</v>
      </c>
      <c r="I267" s="384">
        <v>444.27517407075896</v>
      </c>
      <c r="J267" s="384">
        <v>92.074362839779525</v>
      </c>
      <c r="K267" s="384">
        <v>529.73656899232117</v>
      </c>
      <c r="L267" s="384">
        <v>481.51998680925237</v>
      </c>
      <c r="M267" s="384">
        <v>52.730973759834178</v>
      </c>
      <c r="N267" s="383">
        <v>1600.3370664719464</v>
      </c>
    </row>
    <row r="268" spans="1:14" ht="15" x14ac:dyDescent="0.25">
      <c r="A268" s="381">
        <v>853</v>
      </c>
      <c r="B268" s="382" t="s">
        <v>273</v>
      </c>
      <c r="C268" s="384">
        <v>9439</v>
      </c>
      <c r="D268" s="384">
        <v>1641</v>
      </c>
      <c r="E268" s="384">
        <v>10104</v>
      </c>
      <c r="F268" s="384">
        <v>4897</v>
      </c>
      <c r="G268" s="384">
        <v>171819</v>
      </c>
      <c r="H268" s="383">
        <v>197900</v>
      </c>
      <c r="I268" s="384">
        <v>390.45265330975241</v>
      </c>
      <c r="J268" s="384">
        <v>72.029037392622541</v>
      </c>
      <c r="K268" s="384">
        <v>369.20342758969173</v>
      </c>
      <c r="L268" s="384">
        <v>307.6914515411824</v>
      </c>
      <c r="M268" s="384">
        <v>55.617610611419913</v>
      </c>
      <c r="N268" s="383">
        <v>1194.9941804446689</v>
      </c>
    </row>
    <row r="269" spans="1:14" ht="15" x14ac:dyDescent="0.25">
      <c r="A269" s="381">
        <v>854</v>
      </c>
      <c r="B269" s="382" t="s">
        <v>274</v>
      </c>
      <c r="C269" s="384">
        <v>102</v>
      </c>
      <c r="D269" s="384">
        <v>24</v>
      </c>
      <c r="E269" s="384">
        <v>148</v>
      </c>
      <c r="F269" s="384">
        <v>60</v>
      </c>
      <c r="G269" s="384">
        <v>2928</v>
      </c>
      <c r="H269" s="383">
        <v>3262</v>
      </c>
      <c r="I269" s="384">
        <v>255.97903740036787</v>
      </c>
      <c r="J269" s="384">
        <v>63.91048436541999</v>
      </c>
      <c r="K269" s="384">
        <v>328.09222562844883</v>
      </c>
      <c r="L269" s="384">
        <v>228.71698344573883</v>
      </c>
      <c r="M269" s="384">
        <v>57.500821581851625</v>
      </c>
      <c r="N269" s="383">
        <v>934.19955242182709</v>
      </c>
    </row>
    <row r="270" spans="1:14" ht="15" x14ac:dyDescent="0.25">
      <c r="A270" s="381">
        <v>857</v>
      </c>
      <c r="B270" s="382" t="s">
        <v>275</v>
      </c>
      <c r="C270" s="384">
        <v>65</v>
      </c>
      <c r="D270" s="384">
        <v>12</v>
      </c>
      <c r="E270" s="384">
        <v>112</v>
      </c>
      <c r="F270" s="384">
        <v>64</v>
      </c>
      <c r="G270" s="384">
        <v>2141</v>
      </c>
      <c r="H270" s="383">
        <v>2394</v>
      </c>
      <c r="I270" s="384">
        <v>222.26823308270679</v>
      </c>
      <c r="J270" s="384">
        <v>43.541353383458649</v>
      </c>
      <c r="K270" s="384">
        <v>338.30783625730993</v>
      </c>
      <c r="L270" s="384">
        <v>332.41984962406013</v>
      </c>
      <c r="M270" s="384">
        <v>57.290083542188803</v>
      </c>
      <c r="N270" s="383">
        <v>993.82735588972423</v>
      </c>
    </row>
    <row r="271" spans="1:14" ht="15" x14ac:dyDescent="0.25">
      <c r="A271" s="381">
        <v>858</v>
      </c>
      <c r="B271" s="382" t="s">
        <v>276</v>
      </c>
      <c r="C271" s="384">
        <v>2330</v>
      </c>
      <c r="D271" s="384">
        <v>448</v>
      </c>
      <c r="E271" s="384">
        <v>3166</v>
      </c>
      <c r="F271" s="384">
        <v>1743</v>
      </c>
      <c r="G271" s="384">
        <v>32697</v>
      </c>
      <c r="H271" s="383">
        <v>40384</v>
      </c>
      <c r="I271" s="384">
        <v>472.31830180269418</v>
      </c>
      <c r="J271" s="384">
        <v>96.363708399366089</v>
      </c>
      <c r="K271" s="384">
        <v>566.91736281695728</v>
      </c>
      <c r="L271" s="384">
        <v>536.68465085182254</v>
      </c>
      <c r="M271" s="384">
        <v>51.866328744057057</v>
      </c>
      <c r="N271" s="383">
        <v>1724.1503526148967</v>
      </c>
    </row>
    <row r="272" spans="1:14" ht="15" x14ac:dyDescent="0.25">
      <c r="A272" s="381">
        <v>859</v>
      </c>
      <c r="B272" s="382" t="s">
        <v>277</v>
      </c>
      <c r="C272" s="384">
        <v>607</v>
      </c>
      <c r="D272" s="384">
        <v>121</v>
      </c>
      <c r="E272" s="384">
        <v>894</v>
      </c>
      <c r="F272" s="384">
        <v>460</v>
      </c>
      <c r="G272" s="384">
        <v>4480</v>
      </c>
      <c r="H272" s="383">
        <v>6562</v>
      </c>
      <c r="I272" s="384">
        <v>757.25238799146598</v>
      </c>
      <c r="J272" s="384">
        <v>160.17471807375799</v>
      </c>
      <c r="K272" s="384">
        <v>985.18881743370912</v>
      </c>
      <c r="L272" s="384">
        <v>871.67125876257239</v>
      </c>
      <c r="M272" s="384">
        <v>43.734958854007921</v>
      </c>
      <c r="N272" s="383">
        <v>2818.0221411155135</v>
      </c>
    </row>
    <row r="273" spans="1:14" ht="15" x14ac:dyDescent="0.25">
      <c r="A273" s="381">
        <v>886</v>
      </c>
      <c r="B273" s="382" t="s">
        <v>278</v>
      </c>
      <c r="C273" s="384">
        <v>643</v>
      </c>
      <c r="D273" s="384">
        <v>137</v>
      </c>
      <c r="E273" s="384">
        <v>942</v>
      </c>
      <c r="F273" s="384">
        <v>490</v>
      </c>
      <c r="G273" s="384">
        <v>10387</v>
      </c>
      <c r="H273" s="383">
        <v>12599</v>
      </c>
      <c r="I273" s="384">
        <v>417.794851178665</v>
      </c>
      <c r="J273" s="384">
        <v>94.455948884832125</v>
      </c>
      <c r="K273" s="384">
        <v>540.67091515199627</v>
      </c>
      <c r="L273" s="384">
        <v>483.60538137947458</v>
      </c>
      <c r="M273" s="384">
        <v>52.813018493531231</v>
      </c>
      <c r="N273" s="383">
        <v>1589.340115088499</v>
      </c>
    </row>
    <row r="274" spans="1:14" ht="15" x14ac:dyDescent="0.25">
      <c r="A274" s="381">
        <v>887</v>
      </c>
      <c r="B274" s="382" t="s">
        <v>279</v>
      </c>
      <c r="C274" s="384">
        <v>178</v>
      </c>
      <c r="D274" s="384">
        <v>39</v>
      </c>
      <c r="E274" s="384">
        <v>265</v>
      </c>
      <c r="F274" s="384">
        <v>137</v>
      </c>
      <c r="G274" s="384">
        <v>3950</v>
      </c>
      <c r="H274" s="383">
        <v>4569</v>
      </c>
      <c r="I274" s="384">
        <v>318.92387393302698</v>
      </c>
      <c r="J274" s="384">
        <v>74.146093237032176</v>
      </c>
      <c r="K274" s="384">
        <v>419.41397461151234</v>
      </c>
      <c r="L274" s="384">
        <v>372.84689428759026</v>
      </c>
      <c r="M274" s="384">
        <v>55.381265047056246</v>
      </c>
      <c r="N274" s="383">
        <v>1240.712101116218</v>
      </c>
    </row>
    <row r="275" spans="1:14" ht="15" x14ac:dyDescent="0.25">
      <c r="A275" s="381">
        <v>889</v>
      </c>
      <c r="B275" s="382" t="s">
        <v>280</v>
      </c>
      <c r="C275" s="384">
        <v>110</v>
      </c>
      <c r="D275" s="384">
        <v>21</v>
      </c>
      <c r="E275" s="384">
        <v>179</v>
      </c>
      <c r="F275" s="384">
        <v>79</v>
      </c>
      <c r="G275" s="384">
        <v>2134</v>
      </c>
      <c r="H275" s="383">
        <v>2523</v>
      </c>
      <c r="I275" s="384">
        <v>356.91403091557675</v>
      </c>
      <c r="J275" s="384">
        <v>72.301426872770506</v>
      </c>
      <c r="K275" s="384">
        <v>513.04323028141107</v>
      </c>
      <c r="L275" s="384">
        <v>389.3507015457788</v>
      </c>
      <c r="M275" s="384">
        <v>54.183131193024181</v>
      </c>
      <c r="N275" s="383">
        <v>1385.7925208085612</v>
      </c>
    </row>
    <row r="276" spans="1:14" ht="15" x14ac:dyDescent="0.25">
      <c r="A276" s="381">
        <v>890</v>
      </c>
      <c r="B276" s="382" t="s">
        <v>281</v>
      </c>
      <c r="C276" s="384">
        <v>50</v>
      </c>
      <c r="D276" s="384">
        <v>14</v>
      </c>
      <c r="E276" s="384">
        <v>59</v>
      </c>
      <c r="F276" s="384">
        <v>39</v>
      </c>
      <c r="G276" s="384">
        <v>1018</v>
      </c>
      <c r="H276" s="383">
        <v>1180</v>
      </c>
      <c r="I276" s="384">
        <v>346.87754237288135</v>
      </c>
      <c r="J276" s="384">
        <v>103.06016949152543</v>
      </c>
      <c r="K276" s="384">
        <v>361.56649999999996</v>
      </c>
      <c r="L276" s="384">
        <v>410.97340677966099</v>
      </c>
      <c r="M276" s="384">
        <v>55.265322033898308</v>
      </c>
      <c r="N276" s="383">
        <v>1277.7429406779661</v>
      </c>
    </row>
    <row r="277" spans="1:14" ht="15" x14ac:dyDescent="0.25">
      <c r="A277" s="381">
        <v>892</v>
      </c>
      <c r="B277" s="382" t="s">
        <v>282</v>
      </c>
      <c r="C277" s="384">
        <v>280</v>
      </c>
      <c r="D277" s="384">
        <v>63</v>
      </c>
      <c r="E277" s="384">
        <v>389</v>
      </c>
      <c r="F277" s="384">
        <v>200</v>
      </c>
      <c r="G277" s="384">
        <v>2660</v>
      </c>
      <c r="H277" s="383">
        <v>3592</v>
      </c>
      <c r="I277" s="384">
        <v>638.13106904231631</v>
      </c>
      <c r="J277" s="384">
        <v>152.35231069042317</v>
      </c>
      <c r="K277" s="384">
        <v>783.12565979955457</v>
      </c>
      <c r="L277" s="384">
        <v>692.34855233853011</v>
      </c>
      <c r="M277" s="384">
        <v>47.438641425389754</v>
      </c>
      <c r="N277" s="383">
        <v>2313.3962332962137</v>
      </c>
    </row>
    <row r="278" spans="1:14" ht="15" x14ac:dyDescent="0.25">
      <c r="A278" s="381">
        <v>893</v>
      </c>
      <c r="B278" s="382" t="s">
        <v>283</v>
      </c>
      <c r="C278" s="384">
        <v>432</v>
      </c>
      <c r="D278" s="384">
        <v>92</v>
      </c>
      <c r="E278" s="384">
        <v>575</v>
      </c>
      <c r="F278" s="384">
        <v>321</v>
      </c>
      <c r="G278" s="384">
        <v>6014</v>
      </c>
      <c r="H278" s="383">
        <v>7434</v>
      </c>
      <c r="I278" s="384">
        <v>475.71777239709451</v>
      </c>
      <c r="J278" s="384">
        <v>107.50040355125101</v>
      </c>
      <c r="K278" s="384">
        <v>559.32401802528921</v>
      </c>
      <c r="L278" s="384">
        <v>536.92496368038746</v>
      </c>
      <c r="M278" s="384">
        <v>51.823626580575734</v>
      </c>
      <c r="N278" s="383">
        <v>1731.2907842345978</v>
      </c>
    </row>
    <row r="279" spans="1:14" ht="15" x14ac:dyDescent="0.25">
      <c r="A279" s="381">
        <v>895</v>
      </c>
      <c r="B279" s="382" t="s">
        <v>284</v>
      </c>
      <c r="C279" s="384">
        <v>630</v>
      </c>
      <c r="D279" s="384">
        <v>130</v>
      </c>
      <c r="E279" s="384">
        <v>901</v>
      </c>
      <c r="F279" s="384">
        <v>441</v>
      </c>
      <c r="G279" s="384">
        <v>12990</v>
      </c>
      <c r="H279" s="383">
        <v>15092</v>
      </c>
      <c r="I279" s="384">
        <v>341.72908163265305</v>
      </c>
      <c r="J279" s="384">
        <v>74.824078982242241</v>
      </c>
      <c r="K279" s="384">
        <v>431.71404253909355</v>
      </c>
      <c r="L279" s="384">
        <v>363.34811688311692</v>
      </c>
      <c r="M279" s="384">
        <v>55.137781606148955</v>
      </c>
      <c r="N279" s="383">
        <v>1266.7531016432547</v>
      </c>
    </row>
    <row r="280" spans="1:14" ht="15" x14ac:dyDescent="0.25">
      <c r="A280" s="381">
        <v>905</v>
      </c>
      <c r="B280" s="382" t="s">
        <v>285</v>
      </c>
      <c r="C280" s="384">
        <v>3407</v>
      </c>
      <c r="D280" s="384">
        <v>682</v>
      </c>
      <c r="E280" s="384">
        <v>4279</v>
      </c>
      <c r="F280" s="384">
        <v>2191</v>
      </c>
      <c r="G280" s="384">
        <v>57429</v>
      </c>
      <c r="H280" s="383">
        <v>67988</v>
      </c>
      <c r="I280" s="384">
        <v>410.2306020180032</v>
      </c>
      <c r="J280" s="384">
        <v>87.135862210978402</v>
      </c>
      <c r="K280" s="384">
        <v>455.12239027475437</v>
      </c>
      <c r="L280" s="384">
        <v>400.72019738777431</v>
      </c>
      <c r="M280" s="384">
        <v>54.111045184444315</v>
      </c>
      <c r="N280" s="383">
        <v>1407.3200970759547</v>
      </c>
    </row>
    <row r="281" spans="1:14" ht="15" x14ac:dyDescent="0.25">
      <c r="A281" s="381">
        <v>908</v>
      </c>
      <c r="B281" s="382" t="s">
        <v>286</v>
      </c>
      <c r="C281" s="384">
        <v>963</v>
      </c>
      <c r="D281" s="384">
        <v>190</v>
      </c>
      <c r="E281" s="384">
        <v>1440</v>
      </c>
      <c r="F281" s="384">
        <v>780</v>
      </c>
      <c r="G281" s="384">
        <v>17330</v>
      </c>
      <c r="H281" s="383">
        <v>20703</v>
      </c>
      <c r="I281" s="384">
        <v>380.78619185625274</v>
      </c>
      <c r="J281" s="384">
        <v>79.719605854224028</v>
      </c>
      <c r="K281" s="384">
        <v>502.97614838429212</v>
      </c>
      <c r="L281" s="384">
        <v>468.48149543544417</v>
      </c>
      <c r="M281" s="384">
        <v>53.623136743467136</v>
      </c>
      <c r="N281" s="383">
        <v>1485.5865782736803</v>
      </c>
    </row>
    <row r="282" spans="1:14" ht="15" x14ac:dyDescent="0.25">
      <c r="A282" s="381">
        <v>915</v>
      </c>
      <c r="B282" s="382" t="s">
        <v>287</v>
      </c>
      <c r="C282" s="384">
        <v>744</v>
      </c>
      <c r="D282" s="384">
        <v>128</v>
      </c>
      <c r="E282" s="384">
        <v>1019</v>
      </c>
      <c r="F282" s="384">
        <v>574</v>
      </c>
      <c r="G282" s="384">
        <v>17294</v>
      </c>
      <c r="H282" s="383">
        <v>19759</v>
      </c>
      <c r="I282" s="384">
        <v>308.24508527759502</v>
      </c>
      <c r="J282" s="384">
        <v>56.271673667695737</v>
      </c>
      <c r="K282" s="384">
        <v>372.93007085378815</v>
      </c>
      <c r="L282" s="384">
        <v>361.22520977782278</v>
      </c>
      <c r="M282" s="384">
        <v>56.068305076167832</v>
      </c>
      <c r="N282" s="383">
        <v>1154.7403446530693</v>
      </c>
    </row>
    <row r="283" spans="1:14" ht="15" x14ac:dyDescent="0.25">
      <c r="A283" s="381">
        <v>918</v>
      </c>
      <c r="B283" s="382" t="s">
        <v>288</v>
      </c>
      <c r="C283" s="384">
        <v>106</v>
      </c>
      <c r="D283" s="384">
        <v>16</v>
      </c>
      <c r="E283" s="384">
        <v>137</v>
      </c>
      <c r="F283" s="384">
        <v>75</v>
      </c>
      <c r="G283" s="384">
        <v>1894</v>
      </c>
      <c r="H283" s="383">
        <v>2228</v>
      </c>
      <c r="I283" s="384">
        <v>389.47435368043085</v>
      </c>
      <c r="J283" s="384">
        <v>62.380610412926394</v>
      </c>
      <c r="K283" s="384">
        <v>444.65539048473966</v>
      </c>
      <c r="L283" s="384">
        <v>418.57877019748656</v>
      </c>
      <c r="M283" s="384">
        <v>54.456750448833034</v>
      </c>
      <c r="N283" s="383">
        <v>1369.5458752244165</v>
      </c>
    </row>
    <row r="284" spans="1:14" ht="15" x14ac:dyDescent="0.25">
      <c r="A284" s="381">
        <v>921</v>
      </c>
      <c r="B284" s="382" t="s">
        <v>289</v>
      </c>
      <c r="C284" s="384">
        <v>43</v>
      </c>
      <c r="D284" s="384">
        <v>11</v>
      </c>
      <c r="E284" s="384">
        <v>71</v>
      </c>
      <c r="F284" s="384">
        <v>51</v>
      </c>
      <c r="G284" s="384">
        <v>1718</v>
      </c>
      <c r="H284" s="383">
        <v>1894</v>
      </c>
      <c r="I284" s="384">
        <v>185.85603484688491</v>
      </c>
      <c r="J284" s="384">
        <v>50.449577613516368</v>
      </c>
      <c r="K284" s="384">
        <v>271.07942449841607</v>
      </c>
      <c r="L284" s="384">
        <v>334.82765575501583</v>
      </c>
      <c r="M284" s="384">
        <v>58.107222808870119</v>
      </c>
      <c r="N284" s="383">
        <v>900.31991552270324</v>
      </c>
    </row>
    <row r="285" spans="1:14" ht="15" x14ac:dyDescent="0.25">
      <c r="A285" s="381">
        <v>922</v>
      </c>
      <c r="B285" s="382" t="s">
        <v>290</v>
      </c>
      <c r="C285" s="384">
        <v>260</v>
      </c>
      <c r="D285" s="384">
        <v>59</v>
      </c>
      <c r="E285" s="384">
        <v>405</v>
      </c>
      <c r="F285" s="384">
        <v>206</v>
      </c>
      <c r="G285" s="384">
        <v>3571</v>
      </c>
      <c r="H285" s="383">
        <v>4501</v>
      </c>
      <c r="I285" s="384">
        <v>472.88171517440571</v>
      </c>
      <c r="J285" s="384">
        <v>113.86436347478337</v>
      </c>
      <c r="K285" s="384">
        <v>650.675105532104</v>
      </c>
      <c r="L285" s="384">
        <v>569.10097311708512</v>
      </c>
      <c r="M285" s="384">
        <v>50.823874694512334</v>
      </c>
      <c r="N285" s="383">
        <v>1857.3460319928906</v>
      </c>
    </row>
    <row r="286" spans="1:14" ht="15" x14ac:dyDescent="0.25">
      <c r="A286" s="381">
        <v>924</v>
      </c>
      <c r="B286" s="382" t="s">
        <v>291</v>
      </c>
      <c r="C286" s="384">
        <v>128</v>
      </c>
      <c r="D286" s="384">
        <v>20</v>
      </c>
      <c r="E286" s="384">
        <v>193</v>
      </c>
      <c r="F286" s="384">
        <v>117</v>
      </c>
      <c r="G286" s="384">
        <v>2488</v>
      </c>
      <c r="H286" s="383">
        <v>2946</v>
      </c>
      <c r="I286" s="384">
        <v>355.68488798370674</v>
      </c>
      <c r="J286" s="384">
        <v>58.971486761710793</v>
      </c>
      <c r="K286" s="384">
        <v>473.74293618465714</v>
      </c>
      <c r="L286" s="384">
        <v>493.83769857433811</v>
      </c>
      <c r="M286" s="384">
        <v>54.100909708078753</v>
      </c>
      <c r="N286" s="383">
        <v>1436.3379192124917</v>
      </c>
    </row>
    <row r="287" spans="1:14" ht="15" x14ac:dyDescent="0.25">
      <c r="A287" s="381">
        <v>925</v>
      </c>
      <c r="B287" s="382" t="s">
        <v>292</v>
      </c>
      <c r="C287" s="384">
        <v>141</v>
      </c>
      <c r="D287" s="384">
        <v>35</v>
      </c>
      <c r="E287" s="384">
        <v>248</v>
      </c>
      <c r="F287" s="384">
        <v>97</v>
      </c>
      <c r="G287" s="384">
        <v>2906</v>
      </c>
      <c r="H287" s="383">
        <v>3427</v>
      </c>
      <c r="I287" s="384">
        <v>336.81637292092211</v>
      </c>
      <c r="J287" s="384">
        <v>88.715348701488182</v>
      </c>
      <c r="K287" s="384">
        <v>523.30605194047268</v>
      </c>
      <c r="L287" s="384">
        <v>351.95630580682814</v>
      </c>
      <c r="M287" s="384">
        <v>54.321085497519704</v>
      </c>
      <c r="N287" s="383">
        <v>1355.1151648672308</v>
      </c>
    </row>
    <row r="288" spans="1:14" ht="15" x14ac:dyDescent="0.25">
      <c r="A288" s="381">
        <v>927</v>
      </c>
      <c r="B288" s="382" t="s">
        <v>293</v>
      </c>
      <c r="C288" s="384">
        <v>1608</v>
      </c>
      <c r="D288" s="384">
        <v>295</v>
      </c>
      <c r="E288" s="384">
        <v>2259</v>
      </c>
      <c r="F288" s="384">
        <v>1256</v>
      </c>
      <c r="G288" s="384">
        <v>23495</v>
      </c>
      <c r="H288" s="383">
        <v>28913</v>
      </c>
      <c r="I288" s="384">
        <v>455.28262304153844</v>
      </c>
      <c r="J288" s="384">
        <v>88.628558088057275</v>
      </c>
      <c r="K288" s="384">
        <v>564.99064330923807</v>
      </c>
      <c r="L288" s="384">
        <v>540.16644692698787</v>
      </c>
      <c r="M288" s="384">
        <v>52.055812264379341</v>
      </c>
      <c r="N288" s="383">
        <v>1701.1240836302013</v>
      </c>
    </row>
    <row r="289" spans="1:14" ht="15" x14ac:dyDescent="0.25">
      <c r="A289" s="381">
        <v>931</v>
      </c>
      <c r="B289" s="382" t="s">
        <v>294</v>
      </c>
      <c r="C289" s="384">
        <v>231</v>
      </c>
      <c r="D289" s="384">
        <v>51</v>
      </c>
      <c r="E289" s="384">
        <v>283</v>
      </c>
      <c r="F289" s="384">
        <v>151</v>
      </c>
      <c r="G289" s="384">
        <v>5235</v>
      </c>
      <c r="H289" s="383">
        <v>5951</v>
      </c>
      <c r="I289" s="384">
        <v>317.7680406654344</v>
      </c>
      <c r="J289" s="384">
        <v>74.443202823054946</v>
      </c>
      <c r="K289" s="384">
        <v>343.88613510334397</v>
      </c>
      <c r="L289" s="384">
        <v>315.51362460090741</v>
      </c>
      <c r="M289" s="384">
        <v>56.352562594521935</v>
      </c>
      <c r="N289" s="383">
        <v>1107.9635657872625</v>
      </c>
    </row>
    <row r="290" spans="1:14" ht="15" x14ac:dyDescent="0.25">
      <c r="A290" s="381">
        <v>934</v>
      </c>
      <c r="B290" s="382" t="s">
        <v>295</v>
      </c>
      <c r="C290" s="384">
        <v>83</v>
      </c>
      <c r="D290" s="384">
        <v>25</v>
      </c>
      <c r="E290" s="384">
        <v>181</v>
      </c>
      <c r="F290" s="384">
        <v>78</v>
      </c>
      <c r="G290" s="384">
        <v>2304</v>
      </c>
      <c r="H290" s="383">
        <v>2671</v>
      </c>
      <c r="I290" s="384">
        <v>254.385522276301</v>
      </c>
      <c r="J290" s="384">
        <v>81.303818794459005</v>
      </c>
      <c r="K290" s="384">
        <v>490.03022463496819</v>
      </c>
      <c r="L290" s="384">
        <v>363.1213927368027</v>
      </c>
      <c r="M290" s="384">
        <v>55.258045675776856</v>
      </c>
      <c r="N290" s="383">
        <v>1244.0990041183079</v>
      </c>
    </row>
    <row r="291" spans="1:14" ht="15" x14ac:dyDescent="0.25">
      <c r="A291" s="381">
        <v>935</v>
      </c>
      <c r="B291" s="382" t="s">
        <v>296</v>
      </c>
      <c r="C291" s="384">
        <v>92</v>
      </c>
      <c r="D291" s="384">
        <v>19</v>
      </c>
      <c r="E291" s="384">
        <v>174</v>
      </c>
      <c r="F291" s="384">
        <v>78</v>
      </c>
      <c r="G291" s="384">
        <v>2622</v>
      </c>
      <c r="H291" s="383">
        <v>2985</v>
      </c>
      <c r="I291" s="384">
        <v>252.30838190954773</v>
      </c>
      <c r="J291" s="384">
        <v>55.290954773869345</v>
      </c>
      <c r="K291" s="384">
        <v>421.52476381909543</v>
      </c>
      <c r="L291" s="384">
        <v>324.92369849246234</v>
      </c>
      <c r="M291" s="384">
        <v>56.269788944723622</v>
      </c>
      <c r="N291" s="383">
        <v>1110.3175879396983</v>
      </c>
    </row>
    <row r="292" spans="1:14" ht="15" x14ac:dyDescent="0.25">
      <c r="A292" s="381">
        <v>936</v>
      </c>
      <c r="B292" s="382" t="s">
        <v>297</v>
      </c>
      <c r="C292" s="384">
        <v>230</v>
      </c>
      <c r="D292" s="384">
        <v>50</v>
      </c>
      <c r="E292" s="384">
        <v>336</v>
      </c>
      <c r="F292" s="384">
        <v>193</v>
      </c>
      <c r="G292" s="384">
        <v>5586</v>
      </c>
      <c r="H292" s="383">
        <v>6395</v>
      </c>
      <c r="I292" s="384">
        <v>294.42553557466772</v>
      </c>
      <c r="J292" s="384">
        <v>67.91634089132134</v>
      </c>
      <c r="K292" s="384">
        <v>379.94165441751369</v>
      </c>
      <c r="L292" s="384">
        <v>375.27348553557465</v>
      </c>
      <c r="M292" s="384">
        <v>55.956084440969512</v>
      </c>
      <c r="N292" s="383">
        <v>1173.5131008600467</v>
      </c>
    </row>
    <row r="293" spans="1:14" ht="15" x14ac:dyDescent="0.25">
      <c r="A293" s="381">
        <v>946</v>
      </c>
      <c r="B293" s="382" t="s">
        <v>298</v>
      </c>
      <c r="C293" s="384">
        <v>386</v>
      </c>
      <c r="D293" s="384">
        <v>60</v>
      </c>
      <c r="E293" s="384">
        <v>471</v>
      </c>
      <c r="F293" s="384">
        <v>244</v>
      </c>
      <c r="G293" s="384">
        <v>5126</v>
      </c>
      <c r="H293" s="383">
        <v>6287</v>
      </c>
      <c r="I293" s="384">
        <v>502.6110481946875</v>
      </c>
      <c r="J293" s="384">
        <v>82.899634165738831</v>
      </c>
      <c r="K293" s="384">
        <v>541.74589311277236</v>
      </c>
      <c r="L293" s="384">
        <v>482.58907587084462</v>
      </c>
      <c r="M293" s="384">
        <v>52.230246540480358</v>
      </c>
      <c r="N293" s="383">
        <v>1662.0758978845236</v>
      </c>
    </row>
    <row r="294" spans="1:14" ht="15" x14ac:dyDescent="0.25">
      <c r="A294" s="381">
        <v>976</v>
      </c>
      <c r="B294" s="382" t="s">
        <v>299</v>
      </c>
      <c r="C294" s="384">
        <v>111</v>
      </c>
      <c r="D294" s="384">
        <v>21</v>
      </c>
      <c r="E294" s="384">
        <v>178</v>
      </c>
      <c r="F294" s="384">
        <v>94</v>
      </c>
      <c r="G294" s="384">
        <v>3384</v>
      </c>
      <c r="H294" s="383">
        <v>3788</v>
      </c>
      <c r="I294" s="384">
        <v>239.88395195353749</v>
      </c>
      <c r="J294" s="384">
        <v>48.156414994720166</v>
      </c>
      <c r="K294" s="384">
        <v>339.80378563885955</v>
      </c>
      <c r="L294" s="384">
        <v>308.56666314677932</v>
      </c>
      <c r="M294" s="384">
        <v>57.227835269271388</v>
      </c>
      <c r="N294" s="383">
        <v>993.63865100316798</v>
      </c>
    </row>
    <row r="295" spans="1:14" ht="15" x14ac:dyDescent="0.25">
      <c r="A295" s="381">
        <v>977</v>
      </c>
      <c r="B295" s="382" t="s">
        <v>300</v>
      </c>
      <c r="C295" s="384">
        <v>1028</v>
      </c>
      <c r="D295" s="384">
        <v>209</v>
      </c>
      <c r="E295" s="384">
        <v>1432</v>
      </c>
      <c r="F295" s="384">
        <v>662</v>
      </c>
      <c r="G295" s="384">
        <v>11962</v>
      </c>
      <c r="H295" s="383">
        <v>15293</v>
      </c>
      <c r="I295" s="384">
        <v>550.28618845223298</v>
      </c>
      <c r="J295" s="384">
        <v>118.71303864513176</v>
      </c>
      <c r="K295" s="384">
        <v>677.12447263453873</v>
      </c>
      <c r="L295" s="384">
        <v>538.2653475446283</v>
      </c>
      <c r="M295" s="384">
        <v>50.106958739292487</v>
      </c>
      <c r="N295" s="383">
        <v>1934.4960060158244</v>
      </c>
    </row>
    <row r="296" spans="1:14" ht="15" x14ac:dyDescent="0.25">
      <c r="A296" s="381">
        <v>980</v>
      </c>
      <c r="B296" s="382" t="s">
        <v>301</v>
      </c>
      <c r="C296" s="384">
        <v>2249</v>
      </c>
      <c r="D296" s="384">
        <v>452</v>
      </c>
      <c r="E296" s="384">
        <v>3031</v>
      </c>
      <c r="F296" s="384">
        <v>1537</v>
      </c>
      <c r="G296" s="384">
        <v>26338</v>
      </c>
      <c r="H296" s="383">
        <v>33607</v>
      </c>
      <c r="I296" s="384">
        <v>547.832629809266</v>
      </c>
      <c r="J296" s="384">
        <v>116.82976760793882</v>
      </c>
      <c r="K296" s="384">
        <v>652.19035409289734</v>
      </c>
      <c r="L296" s="384">
        <v>568.68954265480409</v>
      </c>
      <c r="M296" s="384">
        <v>50.204191983812898</v>
      </c>
      <c r="N296" s="383">
        <v>1935.7464861487192</v>
      </c>
    </row>
    <row r="297" spans="1:14" ht="15" x14ac:dyDescent="0.25">
      <c r="A297" s="381">
        <v>981</v>
      </c>
      <c r="B297" s="382" t="s">
        <v>302</v>
      </c>
      <c r="C297" s="384">
        <v>76</v>
      </c>
      <c r="D297" s="384">
        <v>14</v>
      </c>
      <c r="E297" s="384">
        <v>120</v>
      </c>
      <c r="F297" s="384">
        <v>69</v>
      </c>
      <c r="G297" s="384">
        <v>1958</v>
      </c>
      <c r="H297" s="383">
        <v>2237</v>
      </c>
      <c r="I297" s="384">
        <v>278.12228877961559</v>
      </c>
      <c r="J297" s="384">
        <v>54.363433169423338</v>
      </c>
      <c r="K297" s="384">
        <v>387.91220384443449</v>
      </c>
      <c r="L297" s="384">
        <v>383.54314707197142</v>
      </c>
      <c r="M297" s="384">
        <v>56.070397854269117</v>
      </c>
      <c r="N297" s="383">
        <v>1160.011470719714</v>
      </c>
    </row>
    <row r="298" spans="1:14" ht="15" x14ac:dyDescent="0.25">
      <c r="A298" s="381">
        <v>989</v>
      </c>
      <c r="B298" s="382" t="s">
        <v>303</v>
      </c>
      <c r="C298" s="384">
        <v>229</v>
      </c>
      <c r="D298" s="384">
        <v>45</v>
      </c>
      <c r="E298" s="384">
        <v>292</v>
      </c>
      <c r="F298" s="384">
        <v>213</v>
      </c>
      <c r="G298" s="384">
        <v>4627</v>
      </c>
      <c r="H298" s="383">
        <v>5406</v>
      </c>
      <c r="I298" s="384">
        <v>346.77487791342952</v>
      </c>
      <c r="J298" s="384">
        <v>72.307158712541622</v>
      </c>
      <c r="K298" s="384">
        <v>390.59348131705508</v>
      </c>
      <c r="L298" s="384">
        <v>489.93073251942286</v>
      </c>
      <c r="M298" s="384">
        <v>54.829008509064003</v>
      </c>
      <c r="N298" s="383">
        <v>1354.4352589715131</v>
      </c>
    </row>
    <row r="299" spans="1:14" ht="15" x14ac:dyDescent="0.25">
      <c r="A299" s="381">
        <v>992</v>
      </c>
      <c r="B299" s="382" t="s">
        <v>304</v>
      </c>
      <c r="C299" s="384">
        <v>816</v>
      </c>
      <c r="D299" s="384">
        <v>160</v>
      </c>
      <c r="E299" s="384">
        <v>1229</v>
      </c>
      <c r="F299" s="384">
        <v>669</v>
      </c>
      <c r="G299" s="384">
        <v>15246</v>
      </c>
      <c r="H299" s="383">
        <v>18120</v>
      </c>
      <c r="I299" s="384">
        <v>368.65501986754964</v>
      </c>
      <c r="J299" s="384">
        <v>76.701986754966882</v>
      </c>
      <c r="K299" s="384">
        <v>490.46934713024285</v>
      </c>
      <c r="L299" s="384">
        <v>459.0912814569536</v>
      </c>
      <c r="M299" s="384">
        <v>53.899490066225169</v>
      </c>
      <c r="N299" s="383">
        <v>1448.8171252759382</v>
      </c>
    </row>
  </sheetData>
  <autoFilter ref="A6:N6" xr:uid="{D0C7CC1D-A5CC-4506-BD45-E81992C40867}"/>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05"/>
  <sheetViews>
    <sheetView zoomScale="80" zoomScaleNormal="80" workbookViewId="0">
      <pane xSplit="2" ySplit="12" topLeftCell="U13" activePane="bottomRight" state="frozen"/>
      <selection pane="topRight" activeCell="C1" sqref="C1"/>
      <selection pane="bottomLeft" activeCell="A13" sqref="A13"/>
      <selection pane="bottomRight" activeCell="AC1" sqref="AC1:AE1048576"/>
    </sheetView>
  </sheetViews>
  <sheetFormatPr defaultRowHeight="15" x14ac:dyDescent="0.25"/>
  <cols>
    <col min="1" max="1" width="20" style="18" customWidth="1"/>
    <col min="2" max="2" width="23.625" style="36" customWidth="1"/>
    <col min="3" max="3" width="17.5" style="46" customWidth="1"/>
    <col min="4" max="4" width="12.625" style="9" customWidth="1"/>
    <col min="5" max="5" width="10.375" style="9" customWidth="1"/>
    <col min="6" max="6" width="15.125" style="14" customWidth="1"/>
    <col min="7" max="7" width="18.875" style="60" customWidth="1"/>
    <col min="8" max="8" width="13" style="60" bestFit="1" customWidth="1"/>
    <col min="9" max="9" width="18.125" style="62" bestFit="1" customWidth="1"/>
    <col min="10" max="10" width="17.625" style="11" customWidth="1"/>
    <col min="11" max="11" width="16.125" style="14" customWidth="1"/>
    <col min="12" max="12" width="14.875" style="31" bestFit="1" customWidth="1"/>
    <col min="13" max="13" width="18.625" style="60" customWidth="1"/>
    <col min="14" max="14" width="16.125" style="60" customWidth="1"/>
    <col min="15" max="15" width="19.125" style="60" bestFit="1" customWidth="1"/>
    <col min="16" max="16" width="17.625" style="14" customWidth="1"/>
    <col min="17" max="17" width="15.125" style="14" customWidth="1"/>
    <col min="18" max="18" width="16.625" style="65" customWidth="1"/>
    <col min="19" max="19" width="18.375" style="18" customWidth="1"/>
    <col min="20" max="20" width="17.875" style="71" customWidth="1"/>
    <col min="21" max="21" width="17.625" style="24" bestFit="1" customWidth="1"/>
    <col min="22" max="22" width="25.625" style="24" bestFit="1" customWidth="1"/>
    <col min="23" max="23" width="14.625" style="24" bestFit="1" customWidth="1"/>
    <col min="24" max="24" width="13.125" style="24" bestFit="1" customWidth="1"/>
    <col min="25" max="25" width="15.375" style="24" bestFit="1" customWidth="1"/>
    <col min="26" max="26" width="11.125" style="24" bestFit="1" customWidth="1"/>
    <col min="27" max="27" width="20.125" style="24" bestFit="1" customWidth="1"/>
    <col min="28" max="28" width="17.125" style="24" bestFit="1" customWidth="1"/>
  </cols>
  <sheetData>
    <row r="1" spans="1:28" ht="23.25" x14ac:dyDescent="0.35">
      <c r="A1" s="131" t="s">
        <v>756</v>
      </c>
      <c r="D1" s="59"/>
      <c r="E1" s="160"/>
      <c r="F1" s="61"/>
      <c r="H1" s="61"/>
      <c r="R1" s="11"/>
    </row>
    <row r="2" spans="1:28" x14ac:dyDescent="0.25">
      <c r="A2" s="36" t="s">
        <v>367</v>
      </c>
      <c r="C2" s="63"/>
      <c r="D2" s="64"/>
      <c r="E2" s="64"/>
    </row>
    <row r="3" spans="1:28" x14ac:dyDescent="0.25">
      <c r="A3" s="134" t="s">
        <v>1</v>
      </c>
      <c r="B3" s="135">
        <f>COUNT(C13:C305)</f>
        <v>293</v>
      </c>
      <c r="E3" s="66"/>
      <c r="H3" s="67"/>
      <c r="I3" s="66"/>
      <c r="J3" s="66"/>
      <c r="K3" s="66"/>
      <c r="O3" s="68"/>
      <c r="P3" s="68"/>
      <c r="Q3" s="68"/>
      <c r="R3" s="40"/>
      <c r="S3" s="75"/>
      <c r="T3" s="147"/>
      <c r="U3" s="66"/>
      <c r="V3" s="66"/>
      <c r="W3" s="66"/>
      <c r="X3" s="66"/>
      <c r="Y3" s="66"/>
      <c r="Z3" s="66"/>
      <c r="AA3" s="66"/>
      <c r="AB3" s="66"/>
    </row>
    <row r="4" spans="1:28" x14ac:dyDescent="0.25">
      <c r="A4" s="36" t="s">
        <v>676</v>
      </c>
      <c r="B4" s="36" t="s">
        <v>687</v>
      </c>
      <c r="F4" s="9"/>
      <c r="H4" s="67"/>
      <c r="J4" s="20"/>
      <c r="T4" s="151"/>
      <c r="U4" s="86"/>
      <c r="V4" s="86"/>
      <c r="W4" s="86"/>
      <c r="X4" s="86"/>
      <c r="Y4" s="86"/>
      <c r="Z4" s="86"/>
      <c r="AA4" s="86"/>
    </row>
    <row r="5" spans="1:28" ht="30" x14ac:dyDescent="0.25">
      <c r="A5" s="18" t="s">
        <v>677</v>
      </c>
      <c r="B5" s="18" t="s">
        <v>683</v>
      </c>
      <c r="E5" s="14"/>
      <c r="G5" s="54"/>
      <c r="H5" s="54"/>
      <c r="I5" s="69"/>
      <c r="L5" s="66"/>
      <c r="M5" s="66"/>
      <c r="N5" s="66"/>
      <c r="O5" s="66"/>
      <c r="P5" s="66"/>
      <c r="Q5" s="66"/>
      <c r="R5" s="66"/>
      <c r="S5" s="66"/>
      <c r="T5" s="152" t="s">
        <v>662</v>
      </c>
      <c r="U5" s="96" t="s">
        <v>689</v>
      </c>
      <c r="V5" s="96" t="s">
        <v>690</v>
      </c>
      <c r="W5" s="96" t="s">
        <v>663</v>
      </c>
      <c r="X5" s="96" t="s">
        <v>664</v>
      </c>
      <c r="Y5" s="96" t="s">
        <v>372</v>
      </c>
      <c r="Z5" s="96" t="s">
        <v>665</v>
      </c>
      <c r="AA5" s="96" t="s">
        <v>666</v>
      </c>
    </row>
    <row r="6" spans="1:28" x14ac:dyDescent="0.25">
      <c r="A6" s="18" t="s">
        <v>678</v>
      </c>
      <c r="B6" s="18" t="s">
        <v>684</v>
      </c>
      <c r="G6" s="54"/>
      <c r="H6" s="54"/>
      <c r="I6" s="69"/>
      <c r="L6" s="42"/>
      <c r="M6" s="54"/>
      <c r="N6" s="54"/>
      <c r="O6" s="54"/>
      <c r="R6" s="70"/>
      <c r="S6" s="73"/>
      <c r="T6" s="140">
        <v>69.27</v>
      </c>
      <c r="U6" s="141">
        <v>294.01</v>
      </c>
      <c r="V6" s="141">
        <v>294.01</v>
      </c>
      <c r="W6" s="141">
        <v>1717.54</v>
      </c>
      <c r="X6" s="141">
        <v>41.53</v>
      </c>
      <c r="Y6" s="141">
        <v>404.68</v>
      </c>
      <c r="Z6" s="141">
        <v>296.02</v>
      </c>
      <c r="AA6" s="141">
        <v>28.43</v>
      </c>
    </row>
    <row r="7" spans="1:28" x14ac:dyDescent="0.25">
      <c r="A7" s="18" t="s">
        <v>679</v>
      </c>
      <c r="B7" t="s">
        <v>685</v>
      </c>
      <c r="E7" s="14"/>
      <c r="I7" s="69"/>
      <c r="L7" s="14"/>
      <c r="M7" s="54"/>
      <c r="S7" s="54"/>
    </row>
    <row r="8" spans="1:28" s="57" customFormat="1" x14ac:dyDescent="0.25">
      <c r="A8" s="18" t="s">
        <v>680</v>
      </c>
      <c r="B8" t="s">
        <v>686</v>
      </c>
      <c r="C8" s="149"/>
      <c r="D8" s="149"/>
      <c r="E8" s="149"/>
      <c r="F8" s="149"/>
      <c r="G8" s="149"/>
      <c r="H8" s="149"/>
      <c r="I8" s="149"/>
      <c r="J8" s="149"/>
      <c r="K8" s="149"/>
      <c r="L8" s="149"/>
      <c r="M8" s="149"/>
      <c r="N8" s="149"/>
      <c r="O8" s="149"/>
      <c r="P8" s="149"/>
      <c r="Q8" s="149"/>
      <c r="R8" s="149"/>
      <c r="S8" s="149"/>
      <c r="T8" s="147"/>
      <c r="U8" s="66"/>
      <c r="V8" s="66"/>
      <c r="W8" s="66"/>
      <c r="X8" s="66"/>
      <c r="Y8" s="66"/>
      <c r="Z8" s="66"/>
      <c r="AA8" s="66"/>
      <c r="AB8" s="66"/>
    </row>
    <row r="9" spans="1:28" s="57" customFormat="1" ht="14.25" x14ac:dyDescent="0.2">
      <c r="A9" s="87"/>
      <c r="B9" s="88"/>
      <c r="C9" s="80"/>
      <c r="D9" s="80"/>
      <c r="E9" s="80"/>
      <c r="F9" s="80"/>
      <c r="G9" s="80"/>
      <c r="H9" s="80"/>
      <c r="I9" s="80"/>
      <c r="J9" s="80"/>
      <c r="K9" s="80"/>
      <c r="L9" s="80"/>
      <c r="M9" s="80"/>
      <c r="N9" s="81"/>
      <c r="O9" s="80"/>
      <c r="P9" s="80"/>
      <c r="Q9" s="80"/>
      <c r="R9" s="82"/>
      <c r="S9" s="80"/>
      <c r="T9" s="78"/>
      <c r="U9" s="79"/>
      <c r="V9" s="79"/>
      <c r="W9" s="79"/>
      <c r="X9" s="79"/>
      <c r="Y9" s="79"/>
      <c r="Z9" s="79"/>
      <c r="AA9" s="79"/>
      <c r="AB9" s="79"/>
    </row>
    <row r="10" spans="1:28" s="22" customFormat="1" x14ac:dyDescent="0.25">
      <c r="A10" s="84"/>
      <c r="B10" s="84"/>
      <c r="C10" s="83" t="s">
        <v>369</v>
      </c>
      <c r="D10" s="84"/>
      <c r="E10" s="84"/>
      <c r="F10" s="84"/>
      <c r="G10" s="84"/>
      <c r="H10" s="84"/>
      <c r="I10" s="84"/>
      <c r="J10" s="84"/>
      <c r="K10" s="84"/>
      <c r="L10" s="84"/>
      <c r="M10" s="84"/>
      <c r="N10" s="84"/>
      <c r="O10" s="84"/>
      <c r="P10" s="84"/>
      <c r="Q10" s="84"/>
      <c r="R10" s="85"/>
      <c r="S10" s="84"/>
      <c r="T10" s="76" t="s">
        <v>688</v>
      </c>
      <c r="U10" s="77"/>
      <c r="V10" s="77"/>
      <c r="W10" s="77"/>
      <c r="X10" s="77"/>
      <c r="Y10" s="77"/>
      <c r="Z10" s="77"/>
      <c r="AA10" s="77"/>
      <c r="AB10" s="77"/>
    </row>
    <row r="11" spans="1:28" s="93" customFormat="1" ht="62.25" customHeight="1" x14ac:dyDescent="0.2">
      <c r="A11" s="89" t="s">
        <v>2</v>
      </c>
      <c r="B11" s="200" t="s">
        <v>3</v>
      </c>
      <c r="C11" s="220" t="s">
        <v>759</v>
      </c>
      <c r="D11" s="221" t="s">
        <v>757</v>
      </c>
      <c r="E11" s="222" t="s">
        <v>758</v>
      </c>
      <c r="F11" s="222" t="s">
        <v>760</v>
      </c>
      <c r="G11" s="222" t="s">
        <v>674</v>
      </c>
      <c r="H11" s="221" t="s">
        <v>675</v>
      </c>
      <c r="I11" s="223" t="s">
        <v>761</v>
      </c>
      <c r="J11" s="220" t="s">
        <v>762</v>
      </c>
      <c r="K11" s="221" t="s">
        <v>771</v>
      </c>
      <c r="L11" s="224" t="s">
        <v>772</v>
      </c>
      <c r="M11" s="222" t="s">
        <v>681</v>
      </c>
      <c r="N11" s="221" t="s">
        <v>682</v>
      </c>
      <c r="O11" s="222" t="s">
        <v>776</v>
      </c>
      <c r="P11" s="221" t="s">
        <v>1174</v>
      </c>
      <c r="Q11" s="222" t="s">
        <v>1175</v>
      </c>
      <c r="R11" s="224" t="s">
        <v>736</v>
      </c>
      <c r="S11" s="222" t="s">
        <v>752</v>
      </c>
      <c r="T11" s="225" t="s">
        <v>662</v>
      </c>
      <c r="U11" s="226" t="s">
        <v>689</v>
      </c>
      <c r="V11" s="226" t="s">
        <v>690</v>
      </c>
      <c r="W11" s="226" t="s">
        <v>663</v>
      </c>
      <c r="X11" s="226" t="s">
        <v>664</v>
      </c>
      <c r="Y11" s="226" t="s">
        <v>372</v>
      </c>
      <c r="Z11" s="226" t="s">
        <v>665</v>
      </c>
      <c r="AA11" s="226" t="s">
        <v>666</v>
      </c>
      <c r="AB11" s="227" t="s">
        <v>691</v>
      </c>
    </row>
    <row r="12" spans="1:28" s="465" customFormat="1" ht="35.25" customHeight="1" x14ac:dyDescent="0.2">
      <c r="A12" s="468"/>
      <c r="B12" s="462" t="s">
        <v>371</v>
      </c>
      <c r="C12" s="469">
        <f>SUM(C13:C305)</f>
        <v>5533611</v>
      </c>
      <c r="D12" s="470">
        <f>SUM(D13:D305)</f>
        <v>248773.91666666674</v>
      </c>
      <c r="E12" s="471">
        <f>SUM(E13:E305)</f>
        <v>2621163</v>
      </c>
      <c r="F12" s="472">
        <f t="shared" ref="F12:F75" si="0">D12/E12</f>
        <v>9.4909746805775436E-2</v>
      </c>
      <c r="G12" s="473">
        <f>F12/$F$12</f>
        <v>1</v>
      </c>
      <c r="H12" s="474"/>
      <c r="I12" s="475">
        <f>SUM(I13:I305)</f>
        <v>260995</v>
      </c>
      <c r="J12" s="476">
        <f>SUM(J13:J305)</f>
        <v>493086</v>
      </c>
      <c r="K12" s="477">
        <f>SUM(K13:K305)</f>
        <v>302409.10000000027</v>
      </c>
      <c r="L12" s="478">
        <f t="shared" ref="L12:L75" si="1">C12/K12</f>
        <v>18.298427527478488</v>
      </c>
      <c r="M12" s="479">
        <f>$L$12/L12</f>
        <v>1</v>
      </c>
      <c r="N12" s="474"/>
      <c r="O12" s="475">
        <f>SUM(O13:O305)</f>
        <v>32651</v>
      </c>
      <c r="P12" s="480">
        <f>SUM(P13:P305)</f>
        <v>1743359</v>
      </c>
      <c r="Q12" s="481">
        <f>SUM(Q13:Q305)</f>
        <v>247077</v>
      </c>
      <c r="R12" s="482">
        <v>0.14172468206491032</v>
      </c>
      <c r="S12" s="483">
        <v>1</v>
      </c>
      <c r="T12" s="484">
        <f t="shared" ref="T12:AA12" si="2">SUM(T13:T305)</f>
        <v>382833515.37830061</v>
      </c>
      <c r="U12" s="475">
        <f t="shared" si="2"/>
        <v>38879988.243599996</v>
      </c>
      <c r="V12" s="475">
        <f t="shared" si="2"/>
        <v>66886822.224600002</v>
      </c>
      <c r="W12" s="475">
        <f t="shared" si="2"/>
        <v>846894928.44000041</v>
      </c>
      <c r="X12" s="475">
        <f t="shared" si="2"/>
        <v>207713468.75614235</v>
      </c>
      <c r="Y12" s="475">
        <f t="shared" si="2"/>
        <v>14840424.960000001</v>
      </c>
      <c r="Z12" s="475">
        <f t="shared" si="2"/>
        <v>9665349.0200000014</v>
      </c>
      <c r="AA12" s="475">
        <f t="shared" si="2"/>
        <v>155430914.92163414</v>
      </c>
      <c r="AB12" s="485">
        <f>SUM(T12:AA12)</f>
        <v>1723145411.9442775</v>
      </c>
    </row>
    <row r="13" spans="1:28" x14ac:dyDescent="0.25">
      <c r="A13" s="204">
        <v>5</v>
      </c>
      <c r="B13" s="205" t="s">
        <v>12</v>
      </c>
      <c r="C13" s="207">
        <v>9183</v>
      </c>
      <c r="D13" s="207">
        <v>246.16666666666666</v>
      </c>
      <c r="E13" s="208">
        <v>3757</v>
      </c>
      <c r="F13" s="228">
        <f t="shared" si="0"/>
        <v>6.5522136456392516E-2</v>
      </c>
      <c r="G13" s="229">
        <f>'Lask. kustannukset MUUT'!$F145/$F$12</f>
        <v>0.86261159527461462</v>
      </c>
      <c r="H13" s="230">
        <v>0</v>
      </c>
      <c r="I13" s="231">
        <v>12</v>
      </c>
      <c r="J13" s="232">
        <v>311</v>
      </c>
      <c r="K13" s="232">
        <v>1008.77</v>
      </c>
      <c r="L13" s="233">
        <f t="shared" si="1"/>
        <v>9.1031652408378516</v>
      </c>
      <c r="M13" s="229">
        <v>2.0101170354888898</v>
      </c>
      <c r="N13" s="230">
        <v>0</v>
      </c>
      <c r="O13" s="234">
        <v>0</v>
      </c>
      <c r="P13" s="232">
        <v>2276</v>
      </c>
      <c r="Q13" s="235">
        <v>274</v>
      </c>
      <c r="R13" s="236">
        <v>0.12038664323374342</v>
      </c>
      <c r="S13" s="237">
        <v>0.84944020674257703</v>
      </c>
      <c r="T13" s="209">
        <v>439144.05421498511</v>
      </c>
      <c r="U13" s="238">
        <v>0</v>
      </c>
      <c r="V13" s="238">
        <v>0</v>
      </c>
      <c r="W13" s="238">
        <v>534154.93999999994</v>
      </c>
      <c r="X13" s="238">
        <v>766598.31372322747</v>
      </c>
      <c r="Y13" s="238">
        <v>0</v>
      </c>
      <c r="Z13" s="231">
        <v>0</v>
      </c>
      <c r="AA13" s="238">
        <v>221765.63976844074</v>
      </c>
      <c r="AB13" s="239">
        <f t="shared" ref="AB13:AB76" si="3">SUM(T13:AA13)</f>
        <v>1961662.9477066533</v>
      </c>
    </row>
    <row r="14" spans="1:28" x14ac:dyDescent="0.25">
      <c r="A14" s="204">
        <v>9</v>
      </c>
      <c r="B14" s="205" t="s">
        <v>13</v>
      </c>
      <c r="C14" s="207">
        <v>2447</v>
      </c>
      <c r="D14" s="207">
        <v>76.5</v>
      </c>
      <c r="E14" s="208">
        <v>1100</v>
      </c>
      <c r="F14" s="228">
        <f t="shared" si="0"/>
        <v>6.9545454545454549E-2</v>
      </c>
      <c r="G14" s="229">
        <f>'Lask. kustannukset MUUT'!$F153/$F$12</f>
        <v>0.58440327826122263</v>
      </c>
      <c r="H14" s="230">
        <v>0</v>
      </c>
      <c r="I14" s="231">
        <v>4</v>
      </c>
      <c r="J14" s="232">
        <v>22</v>
      </c>
      <c r="K14" s="232">
        <v>251.5</v>
      </c>
      <c r="L14" s="233">
        <f t="shared" si="1"/>
        <v>9.7296222664015897</v>
      </c>
      <c r="M14" s="229">
        <v>1.8806924900534696</v>
      </c>
      <c r="N14" s="230">
        <v>0</v>
      </c>
      <c r="O14" s="234">
        <v>0</v>
      </c>
      <c r="P14" s="232">
        <v>626</v>
      </c>
      <c r="Q14" s="235">
        <v>82</v>
      </c>
      <c r="R14" s="236">
        <v>0.13099041533546327</v>
      </c>
      <c r="S14" s="237">
        <v>0.92425972263228839</v>
      </c>
      <c r="T14" s="209">
        <v>124204.43173560848</v>
      </c>
      <c r="U14" s="238">
        <v>0</v>
      </c>
      <c r="V14" s="238">
        <v>0</v>
      </c>
      <c r="W14" s="238">
        <v>37785.879999999997</v>
      </c>
      <c r="X14" s="238">
        <v>191123.32434686969</v>
      </c>
      <c r="Y14" s="238">
        <v>0</v>
      </c>
      <c r="Z14" s="231">
        <v>0</v>
      </c>
      <c r="AA14" s="238">
        <v>64299.094478624793</v>
      </c>
      <c r="AB14" s="239">
        <f t="shared" si="3"/>
        <v>417412.73056110297</v>
      </c>
    </row>
    <row r="15" spans="1:28" x14ac:dyDescent="0.25">
      <c r="A15" s="204">
        <v>10</v>
      </c>
      <c r="B15" s="205" t="s">
        <v>14</v>
      </c>
      <c r="C15" s="207">
        <v>11102</v>
      </c>
      <c r="D15" s="207">
        <v>277.5</v>
      </c>
      <c r="E15" s="208">
        <v>4658</v>
      </c>
      <c r="F15" s="228">
        <f t="shared" si="0"/>
        <v>5.9574924860455132E-2</v>
      </c>
      <c r="G15" s="229">
        <f>'Lask. kustannukset MUUT'!$F158/$F$12</f>
        <v>0.90374341376060174</v>
      </c>
      <c r="H15" s="230">
        <v>0</v>
      </c>
      <c r="I15" s="231">
        <v>7</v>
      </c>
      <c r="J15" s="232">
        <v>239</v>
      </c>
      <c r="K15" s="232">
        <v>1087.23</v>
      </c>
      <c r="L15" s="233">
        <f t="shared" si="1"/>
        <v>10.211270844255585</v>
      </c>
      <c r="M15" s="229">
        <v>1.7919833688254763</v>
      </c>
      <c r="N15" s="230">
        <v>0</v>
      </c>
      <c r="O15" s="234">
        <v>0</v>
      </c>
      <c r="P15" s="232">
        <v>2873</v>
      </c>
      <c r="Q15" s="235">
        <v>390</v>
      </c>
      <c r="R15" s="236">
        <v>0.13574660633484162</v>
      </c>
      <c r="S15" s="237">
        <v>0.95781909232062545</v>
      </c>
      <c r="T15" s="209">
        <v>482724.23067650193</v>
      </c>
      <c r="U15" s="238">
        <v>0</v>
      </c>
      <c r="V15" s="238">
        <v>0</v>
      </c>
      <c r="W15" s="238">
        <v>410492.06</v>
      </c>
      <c r="X15" s="238">
        <v>826222.71144988923</v>
      </c>
      <c r="Y15" s="238">
        <v>0</v>
      </c>
      <c r="Z15" s="231">
        <v>0</v>
      </c>
      <c r="AA15" s="238">
        <v>302316.30601448606</v>
      </c>
      <c r="AB15" s="239">
        <f t="shared" si="3"/>
        <v>2021755.3081408772</v>
      </c>
    </row>
    <row r="16" spans="1:28" x14ac:dyDescent="0.25">
      <c r="A16" s="204">
        <v>16</v>
      </c>
      <c r="B16" s="205" t="s">
        <v>15</v>
      </c>
      <c r="C16" s="207">
        <v>8014</v>
      </c>
      <c r="D16" s="207">
        <v>272.41666666666669</v>
      </c>
      <c r="E16" s="208">
        <v>3269</v>
      </c>
      <c r="F16" s="228">
        <f t="shared" si="0"/>
        <v>8.3333333333333343E-2</v>
      </c>
      <c r="G16" s="229">
        <f>'Lask. kustannukset MUUT'!$F191/$F$12</f>
        <v>1.0167360062836572</v>
      </c>
      <c r="H16" s="230">
        <v>0</v>
      </c>
      <c r="I16" s="231">
        <v>12</v>
      </c>
      <c r="J16" s="232">
        <v>210</v>
      </c>
      <c r="K16" s="232">
        <v>563.39</v>
      </c>
      <c r="L16" s="233">
        <f t="shared" si="1"/>
        <v>14.22460462557021</v>
      </c>
      <c r="M16" s="229">
        <v>1.2863926983661222</v>
      </c>
      <c r="N16" s="230">
        <v>3</v>
      </c>
      <c r="O16" s="234">
        <v>474</v>
      </c>
      <c r="P16" s="232">
        <v>2127</v>
      </c>
      <c r="Q16" s="235">
        <v>316</v>
      </c>
      <c r="R16" s="236">
        <v>0.14856605547719792</v>
      </c>
      <c r="S16" s="237">
        <v>1.0482722791302805</v>
      </c>
      <c r="T16" s="209">
        <v>487419.01181834086</v>
      </c>
      <c r="U16" s="238">
        <v>0</v>
      </c>
      <c r="V16" s="238">
        <v>0</v>
      </c>
      <c r="W16" s="238">
        <v>360683.39999999997</v>
      </c>
      <c r="X16" s="238">
        <v>428139.0445478445</v>
      </c>
      <c r="Y16" s="238">
        <v>0</v>
      </c>
      <c r="Z16" s="231">
        <v>140313.47999999998</v>
      </c>
      <c r="AA16" s="238">
        <v>238836.28049793045</v>
      </c>
      <c r="AB16" s="239">
        <f t="shared" si="3"/>
        <v>1655391.2168641158</v>
      </c>
    </row>
    <row r="17" spans="1:28" x14ac:dyDescent="0.25">
      <c r="A17" s="204">
        <v>18</v>
      </c>
      <c r="B17" s="205" t="s">
        <v>16</v>
      </c>
      <c r="C17" s="207">
        <v>4763</v>
      </c>
      <c r="D17" s="207">
        <v>162.25</v>
      </c>
      <c r="E17" s="208">
        <v>2411</v>
      </c>
      <c r="F17" s="228">
        <f t="shared" si="0"/>
        <v>6.7295727913728745E-2</v>
      </c>
      <c r="G17" s="229">
        <f>'Lask. kustannukset MUUT'!$F225/$F$12</f>
        <v>0.59497364038117684</v>
      </c>
      <c r="H17" s="230">
        <v>0</v>
      </c>
      <c r="I17" s="231">
        <v>186</v>
      </c>
      <c r="J17" s="232">
        <v>164</v>
      </c>
      <c r="K17" s="232">
        <v>212.44</v>
      </c>
      <c r="L17" s="233">
        <f t="shared" si="1"/>
        <v>22.420448126529845</v>
      </c>
      <c r="M17" s="229">
        <v>0.81614905394447401</v>
      </c>
      <c r="N17" s="230">
        <v>0</v>
      </c>
      <c r="O17" s="234">
        <v>0</v>
      </c>
      <c r="P17" s="232">
        <v>1555</v>
      </c>
      <c r="Q17" s="235">
        <v>219</v>
      </c>
      <c r="R17" s="236">
        <v>0.14083601286173633</v>
      </c>
      <c r="S17" s="237">
        <v>0.99372960877226046</v>
      </c>
      <c r="T17" s="209">
        <v>233938.9031998392</v>
      </c>
      <c r="U17" s="238">
        <v>0</v>
      </c>
      <c r="V17" s="238">
        <v>0</v>
      </c>
      <c r="W17" s="238">
        <v>281676.56</v>
      </c>
      <c r="X17" s="238">
        <v>161440.31421172561</v>
      </c>
      <c r="Y17" s="238">
        <v>0</v>
      </c>
      <c r="Z17" s="231">
        <v>0</v>
      </c>
      <c r="AA17" s="238">
        <v>134563.00321873411</v>
      </c>
      <c r="AB17" s="239">
        <f t="shared" si="3"/>
        <v>811618.78063029889</v>
      </c>
    </row>
    <row r="18" spans="1:28" x14ac:dyDescent="0.25">
      <c r="A18" s="204">
        <v>19</v>
      </c>
      <c r="B18" s="205" t="s">
        <v>17</v>
      </c>
      <c r="C18" s="207">
        <v>3965</v>
      </c>
      <c r="D18" s="207">
        <v>104.91666666666667</v>
      </c>
      <c r="E18" s="208">
        <v>1955</v>
      </c>
      <c r="F18" s="228">
        <f t="shared" si="0"/>
        <v>5.3665814151747655E-2</v>
      </c>
      <c r="G18" s="229">
        <f>'Lask. kustannukset MUUT'!$F255/$F$12</f>
        <v>1.1364823054894524</v>
      </c>
      <c r="H18" s="230">
        <v>0</v>
      </c>
      <c r="I18" s="231">
        <v>25</v>
      </c>
      <c r="J18" s="232">
        <v>101</v>
      </c>
      <c r="K18" s="232">
        <v>95.01</v>
      </c>
      <c r="L18" s="233">
        <f t="shared" si="1"/>
        <v>41.732449215872009</v>
      </c>
      <c r="M18" s="229">
        <v>0.43847001245541772</v>
      </c>
      <c r="N18" s="230">
        <v>0</v>
      </c>
      <c r="O18" s="234">
        <v>0</v>
      </c>
      <c r="P18" s="232">
        <v>1288</v>
      </c>
      <c r="Q18" s="235">
        <v>181</v>
      </c>
      <c r="R18" s="236">
        <v>0.14052795031055901</v>
      </c>
      <c r="S18" s="237">
        <v>0.99155593974941358</v>
      </c>
      <c r="T18" s="209">
        <v>155301.36996582002</v>
      </c>
      <c r="U18" s="238">
        <v>0</v>
      </c>
      <c r="V18" s="238">
        <v>0</v>
      </c>
      <c r="W18" s="238">
        <v>173471.54</v>
      </c>
      <c r="X18" s="238">
        <v>72201.300382489426</v>
      </c>
      <c r="Y18" s="238">
        <v>0</v>
      </c>
      <c r="Z18" s="231">
        <v>0</v>
      </c>
      <c r="AA18" s="238">
        <v>111773.09373045566</v>
      </c>
      <c r="AB18" s="239">
        <f t="shared" si="3"/>
        <v>512747.30407876516</v>
      </c>
    </row>
    <row r="19" spans="1:28" x14ac:dyDescent="0.25">
      <c r="A19" s="204">
        <v>20</v>
      </c>
      <c r="B19" s="205" t="s">
        <v>18</v>
      </c>
      <c r="C19" s="207">
        <v>16473</v>
      </c>
      <c r="D19" s="207">
        <v>600.91666666666663</v>
      </c>
      <c r="E19" s="208">
        <v>7532</v>
      </c>
      <c r="F19" s="228">
        <f t="shared" si="0"/>
        <v>7.978181979111347E-2</v>
      </c>
      <c r="G19" s="229">
        <f>'Lask. kustannukset MUUT'!$F267/$F$12</f>
        <v>1.0573627459617518</v>
      </c>
      <c r="H19" s="230">
        <v>0</v>
      </c>
      <c r="I19" s="231">
        <v>25</v>
      </c>
      <c r="J19" s="232">
        <v>469</v>
      </c>
      <c r="K19" s="232">
        <v>293.26</v>
      </c>
      <c r="L19" s="233">
        <f t="shared" si="1"/>
        <v>56.171997544840757</v>
      </c>
      <c r="M19" s="229">
        <v>0.32575710900918725</v>
      </c>
      <c r="N19" s="230">
        <v>0</v>
      </c>
      <c r="O19" s="234">
        <v>0</v>
      </c>
      <c r="P19" s="232">
        <v>5302</v>
      </c>
      <c r="Q19" s="235">
        <v>632</v>
      </c>
      <c r="R19" s="236">
        <v>0.11920030177291588</v>
      </c>
      <c r="S19" s="237">
        <v>0.8410694597171281</v>
      </c>
      <c r="T19" s="209">
        <v>959204.06242275587</v>
      </c>
      <c r="U19" s="238">
        <v>0</v>
      </c>
      <c r="V19" s="238">
        <v>0</v>
      </c>
      <c r="W19" s="238">
        <v>805526.26</v>
      </c>
      <c r="X19" s="238">
        <v>222858.15545909741</v>
      </c>
      <c r="Y19" s="238">
        <v>0</v>
      </c>
      <c r="Z19" s="231">
        <v>0</v>
      </c>
      <c r="AA19" s="238">
        <v>393895.86487803276</v>
      </c>
      <c r="AB19" s="239">
        <f t="shared" si="3"/>
        <v>2381484.3427598858</v>
      </c>
    </row>
    <row r="20" spans="1:28" x14ac:dyDescent="0.25">
      <c r="A20" s="204">
        <v>46</v>
      </c>
      <c r="B20" s="205" t="s">
        <v>19</v>
      </c>
      <c r="C20" s="207">
        <v>1341</v>
      </c>
      <c r="D20" s="207">
        <v>49.5</v>
      </c>
      <c r="E20" s="208">
        <v>546</v>
      </c>
      <c r="F20" s="228">
        <f t="shared" si="0"/>
        <v>9.0659340659340656E-2</v>
      </c>
      <c r="G20" s="229">
        <f>'Lask. kustannukset MUUT'!$F76/$F$12</f>
        <v>0.709013408024185</v>
      </c>
      <c r="H20" s="230">
        <v>0</v>
      </c>
      <c r="I20" s="231">
        <v>2</v>
      </c>
      <c r="J20" s="232">
        <v>50</v>
      </c>
      <c r="K20" s="232">
        <v>305.58</v>
      </c>
      <c r="L20" s="233">
        <f t="shared" si="1"/>
        <v>4.3883762026310622</v>
      </c>
      <c r="M20" s="229">
        <v>4.1697490558142256</v>
      </c>
      <c r="N20" s="230">
        <v>1</v>
      </c>
      <c r="O20" s="234">
        <v>0</v>
      </c>
      <c r="P20" s="232">
        <v>315</v>
      </c>
      <c r="Q20" s="235">
        <v>46</v>
      </c>
      <c r="R20" s="236">
        <v>0.14603174603174604</v>
      </c>
      <c r="S20" s="237">
        <v>1.0303903589980401</v>
      </c>
      <c r="T20" s="209">
        <v>88731.067595980538</v>
      </c>
      <c r="U20" s="238">
        <v>0</v>
      </c>
      <c r="V20" s="238">
        <v>0</v>
      </c>
      <c r="W20" s="238">
        <v>85877</v>
      </c>
      <c r="X20" s="238">
        <v>232220.53858416079</v>
      </c>
      <c r="Y20" s="238">
        <v>542675.88</v>
      </c>
      <c r="Z20" s="231">
        <v>0</v>
      </c>
      <c r="AA20" s="238">
        <v>39283.251192367446</v>
      </c>
      <c r="AB20" s="239">
        <f t="shared" si="3"/>
        <v>988787.73737250874</v>
      </c>
    </row>
    <row r="21" spans="1:28" x14ac:dyDescent="0.25">
      <c r="A21" s="204">
        <v>47</v>
      </c>
      <c r="B21" s="205" t="s">
        <v>20</v>
      </c>
      <c r="C21" s="207">
        <v>1811</v>
      </c>
      <c r="D21" s="207">
        <v>111.41666666666667</v>
      </c>
      <c r="E21" s="208">
        <v>862</v>
      </c>
      <c r="F21" s="228">
        <f t="shared" si="0"/>
        <v>0.12925367362722351</v>
      </c>
      <c r="G21" s="229">
        <f>'Lask. kustannukset MUUT'!$F14/$F$12</f>
        <v>0.732753556784566</v>
      </c>
      <c r="H21" s="230">
        <v>0</v>
      </c>
      <c r="I21" s="231">
        <v>15</v>
      </c>
      <c r="J21" s="232">
        <v>60</v>
      </c>
      <c r="K21" s="232">
        <v>7953.42</v>
      </c>
      <c r="L21" s="233">
        <f t="shared" si="1"/>
        <v>0.22770078783718198</v>
      </c>
      <c r="M21" s="229">
        <v>20</v>
      </c>
      <c r="N21" s="230">
        <v>0</v>
      </c>
      <c r="O21" s="234">
        <v>0</v>
      </c>
      <c r="P21" s="232">
        <v>539</v>
      </c>
      <c r="Q21" s="235">
        <v>74</v>
      </c>
      <c r="R21" s="236">
        <v>0.13729128014842301</v>
      </c>
      <c r="S21" s="237">
        <v>0.96871820877003767</v>
      </c>
      <c r="T21" s="209">
        <v>170842.42153505603</v>
      </c>
      <c r="U21" s="238">
        <v>0</v>
      </c>
      <c r="V21" s="238">
        <v>0</v>
      </c>
      <c r="W21" s="238">
        <v>103052.4</v>
      </c>
      <c r="X21" s="238">
        <v>1504216.6</v>
      </c>
      <c r="Y21" s="238">
        <v>0</v>
      </c>
      <c r="Z21" s="231">
        <v>0</v>
      </c>
      <c r="AA21" s="238">
        <v>49876.132861026563</v>
      </c>
      <c r="AB21" s="239">
        <f t="shared" si="3"/>
        <v>1827987.5543960826</v>
      </c>
    </row>
    <row r="22" spans="1:28" x14ac:dyDescent="0.25">
      <c r="A22" s="204">
        <v>49</v>
      </c>
      <c r="B22" s="205" t="s">
        <v>21</v>
      </c>
      <c r="C22" s="207">
        <v>305274</v>
      </c>
      <c r="D22" s="207">
        <v>12892.75</v>
      </c>
      <c r="E22" s="208">
        <v>150575</v>
      </c>
      <c r="F22" s="228">
        <f t="shared" si="0"/>
        <v>8.5623443466710941E-2</v>
      </c>
      <c r="G22" s="229">
        <f>'Lask. kustannukset MUUT'!$F300/$F$12</f>
        <v>1.2833597714603286</v>
      </c>
      <c r="H22" s="230">
        <v>1</v>
      </c>
      <c r="I22" s="231">
        <v>20136</v>
      </c>
      <c r="J22" s="232">
        <v>66730</v>
      </c>
      <c r="K22" s="232">
        <v>312.35000000000002</v>
      </c>
      <c r="L22" s="233">
        <f t="shared" si="1"/>
        <v>977.34592604450131</v>
      </c>
      <c r="M22" s="229">
        <v>1.8722570013194394E-2</v>
      </c>
      <c r="N22" s="230">
        <v>3</v>
      </c>
      <c r="O22" s="234">
        <v>638</v>
      </c>
      <c r="P22" s="232">
        <v>112425</v>
      </c>
      <c r="Q22" s="235">
        <v>20729</v>
      </c>
      <c r="R22" s="236">
        <v>0.1843806982432733</v>
      </c>
      <c r="S22" s="237">
        <v>1.3009780340084052</v>
      </c>
      <c r="T22" s="209">
        <v>19077298.702273697</v>
      </c>
      <c r="U22" s="238">
        <v>6282752.6118000001</v>
      </c>
      <c r="V22" s="238">
        <v>5505772.3848000001</v>
      </c>
      <c r="W22" s="238">
        <v>114611444.2</v>
      </c>
      <c r="X22" s="238">
        <v>237365.28970077433</v>
      </c>
      <c r="Y22" s="238">
        <v>0</v>
      </c>
      <c r="Z22" s="231">
        <v>188860.75999999998</v>
      </c>
      <c r="AA22" s="238">
        <v>11291110.064300863</v>
      </c>
      <c r="AB22" s="239">
        <f t="shared" si="3"/>
        <v>157194604.01287532</v>
      </c>
    </row>
    <row r="23" spans="1:28" x14ac:dyDescent="0.25">
      <c r="A23" s="204">
        <v>50</v>
      </c>
      <c r="B23" s="205" t="s">
        <v>22</v>
      </c>
      <c r="C23" s="207">
        <v>11276</v>
      </c>
      <c r="D23" s="207">
        <v>331.91666666666669</v>
      </c>
      <c r="E23" s="208">
        <v>5165</v>
      </c>
      <c r="F23" s="228">
        <f t="shared" si="0"/>
        <v>6.4262665375927716E-2</v>
      </c>
      <c r="G23" s="229">
        <f>'Lask. kustannukset MUUT'!$F216/$F$12</f>
        <v>0.99717427784639578</v>
      </c>
      <c r="H23" s="230">
        <v>0</v>
      </c>
      <c r="I23" s="231">
        <v>21</v>
      </c>
      <c r="J23" s="232">
        <v>446</v>
      </c>
      <c r="K23" s="232">
        <v>578.88</v>
      </c>
      <c r="L23" s="233">
        <f t="shared" si="1"/>
        <v>19.478993919292428</v>
      </c>
      <c r="M23" s="229">
        <v>0.93939284561074377</v>
      </c>
      <c r="N23" s="230">
        <v>0</v>
      </c>
      <c r="O23" s="234">
        <v>0</v>
      </c>
      <c r="P23" s="232">
        <v>3231</v>
      </c>
      <c r="Q23" s="235">
        <v>530</v>
      </c>
      <c r="R23" s="236">
        <v>0.16403590219746209</v>
      </c>
      <c r="S23" s="237">
        <v>1.1574264962706577</v>
      </c>
      <c r="T23" s="209">
        <v>528869.07698171376</v>
      </c>
      <c r="U23" s="238">
        <v>0</v>
      </c>
      <c r="V23" s="238">
        <v>0</v>
      </c>
      <c r="W23" s="238">
        <v>766022.84</v>
      </c>
      <c r="X23" s="238">
        <v>439910.41748674319</v>
      </c>
      <c r="Y23" s="238">
        <v>0</v>
      </c>
      <c r="Z23" s="231">
        <v>0</v>
      </c>
      <c r="AA23" s="238">
        <v>371043.94351847982</v>
      </c>
      <c r="AB23" s="239">
        <f t="shared" si="3"/>
        <v>2105846.2779869367</v>
      </c>
    </row>
    <row r="24" spans="1:28" x14ac:dyDescent="0.25">
      <c r="A24" s="204">
        <v>51</v>
      </c>
      <c r="B24" s="205" t="s">
        <v>23</v>
      </c>
      <c r="C24" s="207">
        <v>9211</v>
      </c>
      <c r="D24" s="207">
        <v>255.25</v>
      </c>
      <c r="E24" s="208">
        <v>4248</v>
      </c>
      <c r="F24" s="228">
        <f t="shared" si="0"/>
        <v>6.0087099811676085E-2</v>
      </c>
      <c r="G24" s="229">
        <f>'Lask. kustannukset MUUT'!$F211/$F$12</f>
        <v>1.1825155716184512</v>
      </c>
      <c r="H24" s="230">
        <v>0</v>
      </c>
      <c r="I24" s="231">
        <v>29</v>
      </c>
      <c r="J24" s="232">
        <v>314</v>
      </c>
      <c r="K24" s="232">
        <v>514.99</v>
      </c>
      <c r="L24" s="233">
        <f t="shared" si="1"/>
        <v>17.885784189984271</v>
      </c>
      <c r="M24" s="229">
        <v>1.02307102294823</v>
      </c>
      <c r="N24" s="230">
        <v>0</v>
      </c>
      <c r="O24" s="234">
        <v>0</v>
      </c>
      <c r="P24" s="232">
        <v>2818</v>
      </c>
      <c r="Q24" s="235">
        <v>369</v>
      </c>
      <c r="R24" s="236">
        <v>0.13094393186657205</v>
      </c>
      <c r="S24" s="237">
        <v>0.92393173834462616</v>
      </c>
      <c r="T24" s="209">
        <v>403945.14972507255</v>
      </c>
      <c r="U24" s="238">
        <v>0</v>
      </c>
      <c r="V24" s="238">
        <v>0</v>
      </c>
      <c r="W24" s="238">
        <v>539307.55999999994</v>
      </c>
      <c r="X24" s="238">
        <v>391358.25369938137</v>
      </c>
      <c r="Y24" s="238">
        <v>0</v>
      </c>
      <c r="Z24" s="231">
        <v>0</v>
      </c>
      <c r="AA24" s="238">
        <v>241948.83092699954</v>
      </c>
      <c r="AB24" s="239">
        <f t="shared" si="3"/>
        <v>1576559.7943514534</v>
      </c>
    </row>
    <row r="25" spans="1:28" x14ac:dyDescent="0.25">
      <c r="A25" s="204">
        <v>52</v>
      </c>
      <c r="B25" s="205" t="s">
        <v>24</v>
      </c>
      <c r="C25" s="207">
        <v>2346</v>
      </c>
      <c r="D25" s="207">
        <v>46.583333333333336</v>
      </c>
      <c r="E25" s="208">
        <v>1013</v>
      </c>
      <c r="F25" s="228">
        <f t="shared" si="0"/>
        <v>4.5985521553142485E-2</v>
      </c>
      <c r="G25" s="229">
        <f>'Lask. kustannukset MUUT'!$F115/$F$12</f>
        <v>1.1989669094095787</v>
      </c>
      <c r="H25" s="230">
        <v>0</v>
      </c>
      <c r="I25" s="231">
        <v>46</v>
      </c>
      <c r="J25" s="232">
        <v>93</v>
      </c>
      <c r="K25" s="232">
        <v>354.15</v>
      </c>
      <c r="L25" s="233">
        <f t="shared" si="1"/>
        <v>6.6243117323168157</v>
      </c>
      <c r="M25" s="229">
        <v>2.7623137718910935</v>
      </c>
      <c r="N25" s="230">
        <v>0</v>
      </c>
      <c r="O25" s="234">
        <v>0</v>
      </c>
      <c r="P25" s="232">
        <v>653</v>
      </c>
      <c r="Q25" s="235">
        <v>84</v>
      </c>
      <c r="R25" s="236">
        <v>0.12863705972434916</v>
      </c>
      <c r="S25" s="237">
        <v>0.90765460080858051</v>
      </c>
      <c r="T25" s="209">
        <v>78737.840068717065</v>
      </c>
      <c r="U25" s="238">
        <v>0</v>
      </c>
      <c r="V25" s="238">
        <v>0</v>
      </c>
      <c r="W25" s="238">
        <v>159731.22</v>
      </c>
      <c r="X25" s="238">
        <v>269130.51816081064</v>
      </c>
      <c r="Y25" s="238">
        <v>0</v>
      </c>
      <c r="Z25" s="231">
        <v>0</v>
      </c>
      <c r="AA25" s="238">
        <v>60537.639226117724</v>
      </c>
      <c r="AB25" s="239">
        <f t="shared" si="3"/>
        <v>568137.21745564544</v>
      </c>
    </row>
    <row r="26" spans="1:28" x14ac:dyDescent="0.25">
      <c r="A26" s="204">
        <v>61</v>
      </c>
      <c r="B26" s="205" t="s">
        <v>25</v>
      </c>
      <c r="C26" s="207">
        <v>16459</v>
      </c>
      <c r="D26" s="207">
        <v>715.75</v>
      </c>
      <c r="E26" s="208">
        <v>7069</v>
      </c>
      <c r="F26" s="228">
        <f t="shared" si="0"/>
        <v>0.10125194511246287</v>
      </c>
      <c r="G26" s="229">
        <f>'Lask. kustannukset MUUT'!$F270/$F$12</f>
        <v>1.5592637449287223</v>
      </c>
      <c r="H26" s="230">
        <v>0</v>
      </c>
      <c r="I26" s="231">
        <v>49</v>
      </c>
      <c r="J26" s="232">
        <v>1040</v>
      </c>
      <c r="K26" s="232">
        <v>248.84</v>
      </c>
      <c r="L26" s="233">
        <f t="shared" si="1"/>
        <v>66.142903070245936</v>
      </c>
      <c r="M26" s="229">
        <v>0.27664990011165608</v>
      </c>
      <c r="N26" s="230">
        <v>0</v>
      </c>
      <c r="O26" s="234">
        <v>0</v>
      </c>
      <c r="P26" s="232">
        <v>4422</v>
      </c>
      <c r="Q26" s="235">
        <v>859</v>
      </c>
      <c r="R26" s="236">
        <v>0.19425599276345545</v>
      </c>
      <c r="S26" s="237">
        <v>1.3706574601768071</v>
      </c>
      <c r="T26" s="209">
        <v>1216301.3620771219</v>
      </c>
      <c r="U26" s="238">
        <v>0</v>
      </c>
      <c r="V26" s="238">
        <v>0</v>
      </c>
      <c r="W26" s="238">
        <v>1786241.5999999999</v>
      </c>
      <c r="X26" s="238">
        <v>189101.90071759466</v>
      </c>
      <c r="Y26" s="238">
        <v>0</v>
      </c>
      <c r="Z26" s="231">
        <v>0</v>
      </c>
      <c r="AA26" s="238">
        <v>641370.88182633335</v>
      </c>
      <c r="AB26" s="239">
        <f t="shared" si="3"/>
        <v>3833015.7446210496</v>
      </c>
    </row>
    <row r="27" spans="1:28" x14ac:dyDescent="0.25">
      <c r="A27" s="204">
        <v>69</v>
      </c>
      <c r="B27" s="205" t="s">
        <v>26</v>
      </c>
      <c r="C27" s="207">
        <v>6687</v>
      </c>
      <c r="D27" s="207">
        <v>220.16666666666666</v>
      </c>
      <c r="E27" s="208">
        <v>2909</v>
      </c>
      <c r="F27" s="228">
        <f t="shared" si="0"/>
        <v>7.5684656812192039E-2</v>
      </c>
      <c r="G27" s="229">
        <f>'Lask. kustannukset MUUT'!$F139/$F$12</f>
        <v>0.83928424471983099</v>
      </c>
      <c r="H27" s="230">
        <v>0</v>
      </c>
      <c r="I27" s="231">
        <v>4</v>
      </c>
      <c r="J27" s="232">
        <v>122</v>
      </c>
      <c r="K27" s="232">
        <v>766.45</v>
      </c>
      <c r="L27" s="233">
        <f t="shared" si="1"/>
        <v>8.7246395720529701</v>
      </c>
      <c r="M27" s="229">
        <v>2.0973276175319109</v>
      </c>
      <c r="N27" s="230">
        <v>0</v>
      </c>
      <c r="O27" s="234">
        <v>0</v>
      </c>
      <c r="P27" s="232">
        <v>1731</v>
      </c>
      <c r="Q27" s="235">
        <v>236</v>
      </c>
      <c r="R27" s="236">
        <v>0.13633737723859041</v>
      </c>
      <c r="S27" s="237">
        <v>0.96198753281483806</v>
      </c>
      <c r="T27" s="209">
        <v>369380.14037574438</v>
      </c>
      <c r="U27" s="238">
        <v>0</v>
      </c>
      <c r="V27" s="238">
        <v>0</v>
      </c>
      <c r="W27" s="238">
        <v>209539.88</v>
      </c>
      <c r="X27" s="238">
        <v>582451.18069844239</v>
      </c>
      <c r="Y27" s="238">
        <v>0</v>
      </c>
      <c r="Z27" s="231">
        <v>0</v>
      </c>
      <c r="AA27" s="238">
        <v>182884.80626585011</v>
      </c>
      <c r="AB27" s="239">
        <f t="shared" si="3"/>
        <v>1344256.0073400368</v>
      </c>
    </row>
    <row r="28" spans="1:28" x14ac:dyDescent="0.25">
      <c r="A28" s="204">
        <v>71</v>
      </c>
      <c r="B28" s="205" t="s">
        <v>27</v>
      </c>
      <c r="C28" s="207">
        <v>6591</v>
      </c>
      <c r="D28" s="207">
        <v>203</v>
      </c>
      <c r="E28" s="208">
        <v>2747</v>
      </c>
      <c r="F28" s="228">
        <f t="shared" si="0"/>
        <v>7.3898798689479434E-2</v>
      </c>
      <c r="G28" s="229">
        <f>'Lask. kustannukset MUUT'!$F112/$F$12</f>
        <v>1.0654924677624511</v>
      </c>
      <c r="H28" s="230">
        <v>0</v>
      </c>
      <c r="I28" s="231">
        <v>4</v>
      </c>
      <c r="J28" s="232">
        <v>183</v>
      </c>
      <c r="K28" s="232">
        <v>1050.47</v>
      </c>
      <c r="L28" s="233">
        <f t="shared" si="1"/>
        <v>6.2743343455786453</v>
      </c>
      <c r="M28" s="229">
        <v>2.9163934402655634</v>
      </c>
      <c r="N28" s="230">
        <v>0</v>
      </c>
      <c r="O28" s="234">
        <v>0</v>
      </c>
      <c r="P28" s="232">
        <v>1831</v>
      </c>
      <c r="Q28" s="235">
        <v>237</v>
      </c>
      <c r="R28" s="236">
        <v>0.12943746586564719</v>
      </c>
      <c r="S28" s="237">
        <v>0.91330221369884224</v>
      </c>
      <c r="T28" s="209">
        <v>355486.45939843042</v>
      </c>
      <c r="U28" s="238">
        <v>0</v>
      </c>
      <c r="V28" s="238">
        <v>0</v>
      </c>
      <c r="W28" s="238">
        <v>314309.82</v>
      </c>
      <c r="X28" s="238">
        <v>798287.54881374235</v>
      </c>
      <c r="Y28" s="238">
        <v>0</v>
      </c>
      <c r="Z28" s="231">
        <v>0</v>
      </c>
      <c r="AA28" s="238">
        <v>171136.51413660424</v>
      </c>
      <c r="AB28" s="239">
        <f t="shared" si="3"/>
        <v>1639220.342348777</v>
      </c>
    </row>
    <row r="29" spans="1:28" x14ac:dyDescent="0.25">
      <c r="A29" s="204">
        <v>72</v>
      </c>
      <c r="B29" s="205" t="s">
        <v>28</v>
      </c>
      <c r="C29" s="207">
        <v>960</v>
      </c>
      <c r="D29" s="207">
        <v>29.833333333333332</v>
      </c>
      <c r="E29" s="208">
        <v>368</v>
      </c>
      <c r="F29" s="228">
        <f t="shared" si="0"/>
        <v>8.1068840579710144E-2</v>
      </c>
      <c r="G29" s="229">
        <f>'Lask. kustannukset MUUT'!$F84/$F$12</f>
        <v>1.133525637340566</v>
      </c>
      <c r="H29" s="230">
        <v>0</v>
      </c>
      <c r="I29" s="231">
        <v>0</v>
      </c>
      <c r="J29" s="232">
        <v>18</v>
      </c>
      <c r="K29" s="232">
        <v>205.65</v>
      </c>
      <c r="L29" s="233">
        <f t="shared" si="1"/>
        <v>4.6681254558716265</v>
      </c>
      <c r="M29" s="229">
        <v>3.9198662719020323</v>
      </c>
      <c r="N29" s="230">
        <v>2</v>
      </c>
      <c r="O29" s="234">
        <v>0</v>
      </c>
      <c r="P29" s="232">
        <v>220</v>
      </c>
      <c r="Q29" s="235">
        <v>17</v>
      </c>
      <c r="R29" s="236">
        <v>7.7272727272727271E-2</v>
      </c>
      <c r="S29" s="237">
        <v>0.54523126209827122</v>
      </c>
      <c r="T29" s="209">
        <v>56801.469026258186</v>
      </c>
      <c r="U29" s="238">
        <v>0</v>
      </c>
      <c r="V29" s="238">
        <v>0</v>
      </c>
      <c r="W29" s="238">
        <v>30915.72</v>
      </c>
      <c r="X29" s="238">
        <v>156280.36442120775</v>
      </c>
      <c r="Y29" s="238">
        <v>1165478.3999999999</v>
      </c>
      <c r="Z29" s="231">
        <v>0</v>
      </c>
      <c r="AA29" s="238">
        <v>14880.887790195697</v>
      </c>
      <c r="AB29" s="239">
        <f t="shared" si="3"/>
        <v>1424356.8412376614</v>
      </c>
    </row>
    <row r="30" spans="1:28" x14ac:dyDescent="0.25">
      <c r="A30" s="204">
        <v>74</v>
      </c>
      <c r="B30" s="205" t="s">
        <v>29</v>
      </c>
      <c r="C30" s="207">
        <v>1052</v>
      </c>
      <c r="D30" s="207">
        <v>33.083333333333336</v>
      </c>
      <c r="E30" s="208">
        <v>451</v>
      </c>
      <c r="F30" s="228">
        <f t="shared" si="0"/>
        <v>7.3355506282335559E-2</v>
      </c>
      <c r="G30" s="229">
        <f>'Lask. kustannukset MUUT'!$F46/$F$12</f>
        <v>1.0232923605508721</v>
      </c>
      <c r="H30" s="230">
        <v>0</v>
      </c>
      <c r="I30" s="231">
        <v>6</v>
      </c>
      <c r="J30" s="232">
        <v>45</v>
      </c>
      <c r="K30" s="232">
        <v>413.01</v>
      </c>
      <c r="L30" s="233">
        <f t="shared" si="1"/>
        <v>2.5471538219413574</v>
      </c>
      <c r="M30" s="229">
        <v>7.1838721987869674</v>
      </c>
      <c r="N30" s="230">
        <v>0</v>
      </c>
      <c r="O30" s="234">
        <v>0</v>
      </c>
      <c r="P30" s="232">
        <v>258</v>
      </c>
      <c r="Q30" s="235">
        <v>44</v>
      </c>
      <c r="R30" s="236">
        <v>0.17054263565891473</v>
      </c>
      <c r="S30" s="237">
        <v>1.2033375780007445</v>
      </c>
      <c r="T30" s="209">
        <v>56322.61772824917</v>
      </c>
      <c r="U30" s="238">
        <v>0</v>
      </c>
      <c r="V30" s="238">
        <v>0</v>
      </c>
      <c r="W30" s="238">
        <v>77289.3</v>
      </c>
      <c r="X30" s="238">
        <v>313860.21546123514</v>
      </c>
      <c r="Y30" s="238">
        <v>0</v>
      </c>
      <c r="Z30" s="231">
        <v>0</v>
      </c>
      <c r="AA30" s="238">
        <v>35989.85348437434</v>
      </c>
      <c r="AB30" s="239">
        <f t="shared" si="3"/>
        <v>483461.98667385866</v>
      </c>
    </row>
    <row r="31" spans="1:28" x14ac:dyDescent="0.25">
      <c r="A31" s="204">
        <v>75</v>
      </c>
      <c r="B31" s="205" t="s">
        <v>30</v>
      </c>
      <c r="C31" s="207">
        <v>19549</v>
      </c>
      <c r="D31" s="207">
        <v>924.41666666666663</v>
      </c>
      <c r="E31" s="208">
        <v>8733</v>
      </c>
      <c r="F31" s="228">
        <f t="shared" si="0"/>
        <v>0.10585327684262757</v>
      </c>
      <c r="G31" s="229">
        <f>'Lask. kustannukset MUUT'!$F245/$F$12</f>
        <v>0.68411406027501898</v>
      </c>
      <c r="H31" s="230">
        <v>0</v>
      </c>
      <c r="I31" s="231">
        <v>61</v>
      </c>
      <c r="J31" s="232">
        <v>1364</v>
      </c>
      <c r="K31" s="232">
        <v>609.89</v>
      </c>
      <c r="L31" s="233">
        <f t="shared" si="1"/>
        <v>32.053321090688485</v>
      </c>
      <c r="M31" s="229">
        <v>0.5708746209388641</v>
      </c>
      <c r="N31" s="230">
        <v>0</v>
      </c>
      <c r="O31" s="234">
        <v>0</v>
      </c>
      <c r="P31" s="232">
        <v>5522</v>
      </c>
      <c r="Q31" s="235">
        <v>803</v>
      </c>
      <c r="R31" s="236">
        <v>0.1454183266932271</v>
      </c>
      <c r="S31" s="237">
        <v>1.0260621126433367</v>
      </c>
      <c r="T31" s="209">
        <v>1510300.0132908032</v>
      </c>
      <c r="U31" s="238">
        <v>0</v>
      </c>
      <c r="V31" s="238">
        <v>0</v>
      </c>
      <c r="W31" s="238">
        <v>2342724.56</v>
      </c>
      <c r="X31" s="238">
        <v>463475.96137539699</v>
      </c>
      <c r="Y31" s="238">
        <v>0</v>
      </c>
      <c r="Z31" s="231">
        <v>0</v>
      </c>
      <c r="AA31" s="238">
        <v>570262.82066503621</v>
      </c>
      <c r="AB31" s="239">
        <f t="shared" si="3"/>
        <v>4886763.3553312365</v>
      </c>
    </row>
    <row r="32" spans="1:28" x14ac:dyDescent="0.25">
      <c r="A32" s="204">
        <v>77</v>
      </c>
      <c r="B32" s="205" t="s">
        <v>31</v>
      </c>
      <c r="C32" s="207">
        <v>4601</v>
      </c>
      <c r="D32" s="207">
        <v>195.91666666666666</v>
      </c>
      <c r="E32" s="208">
        <v>1937</v>
      </c>
      <c r="F32" s="228">
        <f t="shared" si="0"/>
        <v>0.10114438134572362</v>
      </c>
      <c r="G32" s="229">
        <f>'Lask. kustannukset MUUT'!$F134/$F$12</f>
        <v>1.0372587487130631</v>
      </c>
      <c r="H32" s="230">
        <v>0</v>
      </c>
      <c r="I32" s="231">
        <v>11</v>
      </c>
      <c r="J32" s="232">
        <v>76</v>
      </c>
      <c r="K32" s="232">
        <v>571.70000000000005</v>
      </c>
      <c r="L32" s="233">
        <f t="shared" si="1"/>
        <v>8.0479272345635824</v>
      </c>
      <c r="M32" s="229">
        <v>2.2736820294413067</v>
      </c>
      <c r="N32" s="230">
        <v>0</v>
      </c>
      <c r="O32" s="234">
        <v>0</v>
      </c>
      <c r="P32" s="232">
        <v>1225</v>
      </c>
      <c r="Q32" s="235">
        <v>166</v>
      </c>
      <c r="R32" s="236">
        <v>0.13551020408163264</v>
      </c>
      <c r="S32" s="237">
        <v>0.95615105362923714</v>
      </c>
      <c r="T32" s="209">
        <v>339647.4578952124</v>
      </c>
      <c r="U32" s="238">
        <v>0</v>
      </c>
      <c r="V32" s="238">
        <v>0</v>
      </c>
      <c r="W32" s="238">
        <v>130533.04</v>
      </c>
      <c r="X32" s="238">
        <v>434454.09355509107</v>
      </c>
      <c r="Y32" s="238">
        <v>0</v>
      </c>
      <c r="Z32" s="231">
        <v>0</v>
      </c>
      <c r="AA32" s="238">
        <v>125070.70586597906</v>
      </c>
      <c r="AB32" s="239">
        <f t="shared" si="3"/>
        <v>1029705.2973162825</v>
      </c>
    </row>
    <row r="33" spans="1:28" x14ac:dyDescent="0.25">
      <c r="A33" s="204">
        <v>78</v>
      </c>
      <c r="B33" s="205" t="s">
        <v>32</v>
      </c>
      <c r="C33" s="207">
        <v>7832</v>
      </c>
      <c r="D33" s="207">
        <v>340.75</v>
      </c>
      <c r="E33" s="208">
        <v>3510</v>
      </c>
      <c r="F33" s="228">
        <f t="shared" si="0"/>
        <v>9.7079772079772086E-2</v>
      </c>
      <c r="G33" s="229">
        <f>'Lask. kustannukset MUUT'!$F271/$F$12</f>
        <v>0.65003521711422607</v>
      </c>
      <c r="H33" s="230">
        <v>1</v>
      </c>
      <c r="I33" s="231">
        <v>3350</v>
      </c>
      <c r="J33" s="232">
        <v>359</v>
      </c>
      <c r="K33" s="232">
        <v>117.44</v>
      </c>
      <c r="L33" s="233">
        <f t="shared" si="1"/>
        <v>66.689373297002732</v>
      </c>
      <c r="M33" s="229">
        <v>0.27438295822613296</v>
      </c>
      <c r="N33" s="230">
        <v>0</v>
      </c>
      <c r="O33" s="234">
        <v>0</v>
      </c>
      <c r="P33" s="232">
        <v>2169</v>
      </c>
      <c r="Q33" s="235">
        <v>474</v>
      </c>
      <c r="R33" s="236">
        <v>0.21853388658367912</v>
      </c>
      <c r="S33" s="237">
        <v>1.5419606761480682</v>
      </c>
      <c r="T33" s="209">
        <v>554926.92807511834</v>
      </c>
      <c r="U33" s="238">
        <v>161188.04240000001</v>
      </c>
      <c r="V33" s="238">
        <v>915988.15500000003</v>
      </c>
      <c r="W33" s="238">
        <v>616596.86</v>
      </c>
      <c r="X33" s="238">
        <v>89246.613166188356</v>
      </c>
      <c r="Y33" s="238">
        <v>0</v>
      </c>
      <c r="Z33" s="231">
        <v>0</v>
      </c>
      <c r="AA33" s="238">
        <v>343338.76192327117</v>
      </c>
      <c r="AB33" s="239">
        <f t="shared" si="3"/>
        <v>2681285.3605645779</v>
      </c>
    </row>
    <row r="34" spans="1:28" x14ac:dyDescent="0.25">
      <c r="A34" s="204">
        <v>79</v>
      </c>
      <c r="B34" s="205" t="s">
        <v>33</v>
      </c>
      <c r="C34" s="207">
        <v>6753</v>
      </c>
      <c r="D34" s="207">
        <v>266.08333333333331</v>
      </c>
      <c r="E34" s="208">
        <v>2825</v>
      </c>
      <c r="F34" s="228">
        <f t="shared" si="0"/>
        <v>9.4188790560471969E-2</v>
      </c>
      <c r="G34" s="229">
        <f>'Lask. kustannukset MUUT'!$F264/$F$12</f>
        <v>0.84280541876607462</v>
      </c>
      <c r="H34" s="230">
        <v>0</v>
      </c>
      <c r="I34" s="231">
        <v>13</v>
      </c>
      <c r="J34" s="232">
        <v>280</v>
      </c>
      <c r="K34" s="232">
        <v>123.48</v>
      </c>
      <c r="L34" s="233">
        <f t="shared" si="1"/>
        <v>54.689018464528665</v>
      </c>
      <c r="M34" s="229">
        <v>0.33459052733496875</v>
      </c>
      <c r="N34" s="230">
        <v>0</v>
      </c>
      <c r="O34" s="234">
        <v>0</v>
      </c>
      <c r="P34" s="232">
        <v>1867</v>
      </c>
      <c r="Q34" s="235">
        <v>314</v>
      </c>
      <c r="R34" s="236">
        <v>0.16818425281199786</v>
      </c>
      <c r="S34" s="237">
        <v>1.1866969843331099</v>
      </c>
      <c r="T34" s="209">
        <v>464226.94327766914</v>
      </c>
      <c r="U34" s="238">
        <v>0</v>
      </c>
      <c r="V34" s="238">
        <v>0</v>
      </c>
      <c r="W34" s="238">
        <v>480911.2</v>
      </c>
      <c r="X34" s="238">
        <v>93836.612685294109</v>
      </c>
      <c r="Y34" s="238">
        <v>0</v>
      </c>
      <c r="Z34" s="231">
        <v>0</v>
      </c>
      <c r="AA34" s="238">
        <v>227831.33142177839</v>
      </c>
      <c r="AB34" s="239">
        <f t="shared" si="3"/>
        <v>1266806.0873847415</v>
      </c>
    </row>
    <row r="35" spans="1:28" x14ac:dyDescent="0.25">
      <c r="A35" s="204">
        <v>81</v>
      </c>
      <c r="B35" s="205" t="s">
        <v>34</v>
      </c>
      <c r="C35" s="207">
        <v>2574</v>
      </c>
      <c r="D35" s="207">
        <v>117.33333333333333</v>
      </c>
      <c r="E35" s="208">
        <v>996</v>
      </c>
      <c r="F35" s="228">
        <f t="shared" si="0"/>
        <v>0.11780455153949129</v>
      </c>
      <c r="G35" s="229">
        <f>'Lask. kustannukset MUUT'!$F85/$F$12</f>
        <v>0.75969220458390696</v>
      </c>
      <c r="H35" s="230">
        <v>0</v>
      </c>
      <c r="I35" s="231">
        <v>2</v>
      </c>
      <c r="J35" s="232">
        <v>82</v>
      </c>
      <c r="K35" s="232">
        <v>542.96</v>
      </c>
      <c r="L35" s="233">
        <f t="shared" si="1"/>
        <v>4.7406807131280386</v>
      </c>
      <c r="M35" s="229">
        <v>3.8598734305826419</v>
      </c>
      <c r="N35" s="230">
        <v>0</v>
      </c>
      <c r="O35" s="234">
        <v>0</v>
      </c>
      <c r="P35" s="232">
        <v>559</v>
      </c>
      <c r="Q35" s="235">
        <v>117</v>
      </c>
      <c r="R35" s="236">
        <v>0.20930232558139536</v>
      </c>
      <c r="S35" s="237">
        <v>1.476823391182732</v>
      </c>
      <c r="T35" s="209">
        <v>221312.01162021887</v>
      </c>
      <c r="U35" s="238">
        <v>0</v>
      </c>
      <c r="V35" s="238">
        <v>0</v>
      </c>
      <c r="W35" s="238">
        <v>140838.28</v>
      </c>
      <c r="X35" s="238">
        <v>412613.599154578</v>
      </c>
      <c r="Y35" s="238">
        <v>0</v>
      </c>
      <c r="Z35" s="231">
        <v>0</v>
      </c>
      <c r="AA35" s="238">
        <v>108072.19311515073</v>
      </c>
      <c r="AB35" s="239">
        <f t="shared" si="3"/>
        <v>882836.08388994774</v>
      </c>
    </row>
    <row r="36" spans="1:28" x14ac:dyDescent="0.25">
      <c r="A36" s="204">
        <v>82</v>
      </c>
      <c r="B36" s="205" t="s">
        <v>35</v>
      </c>
      <c r="C36" s="207">
        <v>9359</v>
      </c>
      <c r="D36" s="207">
        <v>256.16666666666669</v>
      </c>
      <c r="E36" s="208">
        <v>4406</v>
      </c>
      <c r="F36" s="228">
        <f t="shared" si="0"/>
        <v>5.8140414586170377E-2</v>
      </c>
      <c r="G36" s="229">
        <f>'Lask. kustannukset MUUT'!$F232/$F$12</f>
        <v>1.5158503042324953</v>
      </c>
      <c r="H36" s="230">
        <v>0</v>
      </c>
      <c r="I36" s="231">
        <v>40</v>
      </c>
      <c r="J36" s="232">
        <v>200</v>
      </c>
      <c r="K36" s="232">
        <v>357.8</v>
      </c>
      <c r="L36" s="233">
        <f t="shared" si="1"/>
        <v>26.157070989379541</v>
      </c>
      <c r="M36" s="229">
        <v>0.69955950094366948</v>
      </c>
      <c r="N36" s="230">
        <v>0</v>
      </c>
      <c r="O36" s="234">
        <v>0</v>
      </c>
      <c r="P36" s="232">
        <v>2939</v>
      </c>
      <c r="Q36" s="235">
        <v>267</v>
      </c>
      <c r="R36" s="236">
        <v>9.0847226947941478E-2</v>
      </c>
      <c r="S36" s="237">
        <v>0.64101203561940734</v>
      </c>
      <c r="T36" s="209">
        <v>397138.45726182475</v>
      </c>
      <c r="U36" s="238">
        <v>0</v>
      </c>
      <c r="V36" s="238">
        <v>0</v>
      </c>
      <c r="W36" s="238">
        <v>343508</v>
      </c>
      <c r="X36" s="238">
        <v>271904.2761483498</v>
      </c>
      <c r="Y36" s="238">
        <v>0</v>
      </c>
      <c r="Z36" s="231">
        <v>0</v>
      </c>
      <c r="AA36" s="238">
        <v>170558.1555639226</v>
      </c>
      <c r="AB36" s="239">
        <f t="shared" si="3"/>
        <v>1183108.8889740971</v>
      </c>
    </row>
    <row r="37" spans="1:28" x14ac:dyDescent="0.25">
      <c r="A37" s="204">
        <v>86</v>
      </c>
      <c r="B37" s="205" t="s">
        <v>36</v>
      </c>
      <c r="C37" s="207">
        <v>8031</v>
      </c>
      <c r="D37" s="207">
        <v>256.58333333333331</v>
      </c>
      <c r="E37" s="208">
        <v>3899</v>
      </c>
      <c r="F37" s="228">
        <f t="shared" si="0"/>
        <v>6.580747200136787E-2</v>
      </c>
      <c r="G37" s="229">
        <f>'Lask. kustannukset MUUT'!$F222/$F$12</f>
        <v>0.88477542489833882</v>
      </c>
      <c r="H37" s="230">
        <v>0</v>
      </c>
      <c r="I37" s="231">
        <v>40</v>
      </c>
      <c r="J37" s="232">
        <v>263</v>
      </c>
      <c r="K37" s="232">
        <v>389.42</v>
      </c>
      <c r="L37" s="233">
        <f t="shared" si="1"/>
        <v>20.6229777617996</v>
      </c>
      <c r="M37" s="229">
        <v>0.88728348247424638</v>
      </c>
      <c r="N37" s="230">
        <v>0</v>
      </c>
      <c r="O37" s="234">
        <v>0</v>
      </c>
      <c r="P37" s="232">
        <v>2562</v>
      </c>
      <c r="Q37" s="235">
        <v>340</v>
      </c>
      <c r="R37" s="236">
        <v>0.13270882123341141</v>
      </c>
      <c r="S37" s="237">
        <v>0.93638468119921681</v>
      </c>
      <c r="T37" s="209">
        <v>385726.26002624485</v>
      </c>
      <c r="U37" s="238">
        <v>0</v>
      </c>
      <c r="V37" s="238">
        <v>0</v>
      </c>
      <c r="W37" s="238">
        <v>451713.02</v>
      </c>
      <c r="X37" s="238">
        <v>295933.37959108542</v>
      </c>
      <c r="Y37" s="238">
        <v>0</v>
      </c>
      <c r="Z37" s="231">
        <v>0</v>
      </c>
      <c r="AA37" s="238">
        <v>213796.59580303117</v>
      </c>
      <c r="AB37" s="239">
        <f t="shared" si="3"/>
        <v>1347169.2554203616</v>
      </c>
    </row>
    <row r="38" spans="1:28" x14ac:dyDescent="0.25">
      <c r="A38" s="204">
        <v>90</v>
      </c>
      <c r="B38" s="205" t="s">
        <v>37</v>
      </c>
      <c r="C38" s="207">
        <v>3061</v>
      </c>
      <c r="D38" s="207">
        <v>153.83333333333334</v>
      </c>
      <c r="E38" s="208">
        <v>1219</v>
      </c>
      <c r="F38" s="228">
        <f t="shared" si="0"/>
        <v>0.12619633579436698</v>
      </c>
      <c r="G38" s="229">
        <f>'Lask. kustannukset MUUT'!$F53/$F$12</f>
        <v>0.90304125383681111</v>
      </c>
      <c r="H38" s="230">
        <v>0</v>
      </c>
      <c r="I38" s="231">
        <v>10</v>
      </c>
      <c r="J38" s="232">
        <v>100</v>
      </c>
      <c r="K38" s="232">
        <v>1029.96</v>
      </c>
      <c r="L38" s="233">
        <f t="shared" si="1"/>
        <v>2.9719600761194607</v>
      </c>
      <c r="M38" s="229">
        <v>6.1570233310035105</v>
      </c>
      <c r="N38" s="230">
        <v>0</v>
      </c>
      <c r="O38" s="234">
        <v>0</v>
      </c>
      <c r="P38" s="232">
        <v>693</v>
      </c>
      <c r="Q38" s="235">
        <v>135</v>
      </c>
      <c r="R38" s="236">
        <v>0.19480519480519481</v>
      </c>
      <c r="S38" s="237">
        <v>1.3745325935250534</v>
      </c>
      <c r="T38" s="209">
        <v>281932.04884630616</v>
      </c>
      <c r="U38" s="238">
        <v>0</v>
      </c>
      <c r="V38" s="238">
        <v>0</v>
      </c>
      <c r="W38" s="238">
        <v>171754</v>
      </c>
      <c r="X38" s="238">
        <v>782701.30872485845</v>
      </c>
      <c r="Y38" s="238">
        <v>0</v>
      </c>
      <c r="Z38" s="231">
        <v>0</v>
      </c>
      <c r="AA38" s="238">
        <v>119617.64056142076</v>
      </c>
      <c r="AB38" s="239">
        <f t="shared" si="3"/>
        <v>1356004.9981325853</v>
      </c>
    </row>
    <row r="39" spans="1:28" x14ac:dyDescent="0.25">
      <c r="A39" s="204">
        <v>91</v>
      </c>
      <c r="B39" s="205" t="s">
        <v>38</v>
      </c>
      <c r="C39" s="207">
        <v>664028</v>
      </c>
      <c r="D39" s="207">
        <v>36650.416666666664</v>
      </c>
      <c r="E39" s="208">
        <v>351606</v>
      </c>
      <c r="F39" s="228">
        <f t="shared" si="0"/>
        <v>0.10423717646077332</v>
      </c>
      <c r="G39" s="229">
        <f>'Lask. kustannukset MUUT'!$F305/$F$12</f>
        <v>1.2622125187841504</v>
      </c>
      <c r="H39" s="230">
        <v>1</v>
      </c>
      <c r="I39" s="231">
        <v>36748</v>
      </c>
      <c r="J39" s="232">
        <v>121684</v>
      </c>
      <c r="K39" s="232">
        <v>214.42</v>
      </c>
      <c r="L39" s="233">
        <f t="shared" si="1"/>
        <v>3096.8566365077886</v>
      </c>
      <c r="M39" s="229">
        <v>5.9087099195243836E-3</v>
      </c>
      <c r="N39" s="230">
        <v>3</v>
      </c>
      <c r="O39" s="234">
        <v>985</v>
      </c>
      <c r="P39" s="232">
        <v>245006</v>
      </c>
      <c r="Q39" s="235">
        <v>42390</v>
      </c>
      <c r="R39" s="236">
        <v>0.17301617103254613</v>
      </c>
      <c r="S39" s="237">
        <v>1.2207906802945179</v>
      </c>
      <c r="T39" s="209">
        <v>50517680.779324256</v>
      </c>
      <c r="U39" s="238">
        <v>13666161.059599999</v>
      </c>
      <c r="V39" s="238">
        <v>10047979.9164</v>
      </c>
      <c r="W39" s="238">
        <v>208997137.35999998</v>
      </c>
      <c r="X39" s="238">
        <v>162944.98292825365</v>
      </c>
      <c r="Y39" s="238">
        <v>0</v>
      </c>
      <c r="Z39" s="231">
        <v>291579.69999999995</v>
      </c>
      <c r="AA39" s="238">
        <v>23046472.281286508</v>
      </c>
      <c r="AB39" s="239">
        <f t="shared" si="3"/>
        <v>306729956.07953906</v>
      </c>
    </row>
    <row r="40" spans="1:28" x14ac:dyDescent="0.25">
      <c r="A40" s="204">
        <v>92</v>
      </c>
      <c r="B40" s="205" t="s">
        <v>39</v>
      </c>
      <c r="C40" s="207">
        <v>242819</v>
      </c>
      <c r="D40" s="207">
        <v>14012.333333333334</v>
      </c>
      <c r="E40" s="208">
        <v>126088</v>
      </c>
      <c r="F40" s="228">
        <f t="shared" si="0"/>
        <v>0.1111313791426094</v>
      </c>
      <c r="G40" s="229">
        <f>'Lask. kustannukset MUUT'!$F301/$F$12</f>
        <v>0.78850181596569791</v>
      </c>
      <c r="H40" s="230">
        <v>1</v>
      </c>
      <c r="I40" s="231">
        <v>5447</v>
      </c>
      <c r="J40" s="232">
        <v>60280</v>
      </c>
      <c r="K40" s="232">
        <v>238.38</v>
      </c>
      <c r="L40" s="233">
        <f t="shared" si="1"/>
        <v>1018.6215286517325</v>
      </c>
      <c r="M40" s="229">
        <v>1.7963912025007606E-2</v>
      </c>
      <c r="N40" s="230">
        <v>0</v>
      </c>
      <c r="O40" s="234">
        <v>0</v>
      </c>
      <c r="P40" s="232">
        <v>89907</v>
      </c>
      <c r="Q40" s="235">
        <v>22070</v>
      </c>
      <c r="R40" s="236">
        <v>0.24547588063220885</v>
      </c>
      <c r="S40" s="237">
        <v>1.7320616074466137</v>
      </c>
      <c r="T40" s="209">
        <v>19694898.321774058</v>
      </c>
      <c r="U40" s="238">
        <v>4997384.9933000002</v>
      </c>
      <c r="V40" s="238">
        <v>1489369.3971000002</v>
      </c>
      <c r="W40" s="238">
        <v>103533311.2</v>
      </c>
      <c r="X40" s="238">
        <v>181152.99426563337</v>
      </c>
      <c r="Y40" s="238">
        <v>0</v>
      </c>
      <c r="Z40" s="231">
        <v>0</v>
      </c>
      <c r="AA40" s="238">
        <v>11957017.399847409</v>
      </c>
      <c r="AB40" s="239">
        <f t="shared" si="3"/>
        <v>141853134.30628711</v>
      </c>
    </row>
    <row r="41" spans="1:28" x14ac:dyDescent="0.25">
      <c r="A41" s="204">
        <v>97</v>
      </c>
      <c r="B41" s="205" t="s">
        <v>40</v>
      </c>
      <c r="C41" s="207">
        <v>2091</v>
      </c>
      <c r="D41" s="207">
        <v>91.583333333333329</v>
      </c>
      <c r="E41" s="208">
        <v>871</v>
      </c>
      <c r="F41" s="228">
        <f t="shared" si="0"/>
        <v>0.10514734022196708</v>
      </c>
      <c r="G41" s="229">
        <f>'Lask. kustannukset MUUT'!$F80/$F$12</f>
        <v>1.2906998925061473</v>
      </c>
      <c r="H41" s="230">
        <v>0</v>
      </c>
      <c r="I41" s="231">
        <v>9</v>
      </c>
      <c r="J41" s="232">
        <v>51</v>
      </c>
      <c r="K41" s="232">
        <v>465.09</v>
      </c>
      <c r="L41" s="233">
        <f t="shared" si="1"/>
        <v>4.4959040185770496</v>
      </c>
      <c r="M41" s="229">
        <v>4.0700218358464708</v>
      </c>
      <c r="N41" s="230">
        <v>3</v>
      </c>
      <c r="O41" s="234">
        <v>1618</v>
      </c>
      <c r="P41" s="232">
        <v>477</v>
      </c>
      <c r="Q41" s="235">
        <v>65</v>
      </c>
      <c r="R41" s="236">
        <v>0.13626834381551362</v>
      </c>
      <c r="S41" s="237">
        <v>0.96150043753918824</v>
      </c>
      <c r="T41" s="209">
        <v>160467.35605481072</v>
      </c>
      <c r="U41" s="238">
        <v>0</v>
      </c>
      <c r="V41" s="238">
        <v>0</v>
      </c>
      <c r="W41" s="238">
        <v>87594.54</v>
      </c>
      <c r="X41" s="238">
        <v>353437.56230809388</v>
      </c>
      <c r="Y41" s="238">
        <v>0</v>
      </c>
      <c r="Z41" s="231">
        <v>478960.36</v>
      </c>
      <c r="AA41" s="238">
        <v>57158.441505449002</v>
      </c>
      <c r="AB41" s="239">
        <f t="shared" si="3"/>
        <v>1137618.2598683536</v>
      </c>
    </row>
    <row r="42" spans="1:28" x14ac:dyDescent="0.25">
      <c r="A42" s="204">
        <v>98</v>
      </c>
      <c r="B42" s="205" t="s">
        <v>41</v>
      </c>
      <c r="C42" s="207">
        <v>22943</v>
      </c>
      <c r="D42" s="207">
        <v>790.5</v>
      </c>
      <c r="E42" s="208">
        <v>10598</v>
      </c>
      <c r="F42" s="228">
        <f t="shared" si="0"/>
        <v>7.4589545197207022E-2</v>
      </c>
      <c r="G42" s="229">
        <f>'Lask. kustannukset MUUT'!$F249/$F$12</f>
        <v>0.70031784706826383</v>
      </c>
      <c r="H42" s="230">
        <v>0</v>
      </c>
      <c r="I42" s="231">
        <v>69</v>
      </c>
      <c r="J42" s="232">
        <v>674</v>
      </c>
      <c r="K42" s="232">
        <v>651.41</v>
      </c>
      <c r="L42" s="233">
        <f t="shared" si="1"/>
        <v>35.220521637678267</v>
      </c>
      <c r="M42" s="229">
        <v>0.51953879944535419</v>
      </c>
      <c r="N42" s="230">
        <v>0</v>
      </c>
      <c r="O42" s="234">
        <v>0</v>
      </c>
      <c r="P42" s="232">
        <v>6970</v>
      </c>
      <c r="Q42" s="235">
        <v>830</v>
      </c>
      <c r="R42" s="236">
        <v>0.11908177905308465</v>
      </c>
      <c r="S42" s="237">
        <v>0.84023317123085761</v>
      </c>
      <c r="T42" s="209">
        <v>1249000.2837313171</v>
      </c>
      <c r="U42" s="238">
        <v>0</v>
      </c>
      <c r="V42" s="238">
        <v>0</v>
      </c>
      <c r="W42" s="238">
        <v>1157621.96</v>
      </c>
      <c r="X42" s="238">
        <v>495028.40840077284</v>
      </c>
      <c r="Y42" s="238">
        <v>0</v>
      </c>
      <c r="Z42" s="231">
        <v>0</v>
      </c>
      <c r="AA42" s="238">
        <v>548058.46207983419</v>
      </c>
      <c r="AB42" s="239">
        <f t="shared" si="3"/>
        <v>3449709.1142119244</v>
      </c>
    </row>
    <row r="43" spans="1:28" x14ac:dyDescent="0.25">
      <c r="A43" s="204">
        <v>102</v>
      </c>
      <c r="B43" s="205" t="s">
        <v>42</v>
      </c>
      <c r="C43" s="207">
        <v>9745</v>
      </c>
      <c r="D43" s="207">
        <v>268.75</v>
      </c>
      <c r="E43" s="208">
        <v>4376</v>
      </c>
      <c r="F43" s="228">
        <f t="shared" si="0"/>
        <v>6.1414533820840951E-2</v>
      </c>
      <c r="G43" s="229">
        <f>'Lask. kustannukset MUUT'!$F213/$F$12</f>
        <v>0.75533338925143634</v>
      </c>
      <c r="H43" s="230">
        <v>0</v>
      </c>
      <c r="I43" s="231">
        <v>17</v>
      </c>
      <c r="J43" s="232">
        <v>431</v>
      </c>
      <c r="K43" s="232">
        <v>532.65</v>
      </c>
      <c r="L43" s="233">
        <f t="shared" si="1"/>
        <v>18.295315873462876</v>
      </c>
      <c r="M43" s="229">
        <v>1.0001700792725927</v>
      </c>
      <c r="N43" s="230">
        <v>0</v>
      </c>
      <c r="O43" s="234">
        <v>0</v>
      </c>
      <c r="P43" s="232">
        <v>2662</v>
      </c>
      <c r="Q43" s="235">
        <v>378</v>
      </c>
      <c r="R43" s="236">
        <v>0.14199849737039819</v>
      </c>
      <c r="S43" s="237">
        <v>1.001932022718262</v>
      </c>
      <c r="T43" s="209">
        <v>436804.77358456631</v>
      </c>
      <c r="U43" s="238">
        <v>0</v>
      </c>
      <c r="V43" s="238">
        <v>0</v>
      </c>
      <c r="W43" s="238">
        <v>740259.74</v>
      </c>
      <c r="X43" s="238">
        <v>404778.68275689916</v>
      </c>
      <c r="Y43" s="238">
        <v>0</v>
      </c>
      <c r="Z43" s="231">
        <v>0</v>
      </c>
      <c r="AA43" s="238">
        <v>277585.61757030245</v>
      </c>
      <c r="AB43" s="239">
        <f t="shared" si="3"/>
        <v>1859428.8139117679</v>
      </c>
    </row>
    <row r="44" spans="1:28" x14ac:dyDescent="0.25">
      <c r="A44" s="204">
        <v>103</v>
      </c>
      <c r="B44" s="205" t="s">
        <v>43</v>
      </c>
      <c r="C44" s="207">
        <v>2161</v>
      </c>
      <c r="D44" s="207">
        <v>94.833333333333329</v>
      </c>
      <c r="E44" s="208">
        <v>962</v>
      </c>
      <c r="F44" s="228">
        <f t="shared" si="0"/>
        <v>9.857934857934858E-2</v>
      </c>
      <c r="G44" s="229">
        <f>'Lask. kustannukset MUUT'!$F196/$F$12</f>
        <v>0.23108607971008094</v>
      </c>
      <c r="H44" s="230">
        <v>0</v>
      </c>
      <c r="I44" s="231">
        <v>3</v>
      </c>
      <c r="J44" s="232">
        <v>46</v>
      </c>
      <c r="K44" s="232">
        <v>147.96</v>
      </c>
      <c r="L44" s="233">
        <f t="shared" si="1"/>
        <v>14.60529872938632</v>
      </c>
      <c r="M44" s="229">
        <v>1.2528622568096794</v>
      </c>
      <c r="N44" s="230">
        <v>0</v>
      </c>
      <c r="O44" s="234">
        <v>0</v>
      </c>
      <c r="P44" s="232">
        <v>567</v>
      </c>
      <c r="Q44" s="235">
        <v>80</v>
      </c>
      <c r="R44" s="236">
        <v>0.14109347442680775</v>
      </c>
      <c r="S44" s="237">
        <v>0.99554624057781638</v>
      </c>
      <c r="T44" s="209">
        <v>155480.19751893086</v>
      </c>
      <c r="U44" s="238">
        <v>0</v>
      </c>
      <c r="V44" s="238">
        <v>0</v>
      </c>
      <c r="W44" s="238">
        <v>79006.84</v>
      </c>
      <c r="X44" s="238">
        <v>112439.78954418625</v>
      </c>
      <c r="Y44" s="238">
        <v>0</v>
      </c>
      <c r="Z44" s="231">
        <v>0</v>
      </c>
      <c r="AA44" s="238">
        <v>61163.603358014632</v>
      </c>
      <c r="AB44" s="239">
        <f t="shared" si="3"/>
        <v>408090.43042113178</v>
      </c>
    </row>
    <row r="45" spans="1:28" x14ac:dyDescent="0.25">
      <c r="A45" s="204">
        <v>105</v>
      </c>
      <c r="B45" s="205" t="s">
        <v>44</v>
      </c>
      <c r="C45" s="207">
        <v>2094</v>
      </c>
      <c r="D45" s="207">
        <v>90.083333333333329</v>
      </c>
      <c r="E45" s="208">
        <v>819</v>
      </c>
      <c r="F45" s="228">
        <f t="shared" si="0"/>
        <v>0.10999185999185998</v>
      </c>
      <c r="G45" s="229">
        <f>'Lask. kustannukset MUUT'!$F29/$F$12</f>
        <v>0.85416770466799885</v>
      </c>
      <c r="H45" s="230">
        <v>0</v>
      </c>
      <c r="I45" s="231">
        <v>4</v>
      </c>
      <c r="J45" s="232">
        <v>41</v>
      </c>
      <c r="K45" s="232">
        <v>1421.27</v>
      </c>
      <c r="L45" s="233">
        <f t="shared" si="1"/>
        <v>1.473330190604178</v>
      </c>
      <c r="M45" s="229">
        <v>12.419773682893672</v>
      </c>
      <c r="N45" s="230">
        <v>0</v>
      </c>
      <c r="O45" s="234">
        <v>0</v>
      </c>
      <c r="P45" s="232">
        <v>395</v>
      </c>
      <c r="Q45" s="235">
        <v>54</v>
      </c>
      <c r="R45" s="236">
        <v>0.13670886075949368</v>
      </c>
      <c r="S45" s="237">
        <v>0.9646086960130249</v>
      </c>
      <c r="T45" s="209">
        <v>168101.50292820318</v>
      </c>
      <c r="U45" s="238">
        <v>0</v>
      </c>
      <c r="V45" s="238">
        <v>0</v>
      </c>
      <c r="W45" s="238">
        <v>70419.14</v>
      </c>
      <c r="X45" s="238">
        <v>1080070.9629999022</v>
      </c>
      <c r="Y45" s="238">
        <v>0</v>
      </c>
      <c r="Z45" s="231">
        <v>0</v>
      </c>
      <c r="AA45" s="238">
        <v>57425.490026699728</v>
      </c>
      <c r="AB45" s="239">
        <f t="shared" si="3"/>
        <v>1376017.0959548051</v>
      </c>
    </row>
    <row r="46" spans="1:28" x14ac:dyDescent="0.25">
      <c r="A46" s="204">
        <v>106</v>
      </c>
      <c r="B46" s="205" t="s">
        <v>45</v>
      </c>
      <c r="C46" s="207">
        <v>46797</v>
      </c>
      <c r="D46" s="207">
        <v>2226</v>
      </c>
      <c r="E46" s="208">
        <v>22920</v>
      </c>
      <c r="F46" s="228">
        <f t="shared" si="0"/>
        <v>9.7120418848167536E-2</v>
      </c>
      <c r="G46" s="229">
        <f>'Lask. kustannukset MUUT'!$F285/$F$12</f>
        <v>0.87753709889350484</v>
      </c>
      <c r="H46" s="230">
        <v>0</v>
      </c>
      <c r="I46" s="231">
        <v>429</v>
      </c>
      <c r="J46" s="232">
        <v>3379</v>
      </c>
      <c r="K46" s="232">
        <v>322.69</v>
      </c>
      <c r="L46" s="233">
        <f t="shared" si="1"/>
        <v>145.02153769872012</v>
      </c>
      <c r="M46" s="229">
        <v>0.1261773100592353</v>
      </c>
      <c r="N46" s="230">
        <v>0</v>
      </c>
      <c r="O46" s="234">
        <v>0</v>
      </c>
      <c r="P46" s="232">
        <v>14949</v>
      </c>
      <c r="Q46" s="235">
        <v>2219</v>
      </c>
      <c r="R46" s="236">
        <v>0.14843802261020805</v>
      </c>
      <c r="S46" s="237">
        <v>1.0473688876735177</v>
      </c>
      <c r="T46" s="209">
        <v>3317133.3625733508</v>
      </c>
      <c r="U46" s="238">
        <v>0</v>
      </c>
      <c r="V46" s="238">
        <v>0</v>
      </c>
      <c r="W46" s="238">
        <v>5803567.6600000001</v>
      </c>
      <c r="X46" s="238">
        <v>245223.00410930967</v>
      </c>
      <c r="Y46" s="238">
        <v>0</v>
      </c>
      <c r="Z46" s="231">
        <v>0</v>
      </c>
      <c r="AA46" s="238">
        <v>1393460.1118104896</v>
      </c>
      <c r="AB46" s="239">
        <f t="shared" si="3"/>
        <v>10759384.13849315</v>
      </c>
    </row>
    <row r="47" spans="1:28" x14ac:dyDescent="0.25">
      <c r="A47" s="204">
        <v>108</v>
      </c>
      <c r="B47" s="205" t="s">
        <v>46</v>
      </c>
      <c r="C47" s="207">
        <v>10257</v>
      </c>
      <c r="D47" s="207">
        <v>352.16666666666669</v>
      </c>
      <c r="E47" s="208">
        <v>4680</v>
      </c>
      <c r="F47" s="228">
        <f t="shared" si="0"/>
        <v>7.5249287749287755E-2</v>
      </c>
      <c r="G47" s="229">
        <f>'Lask. kustannukset MUUT'!$F224/$F$12</f>
        <v>1.3440854243842537</v>
      </c>
      <c r="H47" s="230">
        <v>0</v>
      </c>
      <c r="I47" s="231">
        <v>17</v>
      </c>
      <c r="J47" s="232">
        <v>179</v>
      </c>
      <c r="K47" s="232">
        <v>463.99</v>
      </c>
      <c r="L47" s="233">
        <f t="shared" si="1"/>
        <v>22.106079872411044</v>
      </c>
      <c r="M47" s="229">
        <v>0.82775542443938221</v>
      </c>
      <c r="N47" s="230">
        <v>0</v>
      </c>
      <c r="O47" s="234">
        <v>0</v>
      </c>
      <c r="P47" s="232">
        <v>3204</v>
      </c>
      <c r="Q47" s="235">
        <v>360</v>
      </c>
      <c r="R47" s="236">
        <v>0.11235955056179775</v>
      </c>
      <c r="S47" s="237">
        <v>0.7928015707972218</v>
      </c>
      <c r="T47" s="209">
        <v>563322.53104707727</v>
      </c>
      <c r="U47" s="238">
        <v>0</v>
      </c>
      <c r="V47" s="238">
        <v>0</v>
      </c>
      <c r="W47" s="238">
        <v>307439.65999999997</v>
      </c>
      <c r="X47" s="238">
        <v>352601.63524335611</v>
      </c>
      <c r="Y47" s="238">
        <v>0</v>
      </c>
      <c r="Z47" s="231">
        <v>0</v>
      </c>
      <c r="AA47" s="238">
        <v>231186.09918269576</v>
      </c>
      <c r="AB47" s="239">
        <f t="shared" si="3"/>
        <v>1454549.9254731291</v>
      </c>
    </row>
    <row r="48" spans="1:28" x14ac:dyDescent="0.25">
      <c r="A48" s="204">
        <v>109</v>
      </c>
      <c r="B48" s="205" t="s">
        <v>47</v>
      </c>
      <c r="C48" s="207">
        <v>68043</v>
      </c>
      <c r="D48" s="207">
        <v>3146.0833333333335</v>
      </c>
      <c r="E48" s="208">
        <v>31262</v>
      </c>
      <c r="F48" s="228">
        <f t="shared" si="0"/>
        <v>0.10063602243405199</v>
      </c>
      <c r="G48" s="229">
        <f>'Lask. kustannukset MUUT'!$F253/$F$12</f>
        <v>0.59076551665111632</v>
      </c>
      <c r="H48" s="230">
        <v>0</v>
      </c>
      <c r="I48" s="231">
        <v>254</v>
      </c>
      <c r="J48" s="232">
        <v>4025</v>
      </c>
      <c r="K48" s="232">
        <v>1785.35</v>
      </c>
      <c r="L48" s="233">
        <f t="shared" si="1"/>
        <v>38.111854818382952</v>
      </c>
      <c r="M48" s="229">
        <v>0.48012429766741205</v>
      </c>
      <c r="N48" s="230">
        <v>0</v>
      </c>
      <c r="O48" s="234">
        <v>0</v>
      </c>
      <c r="P48" s="232">
        <v>19960</v>
      </c>
      <c r="Q48" s="235">
        <v>2604</v>
      </c>
      <c r="R48" s="236">
        <v>0.13046092184368738</v>
      </c>
      <c r="S48" s="237">
        <v>0.92052365151142757</v>
      </c>
      <c r="T48" s="209">
        <v>4997712.7329811761</v>
      </c>
      <c r="U48" s="238">
        <v>0</v>
      </c>
      <c r="V48" s="238">
        <v>0</v>
      </c>
      <c r="W48" s="238">
        <v>6913098.5</v>
      </c>
      <c r="X48" s="238">
        <v>1356747.6227542099</v>
      </c>
      <c r="Y48" s="238">
        <v>0</v>
      </c>
      <c r="Z48" s="231">
        <v>0</v>
      </c>
      <c r="AA48" s="238">
        <v>1780718.4750066884</v>
      </c>
      <c r="AB48" s="239">
        <f t="shared" si="3"/>
        <v>15048277.330742074</v>
      </c>
    </row>
    <row r="49" spans="1:28" x14ac:dyDescent="0.25">
      <c r="A49" s="204">
        <v>111</v>
      </c>
      <c r="B49" s="205" t="s">
        <v>48</v>
      </c>
      <c r="C49" s="207">
        <v>18131</v>
      </c>
      <c r="D49" s="207">
        <v>1006</v>
      </c>
      <c r="E49" s="208">
        <v>7604</v>
      </c>
      <c r="F49" s="228">
        <f t="shared" si="0"/>
        <v>0.13229879011046816</v>
      </c>
      <c r="G49" s="229">
        <f>'Lask. kustannukset MUUT'!$F234/$F$12</f>
        <v>1.3469520388533647</v>
      </c>
      <c r="H49" s="230">
        <v>0</v>
      </c>
      <c r="I49" s="231">
        <v>43</v>
      </c>
      <c r="J49" s="232">
        <v>790</v>
      </c>
      <c r="K49" s="232">
        <v>675.97</v>
      </c>
      <c r="L49" s="233">
        <f t="shared" si="1"/>
        <v>26.822196251312928</v>
      </c>
      <c r="M49" s="229">
        <v>0.68221212595828329</v>
      </c>
      <c r="N49" s="230">
        <v>0</v>
      </c>
      <c r="O49" s="234">
        <v>0</v>
      </c>
      <c r="P49" s="232">
        <v>4482</v>
      </c>
      <c r="Q49" s="235">
        <v>853</v>
      </c>
      <c r="R49" s="236">
        <v>0.19031682284694332</v>
      </c>
      <c r="S49" s="237">
        <v>1.34286293730952</v>
      </c>
      <c r="T49" s="209">
        <v>1750701.0944743347</v>
      </c>
      <c r="U49" s="238">
        <v>0</v>
      </c>
      <c r="V49" s="238">
        <v>0</v>
      </c>
      <c r="W49" s="238">
        <v>1356856.5999999999</v>
      </c>
      <c r="X49" s="238">
        <v>513692.37995528238</v>
      </c>
      <c r="Y49" s="238">
        <v>0</v>
      </c>
      <c r="Z49" s="231">
        <v>0</v>
      </c>
      <c r="AA49" s="238">
        <v>692197.94426208374</v>
      </c>
      <c r="AB49" s="239">
        <f t="shared" si="3"/>
        <v>4313448.0186917009</v>
      </c>
    </row>
    <row r="50" spans="1:28" x14ac:dyDescent="0.25">
      <c r="A50" s="204">
        <v>139</v>
      </c>
      <c r="B50" s="205" t="s">
        <v>49</v>
      </c>
      <c r="C50" s="207">
        <v>9853</v>
      </c>
      <c r="D50" s="207">
        <v>437.5</v>
      </c>
      <c r="E50" s="208">
        <v>4186</v>
      </c>
      <c r="F50" s="228">
        <f t="shared" si="0"/>
        <v>0.10451505016722408</v>
      </c>
      <c r="G50" s="229">
        <f>'Lask. kustannukset MUUT'!$F111/$F$12</f>
        <v>1.3372269963165753</v>
      </c>
      <c r="H50" s="230">
        <v>0</v>
      </c>
      <c r="I50" s="231">
        <v>16</v>
      </c>
      <c r="J50" s="232">
        <v>79</v>
      </c>
      <c r="K50" s="232">
        <v>1615.71</v>
      </c>
      <c r="L50" s="233">
        <f t="shared" si="1"/>
        <v>6.098247829127752</v>
      </c>
      <c r="M50" s="229">
        <v>3.0006041145257552</v>
      </c>
      <c r="N50" s="230">
        <v>0</v>
      </c>
      <c r="O50" s="234">
        <v>0</v>
      </c>
      <c r="P50" s="232">
        <v>2739</v>
      </c>
      <c r="Q50" s="235">
        <v>265</v>
      </c>
      <c r="R50" s="236">
        <v>9.6750638919313611E-2</v>
      </c>
      <c r="S50" s="237">
        <v>0.68266612074671329</v>
      </c>
      <c r="T50" s="209">
        <v>751591.20422717265</v>
      </c>
      <c r="U50" s="238">
        <v>0</v>
      </c>
      <c r="V50" s="238">
        <v>0</v>
      </c>
      <c r="W50" s="238">
        <v>135685.66</v>
      </c>
      <c r="X50" s="238">
        <v>1227832.4706977368</v>
      </c>
      <c r="Y50" s="238">
        <v>0</v>
      </c>
      <c r="Z50" s="231">
        <v>0</v>
      </c>
      <c r="AA50" s="238">
        <v>191228.97304980471</v>
      </c>
      <c r="AB50" s="239">
        <f t="shared" si="3"/>
        <v>2306338.3079747139</v>
      </c>
    </row>
    <row r="51" spans="1:28" x14ac:dyDescent="0.25">
      <c r="A51" s="204">
        <v>140</v>
      </c>
      <c r="B51" s="205" t="s">
        <v>50</v>
      </c>
      <c r="C51" s="207">
        <v>20801</v>
      </c>
      <c r="D51" s="207">
        <v>1068.1666666666667</v>
      </c>
      <c r="E51" s="208">
        <v>9455</v>
      </c>
      <c r="F51" s="228">
        <f t="shared" si="0"/>
        <v>0.11297373523708797</v>
      </c>
      <c r="G51" s="229">
        <f>'Lask. kustannukset MUUT'!$F236/$F$12</f>
        <v>0.98041339240700809</v>
      </c>
      <c r="H51" s="230">
        <v>0</v>
      </c>
      <c r="I51" s="231">
        <v>9</v>
      </c>
      <c r="J51" s="232">
        <v>726</v>
      </c>
      <c r="K51" s="232">
        <v>762.99</v>
      </c>
      <c r="L51" s="233">
        <f t="shared" si="1"/>
        <v>27.262480504331641</v>
      </c>
      <c r="M51" s="229">
        <v>0.67119452041684591</v>
      </c>
      <c r="N51" s="230">
        <v>0</v>
      </c>
      <c r="O51" s="234">
        <v>0</v>
      </c>
      <c r="P51" s="232">
        <v>5781</v>
      </c>
      <c r="Q51" s="235">
        <v>685</v>
      </c>
      <c r="R51" s="236">
        <v>0.11849161044801937</v>
      </c>
      <c r="S51" s="237">
        <v>0.83606898051639211</v>
      </c>
      <c r="T51" s="209">
        <v>1715126.1749029807</v>
      </c>
      <c r="U51" s="238">
        <v>0</v>
      </c>
      <c r="V51" s="238">
        <v>0</v>
      </c>
      <c r="W51" s="238">
        <v>1246934.04</v>
      </c>
      <c r="X51" s="238">
        <v>579821.8101129944</v>
      </c>
      <c r="Y51" s="238">
        <v>0</v>
      </c>
      <c r="Z51" s="231">
        <v>0</v>
      </c>
      <c r="AA51" s="238">
        <v>494428.14465560147</v>
      </c>
      <c r="AB51" s="239">
        <f t="shared" si="3"/>
        <v>4036310.1696715769</v>
      </c>
    </row>
    <row r="52" spans="1:28" x14ac:dyDescent="0.25">
      <c r="A52" s="204">
        <v>142</v>
      </c>
      <c r="B52" s="205" t="s">
        <v>51</v>
      </c>
      <c r="C52" s="207">
        <v>6504</v>
      </c>
      <c r="D52" s="207">
        <v>251.33333333333334</v>
      </c>
      <c r="E52" s="208">
        <v>2778</v>
      </c>
      <c r="F52" s="228">
        <f t="shared" si="0"/>
        <v>9.0472762179025681E-2</v>
      </c>
      <c r="G52" s="229">
        <f>'Lask. kustannukset MUUT'!$F163/$F$12</f>
        <v>1.3428650342200812</v>
      </c>
      <c r="H52" s="230">
        <v>0</v>
      </c>
      <c r="I52" s="231">
        <v>16</v>
      </c>
      <c r="J52" s="232">
        <v>139</v>
      </c>
      <c r="K52" s="232">
        <v>589.80999999999995</v>
      </c>
      <c r="L52" s="233">
        <f t="shared" si="1"/>
        <v>11.027279971516252</v>
      </c>
      <c r="M52" s="229">
        <v>1.6593781580538263</v>
      </c>
      <c r="N52" s="230">
        <v>0</v>
      </c>
      <c r="O52" s="234">
        <v>0</v>
      </c>
      <c r="P52" s="232">
        <v>1676</v>
      </c>
      <c r="Q52" s="235">
        <v>230</v>
      </c>
      <c r="R52" s="236">
        <v>0.13723150357995226</v>
      </c>
      <c r="S52" s="237">
        <v>0.96829642924935144</v>
      </c>
      <c r="T52" s="209">
        <v>429469.92379270995</v>
      </c>
      <c r="U52" s="238">
        <v>0</v>
      </c>
      <c r="V52" s="238">
        <v>0</v>
      </c>
      <c r="W52" s="238">
        <v>238738.06</v>
      </c>
      <c r="X52" s="238">
        <v>448216.49277545611</v>
      </c>
      <c r="Y52" s="238">
        <v>0</v>
      </c>
      <c r="Z52" s="231">
        <v>0</v>
      </c>
      <c r="AA52" s="238">
        <v>179046.45331306814</v>
      </c>
      <c r="AB52" s="239">
        <f t="shared" si="3"/>
        <v>1295470.9298812342</v>
      </c>
    </row>
    <row r="53" spans="1:28" x14ac:dyDescent="0.25">
      <c r="A53" s="204">
        <v>143</v>
      </c>
      <c r="B53" s="205" t="s">
        <v>52</v>
      </c>
      <c r="C53" s="207">
        <v>6804</v>
      </c>
      <c r="D53" s="207">
        <v>237.66666666666666</v>
      </c>
      <c r="E53" s="208">
        <v>2773</v>
      </c>
      <c r="F53" s="228">
        <f t="shared" si="0"/>
        <v>8.5707416756821725E-2</v>
      </c>
      <c r="G53" s="229">
        <f>'Lask. kustannukset MUUT'!$F144/$F$12</f>
        <v>1.0209654091660973</v>
      </c>
      <c r="H53" s="230">
        <v>0</v>
      </c>
      <c r="I53" s="231">
        <v>13</v>
      </c>
      <c r="J53" s="232">
        <v>177</v>
      </c>
      <c r="K53" s="232">
        <v>750.48</v>
      </c>
      <c r="L53" s="233">
        <f t="shared" si="1"/>
        <v>9.06619763351455</v>
      </c>
      <c r="M53" s="229">
        <v>2.018313329044982</v>
      </c>
      <c r="N53" s="230">
        <v>0</v>
      </c>
      <c r="O53" s="234">
        <v>0</v>
      </c>
      <c r="P53" s="232">
        <v>1777</v>
      </c>
      <c r="Q53" s="235">
        <v>265</v>
      </c>
      <c r="R53" s="236">
        <v>0.14912774338773213</v>
      </c>
      <c r="S53" s="237">
        <v>1.0522355119444275</v>
      </c>
      <c r="T53" s="209">
        <v>425615.15471288923</v>
      </c>
      <c r="U53" s="238">
        <v>0</v>
      </c>
      <c r="V53" s="238">
        <v>0</v>
      </c>
      <c r="W53" s="238">
        <v>304004.58</v>
      </c>
      <c r="X53" s="238">
        <v>570315.03958584007</v>
      </c>
      <c r="Y53" s="238">
        <v>0</v>
      </c>
      <c r="Z53" s="231">
        <v>0</v>
      </c>
      <c r="AA53" s="238">
        <v>203542.03833356281</v>
      </c>
      <c r="AB53" s="239">
        <f t="shared" si="3"/>
        <v>1503476.8126322923</v>
      </c>
    </row>
    <row r="54" spans="1:28" x14ac:dyDescent="0.25">
      <c r="A54" s="204">
        <v>145</v>
      </c>
      <c r="B54" s="205" t="s">
        <v>53</v>
      </c>
      <c r="C54" s="207">
        <v>12369</v>
      </c>
      <c r="D54" s="207">
        <v>290.58333333333331</v>
      </c>
      <c r="E54" s="208">
        <v>5709</v>
      </c>
      <c r="F54" s="228">
        <f t="shared" si="0"/>
        <v>5.0899165061014766E-2</v>
      </c>
      <c r="G54" s="229">
        <f>'Lask. kustannukset MUUT'!$F223/$F$12</f>
        <v>1.099172032530745</v>
      </c>
      <c r="H54" s="230">
        <v>0</v>
      </c>
      <c r="I54" s="231">
        <v>27</v>
      </c>
      <c r="J54" s="232">
        <v>204</v>
      </c>
      <c r="K54" s="232">
        <v>576.74</v>
      </c>
      <c r="L54" s="233">
        <f t="shared" si="1"/>
        <v>21.446405659395914</v>
      </c>
      <c r="M54" s="229">
        <v>0.85321651646842456</v>
      </c>
      <c r="N54" s="230">
        <v>0</v>
      </c>
      <c r="O54" s="234">
        <v>0</v>
      </c>
      <c r="P54" s="232">
        <v>3781</v>
      </c>
      <c r="Q54" s="235">
        <v>304</v>
      </c>
      <c r="R54" s="236">
        <v>8.0402010050251257E-2</v>
      </c>
      <c r="S54" s="237">
        <v>0.56731127478152965</v>
      </c>
      <c r="T54" s="209">
        <v>459493.76284815522</v>
      </c>
      <c r="U54" s="238">
        <v>0</v>
      </c>
      <c r="V54" s="238">
        <v>0</v>
      </c>
      <c r="W54" s="238">
        <v>350378.16</v>
      </c>
      <c r="X54" s="238">
        <v>438284.15937898064</v>
      </c>
      <c r="Y54" s="238">
        <v>0</v>
      </c>
      <c r="Z54" s="231">
        <v>0</v>
      </c>
      <c r="AA54" s="238">
        <v>199495.38987547901</v>
      </c>
      <c r="AB54" s="239">
        <f t="shared" si="3"/>
        <v>1447651.4721026151</v>
      </c>
    </row>
    <row r="55" spans="1:28" x14ac:dyDescent="0.25">
      <c r="A55" s="204">
        <v>146</v>
      </c>
      <c r="B55" s="205" t="s">
        <v>54</v>
      </c>
      <c r="C55" s="207">
        <v>4492</v>
      </c>
      <c r="D55" s="207">
        <v>242</v>
      </c>
      <c r="E55" s="208">
        <v>1774</v>
      </c>
      <c r="F55" s="228">
        <f t="shared" si="0"/>
        <v>0.13641488162344984</v>
      </c>
      <c r="G55" s="229">
        <f>'Lask. kustannukset MUUT'!$F34/$F$12</f>
        <v>0.99240377021783821</v>
      </c>
      <c r="H55" s="230">
        <v>0</v>
      </c>
      <c r="I55" s="231">
        <v>12</v>
      </c>
      <c r="J55" s="232">
        <v>163</v>
      </c>
      <c r="K55" s="232">
        <v>2763.4</v>
      </c>
      <c r="L55" s="233">
        <f t="shared" si="1"/>
        <v>1.6255337627560251</v>
      </c>
      <c r="M55" s="229">
        <v>11.256873247870448</v>
      </c>
      <c r="N55" s="230">
        <v>0</v>
      </c>
      <c r="O55" s="234">
        <v>0</v>
      </c>
      <c r="P55" s="232">
        <v>925</v>
      </c>
      <c r="Q55" s="235">
        <v>160</v>
      </c>
      <c r="R55" s="236">
        <v>0.17297297297297298</v>
      </c>
      <c r="S55" s="237">
        <v>1.2204858776381016</v>
      </c>
      <c r="T55" s="209">
        <v>447235.08999889391</v>
      </c>
      <c r="U55" s="238">
        <v>0</v>
      </c>
      <c r="V55" s="238">
        <v>0</v>
      </c>
      <c r="W55" s="238">
        <v>279959.02</v>
      </c>
      <c r="X55" s="238">
        <v>2100000.7733603963</v>
      </c>
      <c r="Y55" s="238">
        <v>0</v>
      </c>
      <c r="Z55" s="231">
        <v>0</v>
      </c>
      <c r="AA55" s="238">
        <v>155865.27344762051</v>
      </c>
      <c r="AB55" s="239">
        <f t="shared" si="3"/>
        <v>2983060.1568069109</v>
      </c>
    </row>
    <row r="56" spans="1:28" x14ac:dyDescent="0.25">
      <c r="A56" s="204">
        <v>148</v>
      </c>
      <c r="B56" s="205" t="s">
        <v>55</v>
      </c>
      <c r="C56" s="207">
        <v>7047</v>
      </c>
      <c r="D56" s="207">
        <v>383.16666666666669</v>
      </c>
      <c r="E56" s="208">
        <v>3367</v>
      </c>
      <c r="F56" s="228">
        <f t="shared" si="0"/>
        <v>0.11380061380061381</v>
      </c>
      <c r="G56" s="229">
        <f>'Lask. kustannukset MUUT'!$F13/$F$12</f>
        <v>0.6903625671921545</v>
      </c>
      <c r="H56" s="230">
        <v>0</v>
      </c>
      <c r="I56" s="231">
        <v>29</v>
      </c>
      <c r="J56" s="232">
        <v>287</v>
      </c>
      <c r="K56" s="232">
        <v>15060.09</v>
      </c>
      <c r="L56" s="233">
        <f t="shared" si="1"/>
        <v>0.46792549048511661</v>
      </c>
      <c r="M56" s="229">
        <v>20</v>
      </c>
      <c r="N56" s="230">
        <v>0</v>
      </c>
      <c r="O56" s="234">
        <v>0</v>
      </c>
      <c r="P56" s="232">
        <v>2208</v>
      </c>
      <c r="Q56" s="235">
        <v>320</v>
      </c>
      <c r="R56" s="236">
        <v>0.14492753623188406</v>
      </c>
      <c r="S56" s="237">
        <v>1.0225991275500399</v>
      </c>
      <c r="T56" s="209">
        <v>585306.36753046047</v>
      </c>
      <c r="U56" s="238">
        <v>0</v>
      </c>
      <c r="V56" s="238">
        <v>0</v>
      </c>
      <c r="W56" s="238">
        <v>492933.98</v>
      </c>
      <c r="X56" s="238">
        <v>5853238.2000000002</v>
      </c>
      <c r="Y56" s="238">
        <v>0</v>
      </c>
      <c r="Z56" s="231">
        <v>0</v>
      </c>
      <c r="AA56" s="238">
        <v>204873.85955395707</v>
      </c>
      <c r="AB56" s="239">
        <f t="shared" si="3"/>
        <v>7136352.4070844185</v>
      </c>
    </row>
    <row r="57" spans="1:28" x14ac:dyDescent="0.25">
      <c r="A57" s="204">
        <v>149</v>
      </c>
      <c r="B57" s="205" t="s">
        <v>56</v>
      </c>
      <c r="C57" s="207">
        <v>5384</v>
      </c>
      <c r="D57" s="207">
        <v>154</v>
      </c>
      <c r="E57" s="208">
        <v>2509</v>
      </c>
      <c r="F57" s="228">
        <f t="shared" si="0"/>
        <v>6.1379035472299719E-2</v>
      </c>
      <c r="G57" s="229">
        <f>'Lask. kustannukset MUUT'!$F198/$F$12</f>
        <v>0.62139217109645006</v>
      </c>
      <c r="H57" s="230">
        <v>3</v>
      </c>
      <c r="I57" s="231">
        <v>2796</v>
      </c>
      <c r="J57" s="232">
        <v>263</v>
      </c>
      <c r="K57" s="232">
        <v>350.85</v>
      </c>
      <c r="L57" s="233">
        <f t="shared" si="1"/>
        <v>15.345589283169444</v>
      </c>
      <c r="M57" s="229">
        <v>1.1924226036433558</v>
      </c>
      <c r="N57" s="230">
        <v>3</v>
      </c>
      <c r="O57" s="234">
        <v>242</v>
      </c>
      <c r="P57" s="232">
        <v>1666</v>
      </c>
      <c r="Q57" s="235">
        <v>225</v>
      </c>
      <c r="R57" s="236">
        <v>0.13505402160864347</v>
      </c>
      <c r="S57" s="237">
        <v>0.95293226021694888</v>
      </c>
      <c r="T57" s="209">
        <v>241190.10331939743</v>
      </c>
      <c r="U57" s="238">
        <v>110806.48880000001</v>
      </c>
      <c r="V57" s="238">
        <v>764508.32280000008</v>
      </c>
      <c r="W57" s="238">
        <v>451713.02</v>
      </c>
      <c r="X57" s="238">
        <v>266622.73696659732</v>
      </c>
      <c r="Y57" s="238">
        <v>0</v>
      </c>
      <c r="Z57" s="231">
        <v>71636.84</v>
      </c>
      <c r="AA57" s="238">
        <v>145862.59662649894</v>
      </c>
      <c r="AB57" s="239">
        <f t="shared" si="3"/>
        <v>2052340.108512494</v>
      </c>
    </row>
    <row r="58" spans="1:28" x14ac:dyDescent="0.25">
      <c r="A58" s="204">
        <v>151</v>
      </c>
      <c r="B58" s="205" t="s">
        <v>57</v>
      </c>
      <c r="C58" s="207">
        <v>1852</v>
      </c>
      <c r="D58" s="207">
        <v>49.25</v>
      </c>
      <c r="E58" s="208">
        <v>821</v>
      </c>
      <c r="F58" s="228">
        <f t="shared" si="0"/>
        <v>5.9987819732034105E-2</v>
      </c>
      <c r="G58" s="229">
        <f>'Lask. kustannukset MUUT'!$F51/$F$12</f>
        <v>1.1903280647063459</v>
      </c>
      <c r="H58" s="230">
        <v>0</v>
      </c>
      <c r="I58" s="231">
        <v>16</v>
      </c>
      <c r="J58" s="232">
        <v>68</v>
      </c>
      <c r="K58" s="232">
        <v>642.4</v>
      </c>
      <c r="L58" s="233">
        <f t="shared" si="1"/>
        <v>2.8829389788293898</v>
      </c>
      <c r="M58" s="229">
        <v>6.3471435440886506</v>
      </c>
      <c r="N58" s="230">
        <v>0</v>
      </c>
      <c r="O58" s="234">
        <v>0</v>
      </c>
      <c r="P58" s="232">
        <v>448</v>
      </c>
      <c r="Q58" s="235">
        <v>76</v>
      </c>
      <c r="R58" s="236">
        <v>0.16964285714285715</v>
      </c>
      <c r="S58" s="237">
        <v>1.1969888001947342</v>
      </c>
      <c r="T58" s="209">
        <v>81084.610130133457</v>
      </c>
      <c r="U58" s="238">
        <v>0</v>
      </c>
      <c r="V58" s="238">
        <v>0</v>
      </c>
      <c r="W58" s="238">
        <v>116792.72</v>
      </c>
      <c r="X58" s="238">
        <v>488181.40580687515</v>
      </c>
      <c r="Y58" s="238">
        <v>0</v>
      </c>
      <c r="Z58" s="231">
        <v>0</v>
      </c>
      <c r="AA58" s="238">
        <v>63024.285223821222</v>
      </c>
      <c r="AB58" s="239">
        <f t="shared" si="3"/>
        <v>749083.02116082981</v>
      </c>
    </row>
    <row r="59" spans="1:28" x14ac:dyDescent="0.25">
      <c r="A59" s="204">
        <v>152</v>
      </c>
      <c r="B59" s="205" t="s">
        <v>58</v>
      </c>
      <c r="C59" s="207">
        <v>4406</v>
      </c>
      <c r="D59" s="207">
        <v>107.66666666666667</v>
      </c>
      <c r="E59" s="208">
        <v>1927</v>
      </c>
      <c r="F59" s="228">
        <f t="shared" si="0"/>
        <v>5.5872686386438337E-2</v>
      </c>
      <c r="G59" s="229">
        <f>'Lask. kustannukset MUUT'!$F181/$F$12</f>
        <v>0.89524779904178842</v>
      </c>
      <c r="H59" s="230">
        <v>0</v>
      </c>
      <c r="I59" s="231">
        <v>32</v>
      </c>
      <c r="J59" s="232">
        <v>58</v>
      </c>
      <c r="K59" s="232">
        <v>354.13</v>
      </c>
      <c r="L59" s="233">
        <f t="shared" si="1"/>
        <v>12.441758676192359</v>
      </c>
      <c r="M59" s="229">
        <v>1.4707267681130178</v>
      </c>
      <c r="N59" s="230">
        <v>0</v>
      </c>
      <c r="O59" s="234">
        <v>0</v>
      </c>
      <c r="P59" s="232">
        <v>1179</v>
      </c>
      <c r="Q59" s="235">
        <v>128</v>
      </c>
      <c r="R59" s="236">
        <v>0.1085665818490246</v>
      </c>
      <c r="S59" s="237">
        <v>0.76603863397132743</v>
      </c>
      <c r="T59" s="209">
        <v>179671.17939069268</v>
      </c>
      <c r="U59" s="238">
        <v>0</v>
      </c>
      <c r="V59" s="238">
        <v>0</v>
      </c>
      <c r="W59" s="238">
        <v>99617.319999999992</v>
      </c>
      <c r="X59" s="238">
        <v>269115.3194869064</v>
      </c>
      <c r="Y59" s="238">
        <v>0</v>
      </c>
      <c r="Z59" s="231">
        <v>0</v>
      </c>
      <c r="AA59" s="238">
        <v>95955.975670924119</v>
      </c>
      <c r="AB59" s="239">
        <f t="shared" si="3"/>
        <v>644359.79454852315</v>
      </c>
    </row>
    <row r="60" spans="1:28" x14ac:dyDescent="0.25">
      <c r="A60" s="204">
        <v>153</v>
      </c>
      <c r="B60" s="205" t="s">
        <v>59</v>
      </c>
      <c r="C60" s="207">
        <v>25208</v>
      </c>
      <c r="D60" s="207">
        <v>1421</v>
      </c>
      <c r="E60" s="208">
        <v>11065</v>
      </c>
      <c r="F60" s="228">
        <f t="shared" si="0"/>
        <v>0.12842295526434705</v>
      </c>
      <c r="G60" s="229">
        <f>'Lask. kustannukset MUUT'!$F286/$F$12</f>
        <v>0.76031509930922059</v>
      </c>
      <c r="H60" s="230">
        <v>0</v>
      </c>
      <c r="I60" s="231">
        <v>33</v>
      </c>
      <c r="J60" s="232">
        <v>1861</v>
      </c>
      <c r="K60" s="232">
        <v>154.99</v>
      </c>
      <c r="L60" s="233">
        <f t="shared" si="1"/>
        <v>162.64275114523517</v>
      </c>
      <c r="M60" s="229">
        <v>0.11250687410678717</v>
      </c>
      <c r="N60" s="230">
        <v>0</v>
      </c>
      <c r="O60" s="234">
        <v>0</v>
      </c>
      <c r="P60" s="232">
        <v>7074</v>
      </c>
      <c r="Q60" s="235">
        <v>1084</v>
      </c>
      <c r="R60" s="236">
        <v>0.15323720667232119</v>
      </c>
      <c r="S60" s="237">
        <v>1.0812316135741133</v>
      </c>
      <c r="T60" s="209">
        <v>2362737.2194455029</v>
      </c>
      <c r="U60" s="238">
        <v>0</v>
      </c>
      <c r="V60" s="238">
        <v>0</v>
      </c>
      <c r="W60" s="238">
        <v>3196341.94</v>
      </c>
      <c r="X60" s="238">
        <v>117782.123421556</v>
      </c>
      <c r="Y60" s="238">
        <v>0</v>
      </c>
      <c r="Z60" s="231">
        <v>0</v>
      </c>
      <c r="AA60" s="238">
        <v>774879.16762077471</v>
      </c>
      <c r="AB60" s="239">
        <f t="shared" si="3"/>
        <v>6451740.4504878335</v>
      </c>
    </row>
    <row r="61" spans="1:28" x14ac:dyDescent="0.25">
      <c r="A61" s="204">
        <v>165</v>
      </c>
      <c r="B61" s="205" t="s">
        <v>60</v>
      </c>
      <c r="C61" s="207">
        <v>16280</v>
      </c>
      <c r="D61" s="207">
        <v>598</v>
      </c>
      <c r="E61" s="208">
        <v>7613</v>
      </c>
      <c r="F61" s="228">
        <f t="shared" si="0"/>
        <v>7.8549848942598186E-2</v>
      </c>
      <c r="G61" s="229">
        <f>'Lask. kustannukset MUUT'!$F240/$F$12</f>
        <v>1.5699200428886551</v>
      </c>
      <c r="H61" s="230">
        <v>0</v>
      </c>
      <c r="I61" s="231">
        <v>68</v>
      </c>
      <c r="J61" s="232">
        <v>548</v>
      </c>
      <c r="K61" s="232">
        <v>547.41</v>
      </c>
      <c r="L61" s="233">
        <f t="shared" si="1"/>
        <v>29.740048592462689</v>
      </c>
      <c r="M61" s="229">
        <v>0.6152790057012899</v>
      </c>
      <c r="N61" s="230">
        <v>0</v>
      </c>
      <c r="O61" s="234">
        <v>0</v>
      </c>
      <c r="P61" s="232">
        <v>5149</v>
      </c>
      <c r="Q61" s="235">
        <v>645</v>
      </c>
      <c r="R61" s="236">
        <v>0.12526704214410564</v>
      </c>
      <c r="S61" s="237">
        <v>0.88387597925062178</v>
      </c>
      <c r="T61" s="209">
        <v>933327.64032641053</v>
      </c>
      <c r="U61" s="238">
        <v>0</v>
      </c>
      <c r="V61" s="238">
        <v>0</v>
      </c>
      <c r="W61" s="238">
        <v>941211.91999999993</v>
      </c>
      <c r="X61" s="238">
        <v>415995.30409829004</v>
      </c>
      <c r="Y61" s="238">
        <v>0</v>
      </c>
      <c r="Z61" s="231">
        <v>0</v>
      </c>
      <c r="AA61" s="238">
        <v>409093.51178674947</v>
      </c>
      <c r="AB61" s="239">
        <f t="shared" si="3"/>
        <v>2699628.37621145</v>
      </c>
    </row>
    <row r="62" spans="1:28" x14ac:dyDescent="0.25">
      <c r="A62" s="204">
        <v>167</v>
      </c>
      <c r="B62" s="205" t="s">
        <v>61</v>
      </c>
      <c r="C62" s="207">
        <v>77513</v>
      </c>
      <c r="D62" s="207">
        <v>4747.833333333333</v>
      </c>
      <c r="E62" s="208">
        <v>35423</v>
      </c>
      <c r="F62" s="228">
        <f t="shared" si="0"/>
        <v>0.13403250242309608</v>
      </c>
      <c r="G62" s="229">
        <f>'Lask. kustannukset MUUT'!$F246/$F$12</f>
        <v>0.99942393332774115</v>
      </c>
      <c r="H62" s="230">
        <v>0</v>
      </c>
      <c r="I62" s="231">
        <v>83</v>
      </c>
      <c r="J62" s="232">
        <v>4836</v>
      </c>
      <c r="K62" s="232">
        <v>2381.79</v>
      </c>
      <c r="L62" s="233">
        <f t="shared" si="1"/>
        <v>32.544011016924244</v>
      </c>
      <c r="M62" s="229">
        <v>0.56226712552311209</v>
      </c>
      <c r="N62" s="230">
        <v>0</v>
      </c>
      <c r="O62" s="234">
        <v>0</v>
      </c>
      <c r="P62" s="232">
        <v>22217</v>
      </c>
      <c r="Q62" s="235">
        <v>2376</v>
      </c>
      <c r="R62" s="236">
        <v>0.10694513210604492</v>
      </c>
      <c r="S62" s="237">
        <v>0.75459779163282048</v>
      </c>
      <c r="T62" s="209">
        <v>7582615.6812134041</v>
      </c>
      <c r="U62" s="238">
        <v>0</v>
      </c>
      <c r="V62" s="238">
        <v>0</v>
      </c>
      <c r="W62" s="238">
        <v>8306023.4399999995</v>
      </c>
      <c r="X62" s="238">
        <v>1810002.4759289492</v>
      </c>
      <c r="Y62" s="238">
        <v>0</v>
      </c>
      <c r="Z62" s="231">
        <v>0</v>
      </c>
      <c r="AA62" s="238">
        <v>1662903.0710471936</v>
      </c>
      <c r="AB62" s="239">
        <f t="shared" si="3"/>
        <v>19361544.668189548</v>
      </c>
    </row>
    <row r="63" spans="1:28" x14ac:dyDescent="0.25">
      <c r="A63" s="204">
        <v>169</v>
      </c>
      <c r="B63" s="205" t="s">
        <v>62</v>
      </c>
      <c r="C63" s="207">
        <v>4990</v>
      </c>
      <c r="D63" s="207">
        <v>158.58333333333334</v>
      </c>
      <c r="E63" s="208">
        <v>2337</v>
      </c>
      <c r="F63" s="228">
        <f t="shared" si="0"/>
        <v>6.7857652260733134E-2</v>
      </c>
      <c r="G63" s="229">
        <f>'Lask. kustannukset MUUT'!$F237/$F$12</f>
        <v>0.36529614801829269</v>
      </c>
      <c r="H63" s="230">
        <v>0</v>
      </c>
      <c r="I63" s="231">
        <v>22</v>
      </c>
      <c r="J63" s="232">
        <v>169</v>
      </c>
      <c r="K63" s="232">
        <v>180.42</v>
      </c>
      <c r="L63" s="233">
        <f t="shared" si="1"/>
        <v>27.657687617780734</v>
      </c>
      <c r="M63" s="229">
        <v>0.6616036662340018</v>
      </c>
      <c r="N63" s="230">
        <v>0</v>
      </c>
      <c r="O63" s="234">
        <v>0</v>
      </c>
      <c r="P63" s="232">
        <v>1439</v>
      </c>
      <c r="Q63" s="235">
        <v>201</v>
      </c>
      <c r="R63" s="236">
        <v>0.13968033356497567</v>
      </c>
      <c r="S63" s="237">
        <v>0.98557521195215425</v>
      </c>
      <c r="T63" s="209">
        <v>247134.71117759426</v>
      </c>
      <c r="U63" s="238">
        <v>0</v>
      </c>
      <c r="V63" s="238">
        <v>0</v>
      </c>
      <c r="W63" s="238">
        <v>290264.26</v>
      </c>
      <c r="X63" s="238">
        <v>137107.23729090349</v>
      </c>
      <c r="Y63" s="238">
        <v>0</v>
      </c>
      <c r="Z63" s="231">
        <v>0</v>
      </c>
      <c r="AA63" s="238">
        <v>139819.31734624074</v>
      </c>
      <c r="AB63" s="239">
        <f t="shared" si="3"/>
        <v>814325.52581473847</v>
      </c>
    </row>
    <row r="64" spans="1:28" x14ac:dyDescent="0.25">
      <c r="A64" s="204">
        <v>171</v>
      </c>
      <c r="B64" s="205" t="s">
        <v>63</v>
      </c>
      <c r="C64" s="207">
        <v>4540</v>
      </c>
      <c r="D64" s="207">
        <v>149.41666666666666</v>
      </c>
      <c r="E64" s="208">
        <v>2021</v>
      </c>
      <c r="F64" s="228">
        <f t="shared" si="0"/>
        <v>7.3932046841497609E-2</v>
      </c>
      <c r="G64" s="229">
        <f>'Lask. kustannukset MUUT'!$F130/$F$12</f>
        <v>0.75581827151136327</v>
      </c>
      <c r="H64" s="230">
        <v>0</v>
      </c>
      <c r="I64" s="231">
        <v>18</v>
      </c>
      <c r="J64" s="232">
        <v>187</v>
      </c>
      <c r="K64" s="232">
        <v>574.89</v>
      </c>
      <c r="L64" s="233">
        <f t="shared" si="1"/>
        <v>7.8971629355180992</v>
      </c>
      <c r="M64" s="229">
        <v>2.3170887668000235</v>
      </c>
      <c r="N64" s="230">
        <v>0</v>
      </c>
      <c r="O64" s="234">
        <v>0</v>
      </c>
      <c r="P64" s="232">
        <v>1222</v>
      </c>
      <c r="Q64" s="235">
        <v>173</v>
      </c>
      <c r="R64" s="236">
        <v>0.14157119476268412</v>
      </c>
      <c r="S64" s="237">
        <v>0.99891700372870906</v>
      </c>
      <c r="T64" s="209">
        <v>244975.67087778816</v>
      </c>
      <c r="U64" s="238">
        <v>0</v>
      </c>
      <c r="V64" s="238">
        <v>0</v>
      </c>
      <c r="W64" s="238">
        <v>321179.98</v>
      </c>
      <c r="X64" s="238">
        <v>436878.2820428306</v>
      </c>
      <c r="Y64" s="238">
        <v>0</v>
      </c>
      <c r="Z64" s="231">
        <v>0</v>
      </c>
      <c r="AA64" s="238">
        <v>128932.41528867268</v>
      </c>
      <c r="AB64" s="239">
        <f t="shared" si="3"/>
        <v>1131966.3482092915</v>
      </c>
    </row>
    <row r="65" spans="1:28" x14ac:dyDescent="0.25">
      <c r="A65" s="204">
        <v>172</v>
      </c>
      <c r="B65" s="205" t="s">
        <v>64</v>
      </c>
      <c r="C65" s="207">
        <v>4171</v>
      </c>
      <c r="D65" s="207">
        <v>178.33333333333334</v>
      </c>
      <c r="E65" s="208">
        <v>1663</v>
      </c>
      <c r="F65" s="228">
        <f t="shared" si="0"/>
        <v>0.10723591902184808</v>
      </c>
      <c r="G65" s="229">
        <f>'Lask. kustannukset MUUT'!$F88/$F$12</f>
        <v>0.61880135062596919</v>
      </c>
      <c r="H65" s="230">
        <v>0</v>
      </c>
      <c r="I65" s="231">
        <v>10</v>
      </c>
      <c r="J65" s="232">
        <v>103</v>
      </c>
      <c r="K65" s="232">
        <v>867.07</v>
      </c>
      <c r="L65" s="233">
        <f t="shared" si="1"/>
        <v>4.8104535965954307</v>
      </c>
      <c r="M65" s="229">
        <v>3.8038881698035896</v>
      </c>
      <c r="N65" s="230">
        <v>3</v>
      </c>
      <c r="O65" s="234">
        <v>247</v>
      </c>
      <c r="P65" s="232">
        <v>969</v>
      </c>
      <c r="Q65" s="235">
        <v>162</v>
      </c>
      <c r="R65" s="236">
        <v>0.16718266253869968</v>
      </c>
      <c r="S65" s="237">
        <v>1.1796298294896124</v>
      </c>
      <c r="T65" s="209">
        <v>326448.62278368557</v>
      </c>
      <c r="U65" s="238">
        <v>0</v>
      </c>
      <c r="V65" s="238">
        <v>0</v>
      </c>
      <c r="W65" s="238">
        <v>176906.62</v>
      </c>
      <c r="X65" s="238">
        <v>658915.70911109459</v>
      </c>
      <c r="Y65" s="238">
        <v>0</v>
      </c>
      <c r="Z65" s="231">
        <v>73116.94</v>
      </c>
      <c r="AA65" s="238">
        <v>139882.31001451737</v>
      </c>
      <c r="AB65" s="239">
        <f t="shared" si="3"/>
        <v>1375270.2019092974</v>
      </c>
    </row>
    <row r="66" spans="1:28" x14ac:dyDescent="0.25">
      <c r="A66" s="204">
        <v>176</v>
      </c>
      <c r="B66" s="205" t="s">
        <v>65</v>
      </c>
      <c r="C66" s="207">
        <v>4352</v>
      </c>
      <c r="D66" s="207">
        <v>251.25</v>
      </c>
      <c r="E66" s="208">
        <v>1735</v>
      </c>
      <c r="F66" s="228">
        <f t="shared" si="0"/>
        <v>0.14481268011527376</v>
      </c>
      <c r="G66" s="229">
        <f>'Lask. kustannukset MUUT'!$F52/$F$12</f>
        <v>0.95325048505471566</v>
      </c>
      <c r="H66" s="230">
        <v>0</v>
      </c>
      <c r="I66" s="231">
        <v>2</v>
      </c>
      <c r="J66" s="232">
        <v>110</v>
      </c>
      <c r="K66" s="232">
        <v>1501.7</v>
      </c>
      <c r="L66" s="233">
        <f t="shared" si="1"/>
        <v>2.8980488779383364</v>
      </c>
      <c r="M66" s="229">
        <v>6.3140506934775837</v>
      </c>
      <c r="N66" s="230">
        <v>3</v>
      </c>
      <c r="O66" s="234">
        <v>185</v>
      </c>
      <c r="P66" s="232">
        <v>950</v>
      </c>
      <c r="Q66" s="235">
        <v>161</v>
      </c>
      <c r="R66" s="236">
        <v>0.1694736842105263</v>
      </c>
      <c r="S66" s="237">
        <v>1.1957951271529885</v>
      </c>
      <c r="T66" s="209">
        <v>459970.36392305966</v>
      </c>
      <c r="U66" s="238">
        <v>0</v>
      </c>
      <c r="V66" s="238">
        <v>0</v>
      </c>
      <c r="W66" s="238">
        <v>188929.4</v>
      </c>
      <c r="X66" s="238">
        <v>1141192.43010614</v>
      </c>
      <c r="Y66" s="238">
        <v>0</v>
      </c>
      <c r="Z66" s="231">
        <v>54763.7</v>
      </c>
      <c r="AA66" s="238">
        <v>147952.57418350357</v>
      </c>
      <c r="AB66" s="239">
        <f t="shared" si="3"/>
        <v>1992808.4682127032</v>
      </c>
    </row>
    <row r="67" spans="1:28" x14ac:dyDescent="0.25">
      <c r="A67" s="204">
        <v>177</v>
      </c>
      <c r="B67" s="205" t="s">
        <v>66</v>
      </c>
      <c r="C67" s="207">
        <v>1768</v>
      </c>
      <c r="D67" s="207">
        <v>51.25</v>
      </c>
      <c r="E67" s="208">
        <v>741</v>
      </c>
      <c r="F67" s="228">
        <f t="shared" si="0"/>
        <v>6.9163292847503374E-2</v>
      </c>
      <c r="G67" s="229">
        <f>'Lask. kustannukset MUUT'!$F120/$F$12</f>
        <v>0.85686985733134924</v>
      </c>
      <c r="H67" s="230">
        <v>0</v>
      </c>
      <c r="I67" s="231">
        <v>3</v>
      </c>
      <c r="J67" s="232">
        <v>22</v>
      </c>
      <c r="K67" s="232">
        <v>258.49</v>
      </c>
      <c r="L67" s="233">
        <f t="shared" si="1"/>
        <v>6.839723006692715</v>
      </c>
      <c r="M67" s="229">
        <v>2.6753170427476891</v>
      </c>
      <c r="N67" s="230">
        <v>0</v>
      </c>
      <c r="O67" s="234">
        <v>0</v>
      </c>
      <c r="P67" s="232">
        <v>482</v>
      </c>
      <c r="Q67" s="235">
        <v>72</v>
      </c>
      <c r="R67" s="236">
        <v>0.14937759336099585</v>
      </c>
      <c r="S67" s="237">
        <v>1.0539984368607049</v>
      </c>
      <c r="T67" s="209">
        <v>89246.726449078211</v>
      </c>
      <c r="U67" s="238">
        <v>0</v>
      </c>
      <c r="V67" s="238">
        <v>0</v>
      </c>
      <c r="W67" s="238">
        <v>37785.879999999997</v>
      </c>
      <c r="X67" s="238">
        <v>196435.26087643078</v>
      </c>
      <c r="Y67" s="238">
        <v>0</v>
      </c>
      <c r="Z67" s="231">
        <v>0</v>
      </c>
      <c r="AA67" s="238">
        <v>52978.430389991321</v>
      </c>
      <c r="AB67" s="239">
        <f t="shared" si="3"/>
        <v>376446.29771550029</v>
      </c>
    </row>
    <row r="68" spans="1:28" x14ac:dyDescent="0.25">
      <c r="A68" s="204">
        <v>178</v>
      </c>
      <c r="B68" s="205" t="s">
        <v>67</v>
      </c>
      <c r="C68" s="207">
        <v>5769</v>
      </c>
      <c r="D68" s="207">
        <v>188.66666666666666</v>
      </c>
      <c r="E68" s="208">
        <v>2397</v>
      </c>
      <c r="F68" s="228">
        <f t="shared" si="0"/>
        <v>7.8709497983590601E-2</v>
      </c>
      <c r="G68" s="229">
        <f>'Lask. kustannukset MUUT'!$F92/$F$12</f>
        <v>1.4212494638193527</v>
      </c>
      <c r="H68" s="230">
        <v>0</v>
      </c>
      <c r="I68" s="231">
        <v>15</v>
      </c>
      <c r="J68" s="232">
        <v>154</v>
      </c>
      <c r="K68" s="232">
        <v>1163.3699999999999</v>
      </c>
      <c r="L68" s="233">
        <f t="shared" si="1"/>
        <v>4.9588694912194748</v>
      </c>
      <c r="M68" s="229">
        <v>3.6900401512641094</v>
      </c>
      <c r="N68" s="230">
        <v>0</v>
      </c>
      <c r="O68" s="234">
        <v>0</v>
      </c>
      <c r="P68" s="232">
        <v>1344</v>
      </c>
      <c r="Q68" s="235">
        <v>170</v>
      </c>
      <c r="R68" s="236">
        <v>0.12648809523809523</v>
      </c>
      <c r="S68" s="237">
        <v>0.8924916492680034</v>
      </c>
      <c r="T68" s="209">
        <v>331407.28756296943</v>
      </c>
      <c r="U68" s="238">
        <v>0</v>
      </c>
      <c r="V68" s="238">
        <v>0</v>
      </c>
      <c r="W68" s="238">
        <v>264501.15999999997</v>
      </c>
      <c r="X68" s="238">
        <v>884084.06300364924</v>
      </c>
      <c r="Y68" s="238">
        <v>0</v>
      </c>
      <c r="Z68" s="231">
        <v>0</v>
      </c>
      <c r="AA68" s="238">
        <v>146379.93834914878</v>
      </c>
      <c r="AB68" s="239">
        <f t="shared" si="3"/>
        <v>1626372.4489157675</v>
      </c>
    </row>
    <row r="69" spans="1:28" x14ac:dyDescent="0.25">
      <c r="A69" s="204">
        <v>179</v>
      </c>
      <c r="B69" s="205" t="s">
        <v>68</v>
      </c>
      <c r="C69" s="207">
        <v>145887</v>
      </c>
      <c r="D69" s="207">
        <v>8686.8333333333339</v>
      </c>
      <c r="E69" s="208">
        <v>69786</v>
      </c>
      <c r="F69" s="228">
        <f t="shared" si="0"/>
        <v>0.12447816658546605</v>
      </c>
      <c r="G69" s="229">
        <f>'Lask. kustannukset MUUT'!$F284/$F$12</f>
        <v>0.403634240093459</v>
      </c>
      <c r="H69" s="230">
        <v>0</v>
      </c>
      <c r="I69" s="231">
        <v>299</v>
      </c>
      <c r="J69" s="232">
        <v>8694</v>
      </c>
      <c r="K69" s="232">
        <v>1171.03</v>
      </c>
      <c r="L69" s="233">
        <f t="shared" si="1"/>
        <v>124.58007053619464</v>
      </c>
      <c r="M69" s="229">
        <v>0.14688085701606812</v>
      </c>
      <c r="N69" s="230">
        <v>3</v>
      </c>
      <c r="O69" s="234">
        <v>429</v>
      </c>
      <c r="P69" s="232">
        <v>45820</v>
      </c>
      <c r="Q69" s="235">
        <v>4290</v>
      </c>
      <c r="R69" s="236">
        <v>9.3627237014404188E-2</v>
      </c>
      <c r="S69" s="237">
        <v>0.66062760311236857</v>
      </c>
      <c r="T69" s="209">
        <v>13253914.036766849</v>
      </c>
      <c r="U69" s="238">
        <v>0</v>
      </c>
      <c r="V69" s="238">
        <v>0</v>
      </c>
      <c r="W69" s="238">
        <v>14932292.76</v>
      </c>
      <c r="X69" s="238">
        <v>889905.15510900493</v>
      </c>
      <c r="Y69" s="238">
        <v>0</v>
      </c>
      <c r="Z69" s="231">
        <v>126992.57999999999</v>
      </c>
      <c r="AA69" s="238">
        <v>2739997.516815274</v>
      </c>
      <c r="AB69" s="239">
        <f t="shared" si="3"/>
        <v>31943102.048691124</v>
      </c>
    </row>
    <row r="70" spans="1:28" x14ac:dyDescent="0.25">
      <c r="A70" s="204">
        <v>181</v>
      </c>
      <c r="B70" s="205" t="s">
        <v>69</v>
      </c>
      <c r="C70" s="207">
        <v>1683</v>
      </c>
      <c r="D70" s="207">
        <v>49.416666666666664</v>
      </c>
      <c r="E70" s="208">
        <v>718</v>
      </c>
      <c r="F70" s="228">
        <f t="shared" si="0"/>
        <v>6.8825441039925717E-2</v>
      </c>
      <c r="G70" s="229">
        <f>'Lask. kustannukset MUUT'!$F129/$F$12</f>
        <v>0.54372358859054115</v>
      </c>
      <c r="H70" s="230">
        <v>0</v>
      </c>
      <c r="I70" s="231">
        <v>3</v>
      </c>
      <c r="J70" s="232">
        <v>36</v>
      </c>
      <c r="K70" s="232">
        <v>215.09</v>
      </c>
      <c r="L70" s="233">
        <f t="shared" si="1"/>
        <v>7.824631549583895</v>
      </c>
      <c r="M70" s="229">
        <v>2.3385673065272417</v>
      </c>
      <c r="N70" s="230">
        <v>0</v>
      </c>
      <c r="O70" s="234">
        <v>0</v>
      </c>
      <c r="P70" s="232">
        <v>441</v>
      </c>
      <c r="Q70" s="235">
        <v>63</v>
      </c>
      <c r="R70" s="236">
        <v>0.14285714285714285</v>
      </c>
      <c r="S70" s="237">
        <v>1.0079905685850392</v>
      </c>
      <c r="T70" s="209">
        <v>84541.021658464102</v>
      </c>
      <c r="U70" s="238">
        <v>0</v>
      </c>
      <c r="V70" s="238">
        <v>0</v>
      </c>
      <c r="W70" s="238">
        <v>61831.44</v>
      </c>
      <c r="X70" s="238">
        <v>163454.13850404849</v>
      </c>
      <c r="Y70" s="238">
        <v>0</v>
      </c>
      <c r="Z70" s="231">
        <v>0</v>
      </c>
      <c r="AA70" s="238">
        <v>48230.020248580695</v>
      </c>
      <c r="AB70" s="239">
        <f t="shared" si="3"/>
        <v>358056.62041109335</v>
      </c>
    </row>
    <row r="71" spans="1:28" x14ac:dyDescent="0.25">
      <c r="A71" s="204">
        <v>182</v>
      </c>
      <c r="B71" s="205" t="s">
        <v>70</v>
      </c>
      <c r="C71" s="207">
        <v>19347</v>
      </c>
      <c r="D71" s="207">
        <v>1076.5</v>
      </c>
      <c r="E71" s="208">
        <v>8451</v>
      </c>
      <c r="F71" s="228">
        <f t="shared" si="0"/>
        <v>0.12738137498520885</v>
      </c>
      <c r="G71" s="229">
        <f>'Lask. kustannukset MUUT'!$F179/$F$12</f>
        <v>1.0534628279467575</v>
      </c>
      <c r="H71" s="230">
        <v>0</v>
      </c>
      <c r="I71" s="231">
        <v>25</v>
      </c>
      <c r="J71" s="232">
        <v>476</v>
      </c>
      <c r="K71" s="232">
        <v>1571.41</v>
      </c>
      <c r="L71" s="233">
        <f t="shared" si="1"/>
        <v>12.311872776678269</v>
      </c>
      <c r="M71" s="229">
        <v>1.486242414894039</v>
      </c>
      <c r="N71" s="230">
        <v>0</v>
      </c>
      <c r="O71" s="234">
        <v>0</v>
      </c>
      <c r="P71" s="232">
        <v>4982</v>
      </c>
      <c r="Q71" s="235">
        <v>586</v>
      </c>
      <c r="R71" s="236">
        <v>0.11762344439983942</v>
      </c>
      <c r="S71" s="237">
        <v>0.82994325819667414</v>
      </c>
      <c r="T71" s="209">
        <v>1798680.1295648171</v>
      </c>
      <c r="U71" s="238">
        <v>0</v>
      </c>
      <c r="V71" s="238">
        <v>0</v>
      </c>
      <c r="W71" s="238">
        <v>817549.04</v>
      </c>
      <c r="X71" s="238">
        <v>1194167.4079996599</v>
      </c>
      <c r="Y71" s="238">
        <v>0</v>
      </c>
      <c r="Z71" s="231">
        <v>0</v>
      </c>
      <c r="AA71" s="238">
        <v>456498.01431029191</v>
      </c>
      <c r="AB71" s="239">
        <f t="shared" si="3"/>
        <v>4266894.591874769</v>
      </c>
    </row>
    <row r="72" spans="1:28" x14ac:dyDescent="0.25">
      <c r="A72" s="204">
        <v>186</v>
      </c>
      <c r="B72" s="205" t="s">
        <v>71</v>
      </c>
      <c r="C72" s="207">
        <v>45630</v>
      </c>
      <c r="D72" s="207">
        <v>2081.8333333333335</v>
      </c>
      <c r="E72" s="208">
        <v>22945</v>
      </c>
      <c r="F72" s="228">
        <f t="shared" si="0"/>
        <v>9.0731459286700081E-2</v>
      </c>
      <c r="G72" s="229">
        <f>'Lask. kustannukset MUUT'!$F302/$F$12</f>
        <v>0.59358892667148411</v>
      </c>
      <c r="H72" s="230">
        <v>0</v>
      </c>
      <c r="I72" s="231">
        <v>471</v>
      </c>
      <c r="J72" s="232">
        <v>3299</v>
      </c>
      <c r="K72" s="232">
        <v>37.54</v>
      </c>
      <c r="L72" s="233">
        <f t="shared" si="1"/>
        <v>1215.5034629728291</v>
      </c>
      <c r="M72" s="229">
        <v>1.50541961293347E-2</v>
      </c>
      <c r="N72" s="230">
        <v>0</v>
      </c>
      <c r="O72" s="234">
        <v>0</v>
      </c>
      <c r="P72" s="232">
        <v>15305</v>
      </c>
      <c r="Q72" s="235">
        <v>2117</v>
      </c>
      <c r="R72" s="236">
        <v>0.13832081019274747</v>
      </c>
      <c r="S72" s="237">
        <v>0.97598250479331572</v>
      </c>
      <c r="T72" s="209">
        <v>3021640.115201565</v>
      </c>
      <c r="U72" s="238">
        <v>0</v>
      </c>
      <c r="V72" s="238">
        <v>0</v>
      </c>
      <c r="W72" s="238">
        <v>5666164.46</v>
      </c>
      <c r="X72" s="238">
        <v>28527.910918415455</v>
      </c>
      <c r="Y72" s="238">
        <v>0</v>
      </c>
      <c r="Z72" s="231">
        <v>0</v>
      </c>
      <c r="AA72" s="238">
        <v>1266103.942552431</v>
      </c>
      <c r="AB72" s="239">
        <f t="shared" si="3"/>
        <v>9982436.4286724105</v>
      </c>
    </row>
    <row r="73" spans="1:28" x14ac:dyDescent="0.25">
      <c r="A73" s="204">
        <v>202</v>
      </c>
      <c r="B73" s="205" t="s">
        <v>72</v>
      </c>
      <c r="C73" s="207">
        <v>35848</v>
      </c>
      <c r="D73" s="207">
        <v>911.16666666666663</v>
      </c>
      <c r="E73" s="208">
        <v>16924</v>
      </c>
      <c r="F73" s="228">
        <f t="shared" si="0"/>
        <v>5.3838730008666194E-2</v>
      </c>
      <c r="G73" s="229">
        <f>'Lask. kustannukset MUUT'!$F294/$F$12</f>
        <v>0.74616932341611586</v>
      </c>
      <c r="H73" s="230">
        <v>0</v>
      </c>
      <c r="I73" s="231">
        <v>1740</v>
      </c>
      <c r="J73" s="232">
        <v>2081</v>
      </c>
      <c r="K73" s="232">
        <v>150.57</v>
      </c>
      <c r="L73" s="233">
        <f t="shared" si="1"/>
        <v>238.08195523676696</v>
      </c>
      <c r="M73" s="229">
        <v>7.6857683352277273E-2</v>
      </c>
      <c r="N73" s="230">
        <v>3</v>
      </c>
      <c r="O73" s="234">
        <v>232</v>
      </c>
      <c r="P73" s="232">
        <v>12249</v>
      </c>
      <c r="Q73" s="235">
        <v>1129</v>
      </c>
      <c r="R73" s="236">
        <v>9.2170789452200183E-2</v>
      </c>
      <c r="S73" s="237">
        <v>0.65035100526798639</v>
      </c>
      <c r="T73" s="209">
        <v>1408620.8440634594</v>
      </c>
      <c r="U73" s="238">
        <v>0</v>
      </c>
      <c r="V73" s="238">
        <v>0</v>
      </c>
      <c r="W73" s="238">
        <v>3574200.7399999998</v>
      </c>
      <c r="X73" s="238">
        <v>114423.21648870045</v>
      </c>
      <c r="Y73" s="238">
        <v>0</v>
      </c>
      <c r="Z73" s="231">
        <v>68676.639999999999</v>
      </c>
      <c r="AA73" s="238">
        <v>662810.84605155385</v>
      </c>
      <c r="AB73" s="239">
        <f t="shared" si="3"/>
        <v>5828732.2866037134</v>
      </c>
    </row>
    <row r="74" spans="1:28" x14ac:dyDescent="0.25">
      <c r="A74" s="204">
        <v>204</v>
      </c>
      <c r="B74" s="205" t="s">
        <v>73</v>
      </c>
      <c r="C74" s="207">
        <v>2689</v>
      </c>
      <c r="D74" s="207">
        <v>112.5</v>
      </c>
      <c r="E74" s="208">
        <v>1054</v>
      </c>
      <c r="F74" s="228">
        <f t="shared" si="0"/>
        <v>0.10673624288425047</v>
      </c>
      <c r="G74" s="229">
        <f>'Lask. kustannukset MUUT'!$F69/$F$12</f>
        <v>1.3115424998467209</v>
      </c>
      <c r="H74" s="230">
        <v>0</v>
      </c>
      <c r="I74" s="231">
        <v>4</v>
      </c>
      <c r="J74" s="232">
        <v>50</v>
      </c>
      <c r="K74" s="232">
        <v>674.08</v>
      </c>
      <c r="L74" s="233">
        <f t="shared" si="1"/>
        <v>3.9891407548065509</v>
      </c>
      <c r="M74" s="229">
        <v>4.587059883868613</v>
      </c>
      <c r="N74" s="230">
        <v>0</v>
      </c>
      <c r="O74" s="234">
        <v>0</v>
      </c>
      <c r="P74" s="232">
        <v>650</v>
      </c>
      <c r="Q74" s="235">
        <v>114</v>
      </c>
      <c r="R74" s="236">
        <v>0.17538461538461539</v>
      </c>
      <c r="S74" s="237">
        <v>1.2375022672782481</v>
      </c>
      <c r="T74" s="209">
        <v>209477.35743193602</v>
      </c>
      <c r="U74" s="238">
        <v>0</v>
      </c>
      <c r="V74" s="238">
        <v>0</v>
      </c>
      <c r="W74" s="238">
        <v>85877</v>
      </c>
      <c r="X74" s="238">
        <v>512256.10527132376</v>
      </c>
      <c r="Y74" s="238">
        <v>0</v>
      </c>
      <c r="Z74" s="231">
        <v>0</v>
      </c>
      <c r="AA74" s="238">
        <v>94604.907454499684</v>
      </c>
      <c r="AB74" s="239">
        <f t="shared" si="3"/>
        <v>902215.3701577594</v>
      </c>
    </row>
    <row r="75" spans="1:28" x14ac:dyDescent="0.25">
      <c r="A75" s="204">
        <v>205</v>
      </c>
      <c r="B75" s="205" t="s">
        <v>74</v>
      </c>
      <c r="C75" s="207">
        <v>36297</v>
      </c>
      <c r="D75" s="207">
        <v>1483.0833333333333</v>
      </c>
      <c r="E75" s="208">
        <v>16620</v>
      </c>
      <c r="F75" s="228">
        <f t="shared" si="0"/>
        <v>8.9234857601283593E-2</v>
      </c>
      <c r="G75" s="229">
        <f>'Lask. kustannukset MUUT'!$F218/$F$12</f>
        <v>0.73527189383117708</v>
      </c>
      <c r="H75" s="230">
        <v>0</v>
      </c>
      <c r="I75" s="231">
        <v>38</v>
      </c>
      <c r="J75" s="232">
        <v>1852</v>
      </c>
      <c r="K75" s="232">
        <v>1834.83</v>
      </c>
      <c r="L75" s="233">
        <f t="shared" si="1"/>
        <v>19.782214156079856</v>
      </c>
      <c r="M75" s="229">
        <v>0.92499390528813263</v>
      </c>
      <c r="N75" s="230">
        <v>0</v>
      </c>
      <c r="O75" s="234">
        <v>0</v>
      </c>
      <c r="P75" s="232">
        <v>10417</v>
      </c>
      <c r="Q75" s="235">
        <v>1139</v>
      </c>
      <c r="R75" s="236">
        <v>0.10934050110396468</v>
      </c>
      <c r="S75" s="237">
        <v>0.7714993571401092</v>
      </c>
      <c r="T75" s="209">
        <v>2363957.3629530976</v>
      </c>
      <c r="U75" s="238">
        <v>0</v>
      </c>
      <c r="V75" s="238">
        <v>0</v>
      </c>
      <c r="W75" s="238">
        <v>3180884.08</v>
      </c>
      <c r="X75" s="238">
        <v>1394349.1419935063</v>
      </c>
      <c r="Y75" s="238">
        <v>0</v>
      </c>
      <c r="Z75" s="231">
        <v>0</v>
      </c>
      <c r="AA75" s="238">
        <v>796128.47888263653</v>
      </c>
      <c r="AB75" s="239">
        <f t="shared" si="3"/>
        <v>7735319.0638292413</v>
      </c>
    </row>
    <row r="76" spans="1:28" x14ac:dyDescent="0.25">
      <c r="A76" s="204">
        <v>208</v>
      </c>
      <c r="B76" s="205" t="s">
        <v>75</v>
      </c>
      <c r="C76" s="207">
        <v>12335</v>
      </c>
      <c r="D76" s="207">
        <v>363.91666666666669</v>
      </c>
      <c r="E76" s="208">
        <v>5408</v>
      </c>
      <c r="F76" s="228">
        <f t="shared" ref="F76:F139" si="4">D76/E76</f>
        <v>6.7292283037475351E-2</v>
      </c>
      <c r="G76" s="229">
        <f>'Lask. kustannukset MUUT'!$F188/$F$12</f>
        <v>0.87112169428496766</v>
      </c>
      <c r="H76" s="230">
        <v>0</v>
      </c>
      <c r="I76" s="231">
        <v>55</v>
      </c>
      <c r="J76" s="232">
        <v>386</v>
      </c>
      <c r="K76" s="232">
        <v>924.1</v>
      </c>
      <c r="L76" s="233">
        <f t="shared" ref="L76:L139" si="5">C76/K76</f>
        <v>13.348122497565198</v>
      </c>
      <c r="M76" s="229">
        <v>1.3708615223464022</v>
      </c>
      <c r="N76" s="230">
        <v>0</v>
      </c>
      <c r="O76" s="234">
        <v>0</v>
      </c>
      <c r="P76" s="232">
        <v>3387</v>
      </c>
      <c r="Q76" s="235">
        <v>411</v>
      </c>
      <c r="R76" s="236">
        <v>0.12134632418069087</v>
      </c>
      <c r="S76" s="237">
        <v>0.85621165214619355</v>
      </c>
      <c r="T76" s="209">
        <v>605813.28047525836</v>
      </c>
      <c r="U76" s="238">
        <v>0</v>
      </c>
      <c r="V76" s="238">
        <v>0</v>
      </c>
      <c r="W76" s="238">
        <v>662970.43999999994</v>
      </c>
      <c r="X76" s="238">
        <v>702254.72774927341</v>
      </c>
      <c r="Y76" s="238">
        <v>0</v>
      </c>
      <c r="Z76" s="231">
        <v>0</v>
      </c>
      <c r="AA76" s="238">
        <v>300259.76983181835</v>
      </c>
      <c r="AB76" s="239">
        <f t="shared" si="3"/>
        <v>2271298.21805635</v>
      </c>
    </row>
    <row r="77" spans="1:28" x14ac:dyDescent="0.25">
      <c r="A77" s="204">
        <v>211</v>
      </c>
      <c r="B77" s="205" t="s">
        <v>76</v>
      </c>
      <c r="C77" s="207">
        <v>32959</v>
      </c>
      <c r="D77" s="207">
        <v>1059.5</v>
      </c>
      <c r="E77" s="208">
        <v>15562</v>
      </c>
      <c r="F77" s="228">
        <f t="shared" si="4"/>
        <v>6.8082508674977504E-2</v>
      </c>
      <c r="G77" s="229">
        <f>'Lask. kustannukset MUUT'!$F259/$F$12</f>
        <v>1.3310382407191461</v>
      </c>
      <c r="H77" s="230">
        <v>0</v>
      </c>
      <c r="I77" s="231">
        <v>78</v>
      </c>
      <c r="J77" s="232">
        <v>986</v>
      </c>
      <c r="K77" s="232">
        <v>658.02</v>
      </c>
      <c r="L77" s="233">
        <f t="shared" si="5"/>
        <v>50.088143217531382</v>
      </c>
      <c r="M77" s="229">
        <v>0.36532453295401546</v>
      </c>
      <c r="N77" s="230">
        <v>0</v>
      </c>
      <c r="O77" s="234">
        <v>0</v>
      </c>
      <c r="P77" s="232">
        <v>11043</v>
      </c>
      <c r="Q77" s="235">
        <v>881</v>
      </c>
      <c r="R77" s="236">
        <v>7.9779045549216693E-2</v>
      </c>
      <c r="S77" s="237">
        <v>0.56291567839028667</v>
      </c>
      <c r="T77" s="209">
        <v>1637736.2025092519</v>
      </c>
      <c r="U77" s="238">
        <v>0</v>
      </c>
      <c r="V77" s="238">
        <v>0</v>
      </c>
      <c r="W77" s="238">
        <v>1693494.44</v>
      </c>
      <c r="X77" s="238">
        <v>500051.57012615184</v>
      </c>
      <c r="Y77" s="238">
        <v>0</v>
      </c>
      <c r="Z77" s="231">
        <v>0</v>
      </c>
      <c r="AA77" s="238">
        <v>527465.70890678104</v>
      </c>
      <c r="AB77" s="239">
        <f t="shared" ref="AB77:AB140" si="6">SUM(T77:AA77)</f>
        <v>4358747.9215421844</v>
      </c>
    </row>
    <row r="78" spans="1:28" x14ac:dyDescent="0.25">
      <c r="A78" s="204">
        <v>213</v>
      </c>
      <c r="B78" s="205" t="s">
        <v>77</v>
      </c>
      <c r="C78" s="207">
        <v>5154</v>
      </c>
      <c r="D78" s="207">
        <v>192</v>
      </c>
      <c r="E78" s="208">
        <v>2052</v>
      </c>
      <c r="F78" s="228">
        <f t="shared" si="4"/>
        <v>9.3567251461988299E-2</v>
      </c>
      <c r="G78" s="229">
        <f>'Lask. kustannukset MUUT'!$F89/$F$12</f>
        <v>0.59143461071547943</v>
      </c>
      <c r="H78" s="230">
        <v>0</v>
      </c>
      <c r="I78" s="231">
        <v>10</v>
      </c>
      <c r="J78" s="232">
        <v>94</v>
      </c>
      <c r="K78" s="232">
        <v>1068.8900000000001</v>
      </c>
      <c r="L78" s="233">
        <f t="shared" si="5"/>
        <v>4.8218245095379313</v>
      </c>
      <c r="M78" s="229">
        <v>3.7949177725740171</v>
      </c>
      <c r="N78" s="230">
        <v>0</v>
      </c>
      <c r="O78" s="234">
        <v>0</v>
      </c>
      <c r="P78" s="232">
        <v>1175</v>
      </c>
      <c r="Q78" s="235">
        <v>156</v>
      </c>
      <c r="R78" s="236">
        <v>0.1327659574468085</v>
      </c>
      <c r="S78" s="237">
        <v>0.93678783054881931</v>
      </c>
      <c r="T78" s="209">
        <v>351967.57770907629</v>
      </c>
      <c r="U78" s="238">
        <v>0</v>
      </c>
      <c r="V78" s="238">
        <v>0</v>
      </c>
      <c r="W78" s="238">
        <v>161448.76</v>
      </c>
      <c r="X78" s="238">
        <v>812285.52747962449</v>
      </c>
      <c r="Y78" s="238">
        <v>0</v>
      </c>
      <c r="Z78" s="231">
        <v>0</v>
      </c>
      <c r="AA78" s="238">
        <v>137265.85332798012</v>
      </c>
      <c r="AB78" s="239">
        <f t="shared" si="6"/>
        <v>1462967.7185166809</v>
      </c>
    </row>
    <row r="79" spans="1:28" x14ac:dyDescent="0.25">
      <c r="A79" s="204">
        <v>214</v>
      </c>
      <c r="B79" s="205" t="s">
        <v>78</v>
      </c>
      <c r="C79" s="207">
        <v>12528</v>
      </c>
      <c r="D79" s="207">
        <v>481.58333333333331</v>
      </c>
      <c r="E79" s="208">
        <v>5525</v>
      </c>
      <c r="F79" s="228">
        <f t="shared" si="4"/>
        <v>8.7164404223227743E-2</v>
      </c>
      <c r="G79" s="229">
        <f>'Lask. kustannukset MUUT'!$F178/$F$12</f>
        <v>0.37660429846493865</v>
      </c>
      <c r="H79" s="230">
        <v>0</v>
      </c>
      <c r="I79" s="231">
        <v>11</v>
      </c>
      <c r="J79" s="232">
        <v>556</v>
      </c>
      <c r="K79" s="232">
        <v>1021.25</v>
      </c>
      <c r="L79" s="233">
        <f t="shared" si="5"/>
        <v>12.267319461444309</v>
      </c>
      <c r="M79" s="229">
        <v>1.4916402548241863</v>
      </c>
      <c r="N79" s="230">
        <v>0</v>
      </c>
      <c r="O79" s="234">
        <v>0</v>
      </c>
      <c r="P79" s="232">
        <v>3341</v>
      </c>
      <c r="Q79" s="235">
        <v>533</v>
      </c>
      <c r="R79" s="236">
        <v>0.15953307392996108</v>
      </c>
      <c r="S79" s="237">
        <v>1.1256548372914639</v>
      </c>
      <c r="T79" s="209">
        <v>796994.42517150973</v>
      </c>
      <c r="U79" s="238">
        <v>0</v>
      </c>
      <c r="V79" s="238">
        <v>0</v>
      </c>
      <c r="W79" s="238">
        <v>954952.24</v>
      </c>
      <c r="X79" s="238">
        <v>776082.28623952554</v>
      </c>
      <c r="Y79" s="238">
        <v>0</v>
      </c>
      <c r="Z79" s="231">
        <v>0</v>
      </c>
      <c r="AA79" s="238">
        <v>400925.65407913143</v>
      </c>
      <c r="AB79" s="239">
        <f t="shared" si="6"/>
        <v>2928954.6054901662</v>
      </c>
    </row>
    <row r="80" spans="1:28" x14ac:dyDescent="0.25">
      <c r="A80" s="204">
        <v>216</v>
      </c>
      <c r="B80" s="205" t="s">
        <v>79</v>
      </c>
      <c r="C80" s="207">
        <v>1269</v>
      </c>
      <c r="D80" s="207">
        <v>61.25</v>
      </c>
      <c r="E80" s="208">
        <v>500</v>
      </c>
      <c r="F80" s="228">
        <f t="shared" si="4"/>
        <v>0.1225</v>
      </c>
      <c r="G80" s="229">
        <f>'Lask. kustannukset MUUT'!$F50/$F$12</f>
        <v>1.1012046042131485</v>
      </c>
      <c r="H80" s="230">
        <v>0</v>
      </c>
      <c r="I80" s="231">
        <v>1</v>
      </c>
      <c r="J80" s="232">
        <v>23</v>
      </c>
      <c r="K80" s="232">
        <v>445</v>
      </c>
      <c r="L80" s="233">
        <f t="shared" si="5"/>
        <v>2.851685393258427</v>
      </c>
      <c r="M80" s="229">
        <v>6.4167062645610145</v>
      </c>
      <c r="N80" s="230">
        <v>0</v>
      </c>
      <c r="O80" s="234">
        <v>0</v>
      </c>
      <c r="P80" s="232">
        <v>278</v>
      </c>
      <c r="Q80" s="235">
        <v>44</v>
      </c>
      <c r="R80" s="236">
        <v>0.15827338129496402</v>
      </c>
      <c r="S80" s="237">
        <v>1.1167665292237123</v>
      </c>
      <c r="T80" s="209">
        <v>113457.20579190012</v>
      </c>
      <c r="U80" s="238">
        <v>0</v>
      </c>
      <c r="V80" s="238">
        <v>0</v>
      </c>
      <c r="W80" s="238">
        <v>39503.42</v>
      </c>
      <c r="X80" s="238">
        <v>338170.49437120085</v>
      </c>
      <c r="Y80" s="238">
        <v>0</v>
      </c>
      <c r="Z80" s="231">
        <v>0</v>
      </c>
      <c r="AA80" s="238">
        <v>40290.334308378449</v>
      </c>
      <c r="AB80" s="239">
        <f t="shared" si="6"/>
        <v>531421.4544714794</v>
      </c>
    </row>
    <row r="81" spans="1:28" x14ac:dyDescent="0.25">
      <c r="A81" s="204">
        <v>217</v>
      </c>
      <c r="B81" s="205" t="s">
        <v>80</v>
      </c>
      <c r="C81" s="207">
        <v>5352</v>
      </c>
      <c r="D81" s="207">
        <v>167.33333333333334</v>
      </c>
      <c r="E81" s="208">
        <v>2431</v>
      </c>
      <c r="F81" s="228">
        <f t="shared" si="4"/>
        <v>6.883312765665707E-2</v>
      </c>
      <c r="G81" s="229">
        <f>'Lask. kustannukset MUUT'!$F168/$F$12</f>
        <v>0.66469485563586272</v>
      </c>
      <c r="H81" s="230">
        <v>0</v>
      </c>
      <c r="I81" s="231">
        <v>21</v>
      </c>
      <c r="J81" s="232">
        <v>131</v>
      </c>
      <c r="K81" s="232">
        <v>468.04</v>
      </c>
      <c r="L81" s="233">
        <f t="shared" si="5"/>
        <v>11.434920092299803</v>
      </c>
      <c r="M81" s="229">
        <v>1.6002234715921211</v>
      </c>
      <c r="N81" s="230">
        <v>0</v>
      </c>
      <c r="O81" s="234">
        <v>0</v>
      </c>
      <c r="P81" s="232">
        <v>1475</v>
      </c>
      <c r="Q81" s="235">
        <v>199</v>
      </c>
      <c r="R81" s="236">
        <v>0.13491525423728815</v>
      </c>
      <c r="S81" s="237">
        <v>0.95195312680607436</v>
      </c>
      <c r="T81" s="209">
        <v>268873.48799994576</v>
      </c>
      <c r="U81" s="238">
        <v>0</v>
      </c>
      <c r="V81" s="238">
        <v>0</v>
      </c>
      <c r="W81" s="238">
        <v>224997.74</v>
      </c>
      <c r="X81" s="238">
        <v>355679.36670898169</v>
      </c>
      <c r="Y81" s="238">
        <v>0</v>
      </c>
      <c r="Z81" s="231">
        <v>0</v>
      </c>
      <c r="AA81" s="238">
        <v>144846.6746185575</v>
      </c>
      <c r="AB81" s="239">
        <f t="shared" si="6"/>
        <v>994397.269327485</v>
      </c>
    </row>
    <row r="82" spans="1:28" x14ac:dyDescent="0.25">
      <c r="A82" s="204">
        <v>218</v>
      </c>
      <c r="B82" s="205" t="s">
        <v>81</v>
      </c>
      <c r="C82" s="207">
        <v>1200</v>
      </c>
      <c r="D82" s="207">
        <v>32.833333333333336</v>
      </c>
      <c r="E82" s="208">
        <v>526</v>
      </c>
      <c r="F82" s="228">
        <f t="shared" si="4"/>
        <v>6.2420785804816227E-2</v>
      </c>
      <c r="G82" s="229">
        <f>'Lask. kustannukset MUUT'!$F113/$F$12</f>
        <v>0.51636987544427759</v>
      </c>
      <c r="H82" s="230">
        <v>0</v>
      </c>
      <c r="I82" s="231">
        <v>20</v>
      </c>
      <c r="J82" s="232">
        <v>19</v>
      </c>
      <c r="K82" s="232">
        <v>185.58</v>
      </c>
      <c r="L82" s="233">
        <f t="shared" si="5"/>
        <v>6.4662140316844487</v>
      </c>
      <c r="M82" s="229">
        <v>2.8298518171245481</v>
      </c>
      <c r="N82" s="230">
        <v>0</v>
      </c>
      <c r="O82" s="234">
        <v>0</v>
      </c>
      <c r="P82" s="232">
        <v>278</v>
      </c>
      <c r="Q82" s="235">
        <v>46</v>
      </c>
      <c r="R82" s="236">
        <v>0.16546762589928057</v>
      </c>
      <c r="S82" s="237">
        <v>1.1675286441884267</v>
      </c>
      <c r="T82" s="209">
        <v>54669.468351419142</v>
      </c>
      <c r="U82" s="238">
        <v>0</v>
      </c>
      <c r="V82" s="238">
        <v>0</v>
      </c>
      <c r="W82" s="238">
        <v>32633.26</v>
      </c>
      <c r="X82" s="238">
        <v>141028.49515821898</v>
      </c>
      <c r="Y82" s="238">
        <v>0</v>
      </c>
      <c r="Z82" s="231">
        <v>0</v>
      </c>
      <c r="AA82" s="238">
        <v>39831.407225132367</v>
      </c>
      <c r="AB82" s="239">
        <f t="shared" si="6"/>
        <v>268162.63073477044</v>
      </c>
    </row>
    <row r="83" spans="1:28" x14ac:dyDescent="0.25">
      <c r="A83" s="204">
        <v>224</v>
      </c>
      <c r="B83" s="205" t="s">
        <v>82</v>
      </c>
      <c r="C83" s="207">
        <v>8603</v>
      </c>
      <c r="D83" s="207">
        <v>372.08333333333331</v>
      </c>
      <c r="E83" s="208">
        <v>3951</v>
      </c>
      <c r="F83" s="228">
        <f t="shared" si="4"/>
        <v>9.4174470598160795E-2</v>
      </c>
      <c r="G83" s="229">
        <f>'Lask. kustannukset MUUT'!$F250/$F$12</f>
        <v>0.65852035331946279</v>
      </c>
      <c r="H83" s="230">
        <v>0</v>
      </c>
      <c r="I83" s="231">
        <v>66</v>
      </c>
      <c r="J83" s="232">
        <v>653</v>
      </c>
      <c r="K83" s="232">
        <v>242.44</v>
      </c>
      <c r="L83" s="233">
        <f t="shared" si="5"/>
        <v>35.485068470549415</v>
      </c>
      <c r="M83" s="229">
        <v>0.51566555501126177</v>
      </c>
      <c r="N83" s="230">
        <v>0</v>
      </c>
      <c r="O83" s="234">
        <v>0</v>
      </c>
      <c r="P83" s="232">
        <v>2654</v>
      </c>
      <c r="Q83" s="235">
        <v>593</v>
      </c>
      <c r="R83" s="236">
        <v>0.22343632253202714</v>
      </c>
      <c r="S83" s="237">
        <v>1.5765519405412576</v>
      </c>
      <c r="T83" s="209">
        <v>591313.07646684663</v>
      </c>
      <c r="U83" s="238">
        <v>0</v>
      </c>
      <c r="V83" s="238">
        <v>0</v>
      </c>
      <c r="W83" s="238">
        <v>1121553.6199999999</v>
      </c>
      <c r="X83" s="238">
        <v>184238.3250682111</v>
      </c>
      <c r="Y83" s="238">
        <v>0</v>
      </c>
      <c r="Z83" s="231">
        <v>0</v>
      </c>
      <c r="AA83" s="238">
        <v>385598.2604734652</v>
      </c>
      <c r="AB83" s="239">
        <f t="shared" si="6"/>
        <v>2282703.2820085227</v>
      </c>
    </row>
    <row r="84" spans="1:28" x14ac:dyDescent="0.25">
      <c r="A84" s="204">
        <v>226</v>
      </c>
      <c r="B84" s="205" t="s">
        <v>83</v>
      </c>
      <c r="C84" s="207">
        <v>3665</v>
      </c>
      <c r="D84" s="207">
        <v>166</v>
      </c>
      <c r="E84" s="208">
        <v>1543</v>
      </c>
      <c r="F84" s="228">
        <f t="shared" si="4"/>
        <v>0.10758263123784835</v>
      </c>
      <c r="G84" s="229">
        <f>'Lask. kustannukset MUUT'!$F71/$F$12</f>
        <v>1.3421316489852595</v>
      </c>
      <c r="H84" s="230">
        <v>0</v>
      </c>
      <c r="I84" s="231">
        <v>1</v>
      </c>
      <c r="J84" s="232">
        <v>55</v>
      </c>
      <c r="K84" s="232">
        <v>887.06</v>
      </c>
      <c r="L84" s="233">
        <f t="shared" si="5"/>
        <v>4.1316258201249072</v>
      </c>
      <c r="M84" s="229">
        <v>4.4288685191064303</v>
      </c>
      <c r="N84" s="230">
        <v>0</v>
      </c>
      <c r="O84" s="234">
        <v>0</v>
      </c>
      <c r="P84" s="232">
        <v>870</v>
      </c>
      <c r="Q84" s="235">
        <v>104</v>
      </c>
      <c r="R84" s="236">
        <v>0.11954022988505747</v>
      </c>
      <c r="S84" s="237">
        <v>0.84346797003437757</v>
      </c>
      <c r="T84" s="209">
        <v>287773.31109329936</v>
      </c>
      <c r="U84" s="238">
        <v>0</v>
      </c>
      <c r="V84" s="238">
        <v>0</v>
      </c>
      <c r="W84" s="238">
        <v>94464.7</v>
      </c>
      <c r="X84" s="238">
        <v>674106.7836784661</v>
      </c>
      <c r="Y84" s="238">
        <v>0</v>
      </c>
      <c r="Z84" s="231">
        <v>0</v>
      </c>
      <c r="AA84" s="238">
        <v>87885.946432303506</v>
      </c>
      <c r="AB84" s="239">
        <f t="shared" si="6"/>
        <v>1144230.7412040688</v>
      </c>
    </row>
    <row r="85" spans="1:28" x14ac:dyDescent="0.25">
      <c r="A85" s="204">
        <v>230</v>
      </c>
      <c r="B85" s="205" t="s">
        <v>84</v>
      </c>
      <c r="C85" s="207">
        <v>2240</v>
      </c>
      <c r="D85" s="207">
        <v>70.083333333333329</v>
      </c>
      <c r="E85" s="208">
        <v>972</v>
      </c>
      <c r="F85" s="228">
        <f t="shared" si="4"/>
        <v>7.2102194787379961E-2</v>
      </c>
      <c r="G85" s="229">
        <f>'Lask. kustannukset MUUT'!$F78/$F$12</f>
        <v>0.98585503187007295</v>
      </c>
      <c r="H85" s="230">
        <v>0</v>
      </c>
      <c r="I85" s="231">
        <v>1</v>
      </c>
      <c r="J85" s="232">
        <v>95</v>
      </c>
      <c r="K85" s="232">
        <v>502.22</v>
      </c>
      <c r="L85" s="233">
        <f t="shared" si="5"/>
        <v>4.4601967265341882</v>
      </c>
      <c r="M85" s="229">
        <v>4.1026054789510029</v>
      </c>
      <c r="N85" s="230">
        <v>0</v>
      </c>
      <c r="O85" s="234">
        <v>0</v>
      </c>
      <c r="P85" s="232">
        <v>573</v>
      </c>
      <c r="Q85" s="235">
        <v>122</v>
      </c>
      <c r="R85" s="236">
        <v>0.21291448516579406</v>
      </c>
      <c r="S85" s="237">
        <v>1.5023105507358174</v>
      </c>
      <c r="T85" s="209">
        <v>117877.48898582099</v>
      </c>
      <c r="U85" s="238">
        <v>0</v>
      </c>
      <c r="V85" s="238">
        <v>0</v>
      </c>
      <c r="W85" s="238">
        <v>163166.29999999999</v>
      </c>
      <c r="X85" s="238">
        <v>381653.90041147079</v>
      </c>
      <c r="Y85" s="238">
        <v>0</v>
      </c>
      <c r="Z85" s="231">
        <v>0</v>
      </c>
      <c r="AA85" s="238">
        <v>95671.943264619214</v>
      </c>
      <c r="AB85" s="239">
        <f t="shared" si="6"/>
        <v>758369.63266191096</v>
      </c>
    </row>
    <row r="86" spans="1:28" x14ac:dyDescent="0.25">
      <c r="A86" s="204">
        <v>231</v>
      </c>
      <c r="B86" s="205" t="s">
        <v>85</v>
      </c>
      <c r="C86" s="207">
        <v>1256</v>
      </c>
      <c r="D86" s="207">
        <v>40.833333333333336</v>
      </c>
      <c r="E86" s="208">
        <v>493</v>
      </c>
      <c r="F86" s="228">
        <f t="shared" si="4"/>
        <v>8.2826233941852609E-2</v>
      </c>
      <c r="G86" s="229">
        <f>'Lask. kustannukset MUUT'!$F281/$F$12</f>
        <v>0.96677767278303861</v>
      </c>
      <c r="H86" s="230">
        <v>1</v>
      </c>
      <c r="I86" s="231">
        <v>338</v>
      </c>
      <c r="J86" s="232">
        <v>173</v>
      </c>
      <c r="K86" s="232">
        <v>10.64</v>
      </c>
      <c r="L86" s="233">
        <f t="shared" si="5"/>
        <v>118.04511278195488</v>
      </c>
      <c r="M86" s="229">
        <v>0.15501215676144198</v>
      </c>
      <c r="N86" s="230">
        <v>0</v>
      </c>
      <c r="O86" s="234">
        <v>0</v>
      </c>
      <c r="P86" s="232">
        <v>301</v>
      </c>
      <c r="Q86" s="235">
        <v>91</v>
      </c>
      <c r="R86" s="236">
        <v>0.30232558139534882</v>
      </c>
      <c r="S86" s="237">
        <v>2.1331893428195015</v>
      </c>
      <c r="T86" s="209">
        <v>75926.245863218006</v>
      </c>
      <c r="U86" s="238">
        <v>25849.359199999999</v>
      </c>
      <c r="V86" s="238">
        <v>92419.103400000007</v>
      </c>
      <c r="W86" s="238">
        <v>297134.42</v>
      </c>
      <c r="X86" s="238">
        <v>8085.6945171001735</v>
      </c>
      <c r="Y86" s="238">
        <v>0</v>
      </c>
      <c r="Z86" s="231">
        <v>0</v>
      </c>
      <c r="AA86" s="238">
        <v>76172.095708546185</v>
      </c>
      <c r="AB86" s="239">
        <f t="shared" si="6"/>
        <v>575586.91868886433</v>
      </c>
    </row>
    <row r="87" spans="1:28" x14ac:dyDescent="0.25">
      <c r="A87" s="204">
        <v>232</v>
      </c>
      <c r="B87" s="205" t="s">
        <v>86</v>
      </c>
      <c r="C87" s="207">
        <v>12750</v>
      </c>
      <c r="D87" s="207">
        <v>471.91666666666669</v>
      </c>
      <c r="E87" s="208">
        <v>5660</v>
      </c>
      <c r="F87" s="228">
        <f t="shared" si="4"/>
        <v>8.3377502944640761E-2</v>
      </c>
      <c r="G87" s="229">
        <f>'Lask. kustannukset MUUT'!$F155/$F$12</f>
        <v>0.62702379484575776</v>
      </c>
      <c r="H87" s="230">
        <v>0</v>
      </c>
      <c r="I87" s="231">
        <v>45</v>
      </c>
      <c r="J87" s="232">
        <v>379</v>
      </c>
      <c r="K87" s="232">
        <v>1298.98</v>
      </c>
      <c r="L87" s="233">
        <f t="shared" si="5"/>
        <v>9.8153936165298923</v>
      </c>
      <c r="M87" s="229">
        <v>1.864258148207373</v>
      </c>
      <c r="N87" s="230">
        <v>0</v>
      </c>
      <c r="O87" s="234">
        <v>0</v>
      </c>
      <c r="P87" s="232">
        <v>3496</v>
      </c>
      <c r="Q87" s="235">
        <v>520</v>
      </c>
      <c r="R87" s="236">
        <v>0.14874141876430205</v>
      </c>
      <c r="S87" s="237">
        <v>1.0495096309066196</v>
      </c>
      <c r="T87" s="209">
        <v>775878.00776804518</v>
      </c>
      <c r="U87" s="238">
        <v>0</v>
      </c>
      <c r="V87" s="238">
        <v>0</v>
      </c>
      <c r="W87" s="238">
        <v>650947.66</v>
      </c>
      <c r="X87" s="238">
        <v>987138.67141191557</v>
      </c>
      <c r="Y87" s="238">
        <v>0</v>
      </c>
      <c r="Z87" s="231">
        <v>0</v>
      </c>
      <c r="AA87" s="238">
        <v>380428.87478510872</v>
      </c>
      <c r="AB87" s="239">
        <f t="shared" si="6"/>
        <v>2794393.2139650695</v>
      </c>
    </row>
    <row r="88" spans="1:28" x14ac:dyDescent="0.25">
      <c r="A88" s="204">
        <v>233</v>
      </c>
      <c r="B88" s="205" t="s">
        <v>87</v>
      </c>
      <c r="C88" s="207">
        <v>15116</v>
      </c>
      <c r="D88" s="207">
        <v>385.91666666666669</v>
      </c>
      <c r="E88" s="208">
        <v>6571</v>
      </c>
      <c r="F88" s="228">
        <f t="shared" si="4"/>
        <v>5.87302795109826E-2</v>
      </c>
      <c r="G88" s="229">
        <f>'Lask. kustannukset MUUT'!$F169/$F$12</f>
        <v>0.97903207117905644</v>
      </c>
      <c r="H88" s="230">
        <v>0</v>
      </c>
      <c r="I88" s="231">
        <v>97</v>
      </c>
      <c r="J88" s="232">
        <v>499</v>
      </c>
      <c r="K88" s="232">
        <v>1313.85</v>
      </c>
      <c r="L88" s="233">
        <f t="shared" si="5"/>
        <v>11.505118544734939</v>
      </c>
      <c r="M88" s="229">
        <v>1.5904597120255102</v>
      </c>
      <c r="N88" s="230">
        <v>0</v>
      </c>
      <c r="O88" s="234">
        <v>0</v>
      </c>
      <c r="P88" s="232">
        <v>4005</v>
      </c>
      <c r="Q88" s="235">
        <v>533</v>
      </c>
      <c r="R88" s="236">
        <v>0.13308364544319601</v>
      </c>
      <c r="S88" s="237">
        <v>0.93902941607759838</v>
      </c>
      <c r="T88" s="209">
        <v>647937.81023662514</v>
      </c>
      <c r="U88" s="238">
        <v>0</v>
      </c>
      <c r="V88" s="238">
        <v>0</v>
      </c>
      <c r="W88" s="238">
        <v>857052.46</v>
      </c>
      <c r="X88" s="238">
        <v>998438.88545978034</v>
      </c>
      <c r="Y88" s="238">
        <v>0</v>
      </c>
      <c r="Z88" s="231">
        <v>0</v>
      </c>
      <c r="AA88" s="238">
        <v>403545.90081698581</v>
      </c>
      <c r="AB88" s="239">
        <f t="shared" si="6"/>
        <v>2906975.0565133914</v>
      </c>
    </row>
    <row r="89" spans="1:28" x14ac:dyDescent="0.25">
      <c r="A89" s="204">
        <v>235</v>
      </c>
      <c r="B89" s="205" t="s">
        <v>88</v>
      </c>
      <c r="C89" s="207">
        <v>10284</v>
      </c>
      <c r="D89" s="207">
        <v>264.66666666666669</v>
      </c>
      <c r="E89" s="208">
        <v>4715</v>
      </c>
      <c r="F89" s="228">
        <f t="shared" si="4"/>
        <v>5.6132909155178511E-2</v>
      </c>
      <c r="G89" s="229">
        <f>'Lask. kustannukset MUUT'!$F304/$F$12</f>
        <v>0.67799509701251881</v>
      </c>
      <c r="H89" s="230">
        <v>1</v>
      </c>
      <c r="I89" s="231">
        <v>3159</v>
      </c>
      <c r="J89" s="232">
        <v>1015</v>
      </c>
      <c r="K89" s="232">
        <v>5.89</v>
      </c>
      <c r="L89" s="233">
        <f t="shared" si="5"/>
        <v>1746.0101867572157</v>
      </c>
      <c r="M89" s="229">
        <v>1.0480137897398706E-2</v>
      </c>
      <c r="N89" s="230">
        <v>0</v>
      </c>
      <c r="O89" s="234">
        <v>0</v>
      </c>
      <c r="P89" s="232">
        <v>3223</v>
      </c>
      <c r="Q89" s="235">
        <v>334</v>
      </c>
      <c r="R89" s="236">
        <v>0.10363015823766678</v>
      </c>
      <c r="S89" s="237">
        <v>0.73120755487180322</v>
      </c>
      <c r="T89" s="209">
        <v>421321.85868014273</v>
      </c>
      <c r="U89" s="238">
        <v>211651.91880000001</v>
      </c>
      <c r="V89" s="238">
        <v>863763.15870000003</v>
      </c>
      <c r="W89" s="238">
        <v>1743303.0999999999</v>
      </c>
      <c r="X89" s="238">
        <v>4476.0094648233098</v>
      </c>
      <c r="Y89" s="238">
        <v>0</v>
      </c>
      <c r="Z89" s="231">
        <v>0</v>
      </c>
      <c r="AA89" s="238">
        <v>213786.16539299517</v>
      </c>
      <c r="AB89" s="239">
        <f t="shared" si="6"/>
        <v>3458302.2110379608</v>
      </c>
    </row>
    <row r="90" spans="1:28" x14ac:dyDescent="0.25">
      <c r="A90" s="204">
        <v>236</v>
      </c>
      <c r="B90" s="205" t="s">
        <v>89</v>
      </c>
      <c r="C90" s="207">
        <v>4198</v>
      </c>
      <c r="D90" s="207">
        <v>124.91666666666667</v>
      </c>
      <c r="E90" s="208">
        <v>1957</v>
      </c>
      <c r="F90" s="228">
        <f t="shared" si="4"/>
        <v>6.3830693237949238E-2</v>
      </c>
      <c r="G90" s="229">
        <f>'Lask. kustannukset MUUT'!$F174/$F$12</f>
        <v>0.77666329961197356</v>
      </c>
      <c r="H90" s="230">
        <v>0</v>
      </c>
      <c r="I90" s="231">
        <v>75</v>
      </c>
      <c r="J90" s="232">
        <v>89</v>
      </c>
      <c r="K90" s="232">
        <v>353.91</v>
      </c>
      <c r="L90" s="233">
        <f t="shared" si="5"/>
        <v>11.861772767087677</v>
      </c>
      <c r="M90" s="229">
        <v>1.5426385150666775</v>
      </c>
      <c r="N90" s="230">
        <v>0</v>
      </c>
      <c r="O90" s="234">
        <v>0</v>
      </c>
      <c r="P90" s="232">
        <v>1285</v>
      </c>
      <c r="Q90" s="235">
        <v>120</v>
      </c>
      <c r="R90" s="236">
        <v>9.3385214007782102E-2</v>
      </c>
      <c r="S90" s="237">
        <v>0.65891990475597895</v>
      </c>
      <c r="T90" s="209">
        <v>195571.86091996636</v>
      </c>
      <c r="U90" s="238">
        <v>0</v>
      </c>
      <c r="V90" s="238">
        <v>0</v>
      </c>
      <c r="W90" s="238">
        <v>152861.06</v>
      </c>
      <c r="X90" s="238">
        <v>268948.13407395885</v>
      </c>
      <c r="Y90" s="238">
        <v>0</v>
      </c>
      <c r="Z90" s="231">
        <v>0</v>
      </c>
      <c r="AA90" s="238">
        <v>78641.523961508006</v>
      </c>
      <c r="AB90" s="239">
        <f t="shared" si="6"/>
        <v>696022.5789554331</v>
      </c>
    </row>
    <row r="91" spans="1:28" x14ac:dyDescent="0.25">
      <c r="A91" s="204">
        <v>239</v>
      </c>
      <c r="B91" s="205" t="s">
        <v>90</v>
      </c>
      <c r="C91" s="207">
        <v>2029</v>
      </c>
      <c r="D91" s="207">
        <v>65.833333333333329</v>
      </c>
      <c r="E91" s="208">
        <v>827</v>
      </c>
      <c r="F91" s="228">
        <f t="shared" si="4"/>
        <v>7.9604997984683595E-2</v>
      </c>
      <c r="G91" s="229">
        <f>'Lask. kustannukset MUUT'!$F73/$F$12</f>
        <v>0.56726239212124852</v>
      </c>
      <c r="H91" s="230">
        <v>0</v>
      </c>
      <c r="I91" s="231">
        <v>2</v>
      </c>
      <c r="J91" s="232">
        <v>39</v>
      </c>
      <c r="K91" s="232">
        <v>482.91</v>
      </c>
      <c r="L91" s="233">
        <f t="shared" si="5"/>
        <v>4.2016110662442276</v>
      </c>
      <c r="M91" s="229">
        <v>4.3550978991102198</v>
      </c>
      <c r="N91" s="230">
        <v>0</v>
      </c>
      <c r="O91" s="234">
        <v>0</v>
      </c>
      <c r="P91" s="232">
        <v>458</v>
      </c>
      <c r="Q91" s="235">
        <v>79</v>
      </c>
      <c r="R91" s="236">
        <v>0.17248908296943233</v>
      </c>
      <c r="S91" s="237">
        <v>1.2170715817194906</v>
      </c>
      <c r="T91" s="209">
        <v>117884.51350308314</v>
      </c>
      <c r="U91" s="238">
        <v>0</v>
      </c>
      <c r="V91" s="238">
        <v>0</v>
      </c>
      <c r="W91" s="238">
        <v>66984.06</v>
      </c>
      <c r="X91" s="238">
        <v>366979.58075684623</v>
      </c>
      <c r="Y91" s="238">
        <v>0</v>
      </c>
      <c r="Z91" s="231">
        <v>0</v>
      </c>
      <c r="AA91" s="238">
        <v>70206.129143550497</v>
      </c>
      <c r="AB91" s="239">
        <f t="shared" si="6"/>
        <v>622054.28340347996</v>
      </c>
    </row>
    <row r="92" spans="1:28" x14ac:dyDescent="0.25">
      <c r="A92" s="204">
        <v>240</v>
      </c>
      <c r="B92" s="205" t="s">
        <v>91</v>
      </c>
      <c r="C92" s="207">
        <v>19499</v>
      </c>
      <c r="D92" s="207">
        <v>1169.5</v>
      </c>
      <c r="E92" s="208">
        <v>8670</v>
      </c>
      <c r="F92" s="228">
        <f t="shared" si="4"/>
        <v>0.13489042675893886</v>
      </c>
      <c r="G92" s="229">
        <f>'Lask. kustannukset MUUT'!$F291/$F$12</f>
        <v>0.5320877401430556</v>
      </c>
      <c r="H92" s="230">
        <v>0</v>
      </c>
      <c r="I92" s="231">
        <v>34</v>
      </c>
      <c r="J92" s="232">
        <v>989</v>
      </c>
      <c r="K92" s="232">
        <v>95.38</v>
      </c>
      <c r="L92" s="233">
        <f t="shared" si="5"/>
        <v>204.43489201090375</v>
      </c>
      <c r="M92" s="229">
        <v>8.9507360252879545E-2</v>
      </c>
      <c r="N92" s="230">
        <v>0</v>
      </c>
      <c r="O92" s="234">
        <v>0</v>
      </c>
      <c r="P92" s="232">
        <v>5332</v>
      </c>
      <c r="Q92" s="235">
        <v>780</v>
      </c>
      <c r="R92" s="236">
        <v>0.14628657164291073</v>
      </c>
      <c r="S92" s="237">
        <v>1.0321883916868555</v>
      </c>
      <c r="T92" s="209">
        <v>1919675.5820455891</v>
      </c>
      <c r="U92" s="238">
        <v>0</v>
      </c>
      <c r="V92" s="238">
        <v>0</v>
      </c>
      <c r="W92" s="238">
        <v>1698647.06</v>
      </c>
      <c r="X92" s="238">
        <v>72482.475849719398</v>
      </c>
      <c r="Y92" s="238">
        <v>0</v>
      </c>
      <c r="Z92" s="231">
        <v>0</v>
      </c>
      <c r="AA92" s="238">
        <v>572200.41640934173</v>
      </c>
      <c r="AB92" s="239">
        <f t="shared" si="6"/>
        <v>4263005.5343046505</v>
      </c>
    </row>
    <row r="93" spans="1:28" x14ac:dyDescent="0.25">
      <c r="A93" s="204">
        <v>241</v>
      </c>
      <c r="B93" s="205" t="s">
        <v>92</v>
      </c>
      <c r="C93" s="207">
        <v>7771</v>
      </c>
      <c r="D93" s="207">
        <v>296.33333333333331</v>
      </c>
      <c r="E93" s="208">
        <v>3572</v>
      </c>
      <c r="F93" s="228">
        <f t="shared" si="4"/>
        <v>8.2960059723777527E-2</v>
      </c>
      <c r="G93" s="229">
        <f>'Lask. kustannukset MUUT'!$F180/$F$12</f>
        <v>0.71907394902699973</v>
      </c>
      <c r="H93" s="230">
        <v>0</v>
      </c>
      <c r="I93" s="231">
        <v>11</v>
      </c>
      <c r="J93" s="232">
        <v>78</v>
      </c>
      <c r="K93" s="232">
        <v>627.27</v>
      </c>
      <c r="L93" s="233">
        <f t="shared" si="5"/>
        <v>12.388604588135891</v>
      </c>
      <c r="M93" s="229">
        <v>1.4770370139185987</v>
      </c>
      <c r="N93" s="230">
        <v>0</v>
      </c>
      <c r="O93" s="234">
        <v>0</v>
      </c>
      <c r="P93" s="232">
        <v>2286</v>
      </c>
      <c r="Q93" s="235">
        <v>186</v>
      </c>
      <c r="R93" s="236">
        <v>8.1364829396325458E-2</v>
      </c>
      <c r="S93" s="237">
        <v>0.57410486452218767</v>
      </c>
      <c r="T93" s="209">
        <v>470522.43710782868</v>
      </c>
      <c r="U93" s="238">
        <v>0</v>
      </c>
      <c r="V93" s="238">
        <v>0</v>
      </c>
      <c r="W93" s="238">
        <v>133968.12</v>
      </c>
      <c r="X93" s="238">
        <v>476683.60899825423</v>
      </c>
      <c r="Y93" s="238">
        <v>0</v>
      </c>
      <c r="Z93" s="231">
        <v>0</v>
      </c>
      <c r="AA93" s="238">
        <v>126836.71788960061</v>
      </c>
      <c r="AB93" s="239">
        <f t="shared" si="6"/>
        <v>1208010.8839956836</v>
      </c>
    </row>
    <row r="94" spans="1:28" x14ac:dyDescent="0.25">
      <c r="A94" s="204">
        <v>244</v>
      </c>
      <c r="B94" s="205" t="s">
        <v>93</v>
      </c>
      <c r="C94" s="207">
        <v>19300</v>
      </c>
      <c r="D94" s="207">
        <v>611</v>
      </c>
      <c r="E94" s="208">
        <v>9011</v>
      </c>
      <c r="F94" s="228">
        <f t="shared" si="4"/>
        <v>6.7806014870713568E-2</v>
      </c>
      <c r="G94" s="229">
        <f>'Lask. kustannukset MUUT'!$F287/$F$12</f>
        <v>0.93237890010765945</v>
      </c>
      <c r="H94" s="230">
        <v>0</v>
      </c>
      <c r="I94" s="231">
        <v>33</v>
      </c>
      <c r="J94" s="232">
        <v>266</v>
      </c>
      <c r="K94" s="232">
        <v>110.14</v>
      </c>
      <c r="L94" s="233">
        <f t="shared" si="5"/>
        <v>175.23152351552568</v>
      </c>
      <c r="M94" s="229">
        <v>0.10442429056354822</v>
      </c>
      <c r="N94" s="230">
        <v>0</v>
      </c>
      <c r="O94" s="234">
        <v>0</v>
      </c>
      <c r="P94" s="232">
        <v>6390</v>
      </c>
      <c r="Q94" s="235">
        <v>351</v>
      </c>
      <c r="R94" s="236">
        <v>5.4929577464788736E-2</v>
      </c>
      <c r="S94" s="237">
        <v>0.38757947214607846</v>
      </c>
      <c r="T94" s="209">
        <v>955124.31755116943</v>
      </c>
      <c r="U94" s="238">
        <v>0</v>
      </c>
      <c r="V94" s="238">
        <v>0</v>
      </c>
      <c r="W94" s="238">
        <v>456865.64</v>
      </c>
      <c r="X94" s="238">
        <v>83699.097191110253</v>
      </c>
      <c r="Y94" s="238">
        <v>0</v>
      </c>
      <c r="Z94" s="231">
        <v>0</v>
      </c>
      <c r="AA94" s="238">
        <v>212664.4687870811</v>
      </c>
      <c r="AB94" s="239">
        <f t="shared" si="6"/>
        <v>1708353.5235293608</v>
      </c>
    </row>
    <row r="95" spans="1:28" x14ac:dyDescent="0.25">
      <c r="A95" s="204">
        <v>245</v>
      </c>
      <c r="B95" s="205" t="s">
        <v>94</v>
      </c>
      <c r="C95" s="207">
        <v>37676</v>
      </c>
      <c r="D95" s="207">
        <v>1794.8333333333333</v>
      </c>
      <c r="E95" s="208">
        <v>18809</v>
      </c>
      <c r="F95" s="228">
        <f t="shared" si="4"/>
        <v>9.5424176369468511E-2</v>
      </c>
      <c r="G95" s="229">
        <f>'Lask. kustannukset MUUT'!$F303/$F$12</f>
        <v>0.84110076280679069</v>
      </c>
      <c r="H95" s="230">
        <v>0</v>
      </c>
      <c r="I95" s="231">
        <v>467</v>
      </c>
      <c r="J95" s="232">
        <v>5491</v>
      </c>
      <c r="K95" s="232">
        <v>30.63</v>
      </c>
      <c r="L95" s="233">
        <f t="shared" si="5"/>
        <v>1230.0359125040809</v>
      </c>
      <c r="M95" s="229">
        <v>1.4876336000813943E-2</v>
      </c>
      <c r="N95" s="230">
        <v>0</v>
      </c>
      <c r="O95" s="234">
        <v>0</v>
      </c>
      <c r="P95" s="232">
        <v>12699</v>
      </c>
      <c r="Q95" s="235">
        <v>2591</v>
      </c>
      <c r="R95" s="236">
        <v>0.20403181352862429</v>
      </c>
      <c r="S95" s="237">
        <v>1.4396350060970828</v>
      </c>
      <c r="T95" s="209">
        <v>2623962.2407387774</v>
      </c>
      <c r="U95" s="238">
        <v>0</v>
      </c>
      <c r="V95" s="238">
        <v>0</v>
      </c>
      <c r="W95" s="238">
        <v>9431012.1400000006</v>
      </c>
      <c r="X95" s="238">
        <v>23276.769084471645</v>
      </c>
      <c r="Y95" s="238">
        <v>0</v>
      </c>
      <c r="Z95" s="231">
        <v>0</v>
      </c>
      <c r="AA95" s="238">
        <v>1542034.3437625603</v>
      </c>
      <c r="AB95" s="239">
        <f t="shared" si="6"/>
        <v>13620285.49358581</v>
      </c>
    </row>
    <row r="96" spans="1:28" x14ac:dyDescent="0.25">
      <c r="A96" s="204">
        <v>249</v>
      </c>
      <c r="B96" s="205" t="s">
        <v>95</v>
      </c>
      <c r="C96" s="207">
        <v>9250</v>
      </c>
      <c r="D96" s="207">
        <v>325.66666666666669</v>
      </c>
      <c r="E96" s="208">
        <v>3807</v>
      </c>
      <c r="F96" s="228">
        <f t="shared" si="4"/>
        <v>8.5544173014622193E-2</v>
      </c>
      <c r="G96" s="229">
        <f>'Lask. kustannukset MUUT'!$F123/$F$12</f>
        <v>0.73376710092662256</v>
      </c>
      <c r="H96" s="230">
        <v>0</v>
      </c>
      <c r="I96" s="231">
        <v>20</v>
      </c>
      <c r="J96" s="232">
        <v>256</v>
      </c>
      <c r="K96" s="232">
        <v>1257.97</v>
      </c>
      <c r="L96" s="233">
        <f t="shared" si="5"/>
        <v>7.3531165290110252</v>
      </c>
      <c r="M96" s="229">
        <v>2.4885267974856342</v>
      </c>
      <c r="N96" s="230">
        <v>0</v>
      </c>
      <c r="O96" s="234">
        <v>0</v>
      </c>
      <c r="P96" s="232">
        <v>2334</v>
      </c>
      <c r="Q96" s="235">
        <v>324</v>
      </c>
      <c r="R96" s="236">
        <v>0.13881748071979436</v>
      </c>
      <c r="S96" s="237">
        <v>0.97948697924201755</v>
      </c>
      <c r="T96" s="209">
        <v>577519.34699451982</v>
      </c>
      <c r="U96" s="238">
        <v>0</v>
      </c>
      <c r="V96" s="238">
        <v>0</v>
      </c>
      <c r="W96" s="238">
        <v>439690.23999999999</v>
      </c>
      <c r="X96" s="238">
        <v>955973.79057110008</v>
      </c>
      <c r="Y96" s="238">
        <v>0</v>
      </c>
      <c r="Z96" s="231">
        <v>0</v>
      </c>
      <c r="AA96" s="238">
        <v>257583.03708361767</v>
      </c>
      <c r="AB96" s="239">
        <f t="shared" si="6"/>
        <v>2230766.4146492379</v>
      </c>
    </row>
    <row r="97" spans="1:28" x14ac:dyDescent="0.25">
      <c r="A97" s="204">
        <v>250</v>
      </c>
      <c r="B97" s="205" t="s">
        <v>96</v>
      </c>
      <c r="C97" s="207">
        <v>1771</v>
      </c>
      <c r="D97" s="207">
        <v>53.416666666666664</v>
      </c>
      <c r="E97" s="208">
        <v>769</v>
      </c>
      <c r="F97" s="228">
        <f t="shared" si="4"/>
        <v>6.9462505418292145E-2</v>
      </c>
      <c r="G97" s="229">
        <f>'Lask. kustannukset MUUT'!$F91/$F$12</f>
        <v>0.83874418238190351</v>
      </c>
      <c r="H97" s="230">
        <v>0</v>
      </c>
      <c r="I97" s="231">
        <v>0</v>
      </c>
      <c r="J97" s="232">
        <v>30</v>
      </c>
      <c r="K97" s="232">
        <v>357.22</v>
      </c>
      <c r="L97" s="233">
        <f t="shared" si="5"/>
        <v>4.9577291305078095</v>
      </c>
      <c r="M97" s="229">
        <v>3.6908889222845094</v>
      </c>
      <c r="N97" s="230">
        <v>0</v>
      </c>
      <c r="O97" s="234">
        <v>0</v>
      </c>
      <c r="P97" s="232">
        <v>429</v>
      </c>
      <c r="Q97" s="235">
        <v>84</v>
      </c>
      <c r="R97" s="236">
        <v>0.19580419580419581</v>
      </c>
      <c r="S97" s="237">
        <v>1.3815814786200538</v>
      </c>
      <c r="T97" s="209">
        <v>89784.915381390514</v>
      </c>
      <c r="U97" s="238">
        <v>0</v>
      </c>
      <c r="V97" s="238">
        <v>0</v>
      </c>
      <c r="W97" s="238">
        <v>51526.2</v>
      </c>
      <c r="X97" s="238">
        <v>271463.51460512442</v>
      </c>
      <c r="Y97" s="238">
        <v>0</v>
      </c>
      <c r="Z97" s="231">
        <v>0</v>
      </c>
      <c r="AA97" s="238">
        <v>69561.978105224756</v>
      </c>
      <c r="AB97" s="239">
        <f t="shared" si="6"/>
        <v>482336.6080917397</v>
      </c>
    </row>
    <row r="98" spans="1:28" x14ac:dyDescent="0.25">
      <c r="A98" s="204">
        <v>256</v>
      </c>
      <c r="B98" s="205" t="s">
        <v>97</v>
      </c>
      <c r="C98" s="207">
        <v>1554</v>
      </c>
      <c r="D98" s="207">
        <v>63.166666666666664</v>
      </c>
      <c r="E98" s="208">
        <v>589</v>
      </c>
      <c r="F98" s="228">
        <f t="shared" si="4"/>
        <v>0.10724391624221845</v>
      </c>
      <c r="G98" s="229">
        <f>'Lask. kustannukset MUUT'!$F59/$F$12</f>
        <v>0.58869281888167868</v>
      </c>
      <c r="H98" s="230">
        <v>0</v>
      </c>
      <c r="I98" s="231">
        <v>1</v>
      </c>
      <c r="J98" s="232">
        <v>7</v>
      </c>
      <c r="K98" s="232">
        <v>460.2</v>
      </c>
      <c r="L98" s="233">
        <f t="shared" si="5"/>
        <v>3.3767926988265971</v>
      </c>
      <c r="M98" s="229">
        <v>5.4188779589096523</v>
      </c>
      <c r="N98" s="230">
        <v>0</v>
      </c>
      <c r="O98" s="234">
        <v>0</v>
      </c>
      <c r="P98" s="232">
        <v>305</v>
      </c>
      <c r="Q98" s="235">
        <v>41</v>
      </c>
      <c r="R98" s="236">
        <v>0.13442622950819672</v>
      </c>
      <c r="S98" s="237">
        <v>0.94850260060297131</v>
      </c>
      <c r="T98" s="209">
        <v>121634.85789283057</v>
      </c>
      <c r="U98" s="238">
        <v>0</v>
      </c>
      <c r="V98" s="238">
        <v>0</v>
      </c>
      <c r="W98" s="238">
        <v>12022.779999999999</v>
      </c>
      <c r="X98" s="238">
        <v>349721.48653848679</v>
      </c>
      <c r="Y98" s="238">
        <v>0</v>
      </c>
      <c r="Z98" s="231">
        <v>0</v>
      </c>
      <c r="AA98" s="238">
        <v>41905.053565211405</v>
      </c>
      <c r="AB98" s="239">
        <f t="shared" si="6"/>
        <v>525284.17799652868</v>
      </c>
    </row>
    <row r="99" spans="1:28" x14ac:dyDescent="0.25">
      <c r="A99" s="204">
        <v>257</v>
      </c>
      <c r="B99" s="205" t="s">
        <v>98</v>
      </c>
      <c r="C99" s="207">
        <v>40722</v>
      </c>
      <c r="D99" s="207">
        <v>1371.6666666666667</v>
      </c>
      <c r="E99" s="208">
        <v>20474</v>
      </c>
      <c r="F99" s="228">
        <f t="shared" si="4"/>
        <v>6.6995539057666642E-2</v>
      </c>
      <c r="G99" s="229">
        <f>'Lask. kustannukset MUUT'!$F280/$F$12</f>
        <v>1.0010511788568481</v>
      </c>
      <c r="H99" s="230">
        <v>1</v>
      </c>
      <c r="I99" s="231">
        <v>6239</v>
      </c>
      <c r="J99" s="232">
        <v>4363</v>
      </c>
      <c r="K99" s="232">
        <v>366.6</v>
      </c>
      <c r="L99" s="233">
        <f t="shared" si="5"/>
        <v>111.08019639934533</v>
      </c>
      <c r="M99" s="229">
        <v>0.1647316814393599</v>
      </c>
      <c r="N99" s="230">
        <v>3</v>
      </c>
      <c r="O99" s="234">
        <v>648</v>
      </c>
      <c r="P99" s="232">
        <v>14452</v>
      </c>
      <c r="Q99" s="235">
        <v>2078</v>
      </c>
      <c r="R99" s="236">
        <v>0.14378632715195128</v>
      </c>
      <c r="S99" s="237">
        <v>1.0145468316245487</v>
      </c>
      <c r="T99" s="209">
        <v>1991174.6670537062</v>
      </c>
      <c r="U99" s="238">
        <v>838087.26540000003</v>
      </c>
      <c r="V99" s="238">
        <v>1705925.4027</v>
      </c>
      <c r="W99" s="238">
        <v>7493627.0199999996</v>
      </c>
      <c r="X99" s="238">
        <v>278591.6926662522</v>
      </c>
      <c r="Y99" s="238">
        <v>0</v>
      </c>
      <c r="Z99" s="231">
        <v>191820.96</v>
      </c>
      <c r="AA99" s="238">
        <v>1174567.7118809049</v>
      </c>
      <c r="AB99" s="239">
        <f t="shared" si="6"/>
        <v>13673794.719700865</v>
      </c>
    </row>
    <row r="100" spans="1:28" x14ac:dyDescent="0.25">
      <c r="A100" s="204">
        <v>260</v>
      </c>
      <c r="B100" s="205" t="s">
        <v>99</v>
      </c>
      <c r="C100" s="207">
        <v>9727</v>
      </c>
      <c r="D100" s="207">
        <v>526.25</v>
      </c>
      <c r="E100" s="208">
        <v>3843</v>
      </c>
      <c r="F100" s="228">
        <f t="shared" si="4"/>
        <v>0.13693728857663284</v>
      </c>
      <c r="G100" s="229">
        <f>'Lask. kustannukset MUUT'!$F128/$F$12</f>
        <v>1.4451128798534509</v>
      </c>
      <c r="H100" s="230">
        <v>0</v>
      </c>
      <c r="I100" s="231">
        <v>3</v>
      </c>
      <c r="J100" s="232">
        <v>624</v>
      </c>
      <c r="K100" s="232">
        <v>1253.82</v>
      </c>
      <c r="L100" s="233">
        <f t="shared" si="5"/>
        <v>7.757891882407363</v>
      </c>
      <c r="M100" s="229">
        <v>2.358685555927118</v>
      </c>
      <c r="N100" s="230">
        <v>3</v>
      </c>
      <c r="O100" s="234">
        <v>360</v>
      </c>
      <c r="P100" s="232">
        <v>2226</v>
      </c>
      <c r="Q100" s="235">
        <v>343</v>
      </c>
      <c r="R100" s="236">
        <v>0.1540880503144654</v>
      </c>
      <c r="S100" s="237">
        <v>1.0872351101404667</v>
      </c>
      <c r="T100" s="209">
        <v>972153.87828808266</v>
      </c>
      <c r="U100" s="238">
        <v>0</v>
      </c>
      <c r="V100" s="238">
        <v>0</v>
      </c>
      <c r="W100" s="238">
        <v>1071744.96</v>
      </c>
      <c r="X100" s="238">
        <v>952820.06573595281</v>
      </c>
      <c r="Y100" s="238">
        <v>0</v>
      </c>
      <c r="Z100" s="231">
        <v>106567.2</v>
      </c>
      <c r="AA100" s="238">
        <v>300662.48610144155</v>
      </c>
      <c r="AB100" s="239">
        <f t="shared" si="6"/>
        <v>3403948.5901254774</v>
      </c>
    </row>
    <row r="101" spans="1:28" x14ac:dyDescent="0.25">
      <c r="A101" s="204">
        <v>261</v>
      </c>
      <c r="B101" s="205" t="s">
        <v>100</v>
      </c>
      <c r="C101" s="207">
        <v>6637</v>
      </c>
      <c r="D101" s="207">
        <v>328.25</v>
      </c>
      <c r="E101" s="208">
        <v>3411</v>
      </c>
      <c r="F101" s="228">
        <f t="shared" si="4"/>
        <v>9.6232776311931986E-2</v>
      </c>
      <c r="G101" s="229">
        <f>'Lask. kustannukset MUUT'!$F16/$F$12</f>
        <v>0.87802713775928387</v>
      </c>
      <c r="H101" s="230">
        <v>0</v>
      </c>
      <c r="I101" s="231">
        <v>23</v>
      </c>
      <c r="J101" s="232">
        <v>270</v>
      </c>
      <c r="K101" s="232">
        <v>8095.28</v>
      </c>
      <c r="L101" s="233">
        <f t="shared" si="5"/>
        <v>0.81986046189878548</v>
      </c>
      <c r="M101" s="229">
        <v>20</v>
      </c>
      <c r="N101" s="230">
        <v>0</v>
      </c>
      <c r="O101" s="234">
        <v>0</v>
      </c>
      <c r="P101" s="232">
        <v>2229</v>
      </c>
      <c r="Q101" s="235">
        <v>288</v>
      </c>
      <c r="R101" s="236">
        <v>0.12920592193808883</v>
      </c>
      <c r="S101" s="237">
        <v>0.91166845503249849</v>
      </c>
      <c r="T101" s="209">
        <v>466153.77526756999</v>
      </c>
      <c r="U101" s="238">
        <v>0</v>
      </c>
      <c r="V101" s="238">
        <v>0</v>
      </c>
      <c r="W101" s="238">
        <v>463735.8</v>
      </c>
      <c r="X101" s="238">
        <v>5512692.2000000002</v>
      </c>
      <c r="Y101" s="238">
        <v>0</v>
      </c>
      <c r="Z101" s="231">
        <v>0</v>
      </c>
      <c r="AA101" s="238">
        <v>172022.63872992119</v>
      </c>
      <c r="AB101" s="239">
        <f t="shared" si="6"/>
        <v>6614604.4139974918</v>
      </c>
    </row>
    <row r="102" spans="1:28" x14ac:dyDescent="0.25">
      <c r="A102" s="204">
        <v>263</v>
      </c>
      <c r="B102" s="205" t="s">
        <v>101</v>
      </c>
      <c r="C102" s="207">
        <v>7597</v>
      </c>
      <c r="D102" s="207">
        <v>334.16666666666669</v>
      </c>
      <c r="E102" s="208">
        <v>3277</v>
      </c>
      <c r="F102" s="228">
        <f t="shared" si="4"/>
        <v>0.10197334960838166</v>
      </c>
      <c r="G102" s="229">
        <f>'Lask. kustannukset MUUT'!$F104/$F$12</f>
        <v>0.85140252278557682</v>
      </c>
      <c r="H102" s="230">
        <v>0</v>
      </c>
      <c r="I102" s="231">
        <v>0</v>
      </c>
      <c r="J102" s="232">
        <v>119</v>
      </c>
      <c r="K102" s="232">
        <v>1328.19</v>
      </c>
      <c r="L102" s="233">
        <f t="shared" si="5"/>
        <v>5.7198141832117386</v>
      </c>
      <c r="M102" s="229">
        <v>3.1991297166936494</v>
      </c>
      <c r="N102" s="230">
        <v>0</v>
      </c>
      <c r="O102" s="234">
        <v>0</v>
      </c>
      <c r="P102" s="232">
        <v>1896</v>
      </c>
      <c r="Q102" s="235">
        <v>248</v>
      </c>
      <c r="R102" s="236">
        <v>0.13080168776371309</v>
      </c>
      <c r="S102" s="237">
        <v>0.92292807334579541</v>
      </c>
      <c r="T102" s="209">
        <v>565409.60830994567</v>
      </c>
      <c r="U102" s="238">
        <v>0</v>
      </c>
      <c r="V102" s="238">
        <v>0</v>
      </c>
      <c r="W102" s="238">
        <v>204387.26</v>
      </c>
      <c r="X102" s="238">
        <v>1009336.3346491803</v>
      </c>
      <c r="Y102" s="238">
        <v>0</v>
      </c>
      <c r="Z102" s="231">
        <v>0</v>
      </c>
      <c r="AA102" s="238">
        <v>199336.50641630366</v>
      </c>
      <c r="AB102" s="239">
        <f t="shared" si="6"/>
        <v>1978469.7093754294</v>
      </c>
    </row>
    <row r="103" spans="1:28" x14ac:dyDescent="0.25">
      <c r="A103" s="204">
        <v>265</v>
      </c>
      <c r="B103" s="205" t="s">
        <v>102</v>
      </c>
      <c r="C103" s="207">
        <v>1064</v>
      </c>
      <c r="D103" s="207">
        <v>53.916666666666664</v>
      </c>
      <c r="E103" s="208">
        <v>404</v>
      </c>
      <c r="F103" s="228">
        <f t="shared" si="4"/>
        <v>0.13345709570957096</v>
      </c>
      <c r="G103" s="229">
        <f>'Lask. kustannukset MUUT'!$F43/$F$12</f>
        <v>0.64708352817040449</v>
      </c>
      <c r="H103" s="230">
        <v>0</v>
      </c>
      <c r="I103" s="231">
        <v>0</v>
      </c>
      <c r="J103" s="232">
        <v>19</v>
      </c>
      <c r="K103" s="232">
        <v>483.96</v>
      </c>
      <c r="L103" s="233">
        <f t="shared" si="5"/>
        <v>2.1985288040333915</v>
      </c>
      <c r="M103" s="229">
        <v>8.3230328817654957</v>
      </c>
      <c r="N103" s="230">
        <v>3</v>
      </c>
      <c r="O103" s="234">
        <v>81</v>
      </c>
      <c r="P103" s="232">
        <v>229</v>
      </c>
      <c r="Q103" s="235">
        <v>42</v>
      </c>
      <c r="R103" s="236">
        <v>0.18340611353711792</v>
      </c>
      <c r="S103" s="237">
        <v>1.2941014286637622</v>
      </c>
      <c r="T103" s="209">
        <v>103637.67709967965</v>
      </c>
      <c r="U103" s="238">
        <v>0</v>
      </c>
      <c r="V103" s="238">
        <v>0</v>
      </c>
      <c r="W103" s="238">
        <v>32633.26</v>
      </c>
      <c r="X103" s="238">
        <v>367777.51113682322</v>
      </c>
      <c r="Y103" s="238">
        <v>0</v>
      </c>
      <c r="Z103" s="231">
        <v>23977.62</v>
      </c>
      <c r="AA103" s="238">
        <v>39145.947048393042</v>
      </c>
      <c r="AB103" s="239">
        <f t="shared" si="6"/>
        <v>567172.01528489601</v>
      </c>
    </row>
    <row r="104" spans="1:28" x14ac:dyDescent="0.25">
      <c r="A104" s="204">
        <v>271</v>
      </c>
      <c r="B104" s="205" t="s">
        <v>103</v>
      </c>
      <c r="C104" s="207">
        <v>6903</v>
      </c>
      <c r="D104" s="207">
        <v>242.5</v>
      </c>
      <c r="E104" s="208">
        <v>3001</v>
      </c>
      <c r="F104" s="228">
        <f t="shared" si="4"/>
        <v>8.0806397867377547E-2</v>
      </c>
      <c r="G104" s="229">
        <f>'Lask. kustannukset MUUT'!$F193/$F$12</f>
        <v>0.87049625257884</v>
      </c>
      <c r="H104" s="230">
        <v>0</v>
      </c>
      <c r="I104" s="231">
        <v>16</v>
      </c>
      <c r="J104" s="232">
        <v>235</v>
      </c>
      <c r="K104" s="232">
        <v>480.42</v>
      </c>
      <c r="L104" s="233">
        <f t="shared" si="5"/>
        <v>14.36867740726864</v>
      </c>
      <c r="M104" s="229">
        <v>1.2734942130597153</v>
      </c>
      <c r="N104" s="230">
        <v>0</v>
      </c>
      <c r="O104" s="234">
        <v>0</v>
      </c>
      <c r="P104" s="232">
        <v>1847</v>
      </c>
      <c r="Q104" s="235">
        <v>282</v>
      </c>
      <c r="R104" s="236">
        <v>0.15268002165674066</v>
      </c>
      <c r="S104" s="237">
        <v>1.0773001528894788</v>
      </c>
      <c r="T104" s="209">
        <v>407115.83395642275</v>
      </c>
      <c r="U104" s="238">
        <v>0</v>
      </c>
      <c r="V104" s="238">
        <v>0</v>
      </c>
      <c r="W104" s="238">
        <v>403621.89999999997</v>
      </c>
      <c r="X104" s="238">
        <v>365087.345855758</v>
      </c>
      <c r="Y104" s="238">
        <v>0</v>
      </c>
      <c r="Z104" s="231">
        <v>0</v>
      </c>
      <c r="AA104" s="238">
        <v>211422.62202191033</v>
      </c>
      <c r="AB104" s="239">
        <f t="shared" si="6"/>
        <v>1387247.701834091</v>
      </c>
    </row>
    <row r="105" spans="1:28" x14ac:dyDescent="0.25">
      <c r="A105" s="204">
        <v>272</v>
      </c>
      <c r="B105" s="205" t="s">
        <v>104</v>
      </c>
      <c r="C105" s="207">
        <v>48006</v>
      </c>
      <c r="D105" s="207">
        <v>1731.9166666666667</v>
      </c>
      <c r="E105" s="208">
        <v>21854</v>
      </c>
      <c r="F105" s="228">
        <f t="shared" si="4"/>
        <v>7.9249412769592145E-2</v>
      </c>
      <c r="G105" s="229">
        <f>'Lask. kustannukset MUUT'!$F247/$F$12</f>
        <v>0.69108984108972604</v>
      </c>
      <c r="H105" s="230">
        <v>1</v>
      </c>
      <c r="I105" s="231">
        <v>5876</v>
      </c>
      <c r="J105" s="232">
        <v>2016</v>
      </c>
      <c r="K105" s="232">
        <v>1446.27</v>
      </c>
      <c r="L105" s="233">
        <f t="shared" si="5"/>
        <v>33.19297226658923</v>
      </c>
      <c r="M105" s="229">
        <v>0.55127414865155</v>
      </c>
      <c r="N105" s="230">
        <v>0</v>
      </c>
      <c r="O105" s="234">
        <v>0</v>
      </c>
      <c r="P105" s="232">
        <v>14258</v>
      </c>
      <c r="Q105" s="235">
        <v>1219</v>
      </c>
      <c r="R105" s="236">
        <v>8.5495861972226125E-2</v>
      </c>
      <c r="S105" s="237">
        <v>0.60325315764736565</v>
      </c>
      <c r="T105" s="209">
        <v>2776680.7308275513</v>
      </c>
      <c r="U105" s="238">
        <v>987997.08420000004</v>
      </c>
      <c r="V105" s="238">
        <v>1606670.5668000001</v>
      </c>
      <c r="W105" s="238">
        <v>3462560.64</v>
      </c>
      <c r="X105" s="238">
        <v>1099069.3053803069</v>
      </c>
      <c r="Y105" s="238">
        <v>0</v>
      </c>
      <c r="Z105" s="231">
        <v>0</v>
      </c>
      <c r="AA105" s="238">
        <v>823326.29197553254</v>
      </c>
      <c r="AB105" s="239">
        <f t="shared" si="6"/>
        <v>10756304.619183391</v>
      </c>
    </row>
    <row r="106" spans="1:28" x14ac:dyDescent="0.25">
      <c r="A106" s="204">
        <v>273</v>
      </c>
      <c r="B106" s="205" t="s">
        <v>105</v>
      </c>
      <c r="C106" s="207">
        <v>3999</v>
      </c>
      <c r="D106" s="207">
        <v>196.16666666666666</v>
      </c>
      <c r="E106" s="208">
        <v>1846</v>
      </c>
      <c r="F106" s="228">
        <f t="shared" si="4"/>
        <v>0.10626579992777176</v>
      </c>
      <c r="G106" s="229">
        <f>'Lask. kustannukset MUUT'!$F31/$F$12</f>
        <v>1.1153045962628805</v>
      </c>
      <c r="H106" s="230">
        <v>0</v>
      </c>
      <c r="I106" s="231">
        <v>29</v>
      </c>
      <c r="J106" s="232">
        <v>79</v>
      </c>
      <c r="K106" s="232">
        <v>2559.29</v>
      </c>
      <c r="L106" s="233">
        <f t="shared" si="5"/>
        <v>1.5625427364620657</v>
      </c>
      <c r="M106" s="229">
        <v>11.710673315028862</v>
      </c>
      <c r="N106" s="230">
        <v>0</v>
      </c>
      <c r="O106" s="234">
        <v>0</v>
      </c>
      <c r="P106" s="232">
        <v>1193</v>
      </c>
      <c r="Q106" s="235">
        <v>157</v>
      </c>
      <c r="R106" s="236">
        <v>0.13160100586756077</v>
      </c>
      <c r="S106" s="237">
        <v>0.92856800911563964</v>
      </c>
      <c r="T106" s="209">
        <v>310155.36130620801</v>
      </c>
      <c r="U106" s="238">
        <v>0</v>
      </c>
      <c r="V106" s="238">
        <v>0</v>
      </c>
      <c r="W106" s="238">
        <v>135685.66</v>
      </c>
      <c r="X106" s="238">
        <v>1944890.7068298215</v>
      </c>
      <c r="Y106" s="238">
        <v>0</v>
      </c>
      <c r="Z106" s="231">
        <v>0</v>
      </c>
      <c r="AA106" s="238">
        <v>105570.35480813138</v>
      </c>
      <c r="AB106" s="239">
        <f t="shared" si="6"/>
        <v>2496302.0829441608</v>
      </c>
    </row>
    <row r="107" spans="1:28" x14ac:dyDescent="0.25">
      <c r="A107" s="204">
        <v>275</v>
      </c>
      <c r="B107" s="205" t="s">
        <v>106</v>
      </c>
      <c r="C107" s="207">
        <v>2521</v>
      </c>
      <c r="D107" s="207">
        <v>108.83333333333333</v>
      </c>
      <c r="E107" s="208">
        <v>1056</v>
      </c>
      <c r="F107" s="228">
        <f t="shared" si="4"/>
        <v>0.10306186868686869</v>
      </c>
      <c r="G107" s="229">
        <f>'Lask. kustannukset MUUT'!$F90/$F$12</f>
        <v>0.67254097061888929</v>
      </c>
      <c r="H107" s="230">
        <v>0</v>
      </c>
      <c r="I107" s="231">
        <v>0</v>
      </c>
      <c r="J107" s="232">
        <v>30</v>
      </c>
      <c r="K107" s="232">
        <v>512.94000000000005</v>
      </c>
      <c r="L107" s="233">
        <f t="shared" si="5"/>
        <v>4.9148048504698396</v>
      </c>
      <c r="M107" s="229">
        <v>3.7231239254045287</v>
      </c>
      <c r="N107" s="230">
        <v>0</v>
      </c>
      <c r="O107" s="234">
        <v>0</v>
      </c>
      <c r="P107" s="232">
        <v>600</v>
      </c>
      <c r="Q107" s="235">
        <v>69</v>
      </c>
      <c r="R107" s="236">
        <v>0.115</v>
      </c>
      <c r="S107" s="237">
        <v>0.81143240771095659</v>
      </c>
      <c r="T107" s="209">
        <v>189629.20800117464</v>
      </c>
      <c r="U107" s="238">
        <v>0</v>
      </c>
      <c r="V107" s="238">
        <v>0</v>
      </c>
      <c r="W107" s="238">
        <v>51526.2</v>
      </c>
      <c r="X107" s="238">
        <v>389800.38962418825</v>
      </c>
      <c r="Y107" s="238">
        <v>0</v>
      </c>
      <c r="Z107" s="231">
        <v>0</v>
      </c>
      <c r="AA107" s="238">
        <v>58157.007868431909</v>
      </c>
      <c r="AB107" s="239">
        <f t="shared" si="6"/>
        <v>689112.80549379473</v>
      </c>
    </row>
    <row r="108" spans="1:28" x14ac:dyDescent="0.25">
      <c r="A108" s="204">
        <v>276</v>
      </c>
      <c r="B108" s="205" t="s">
        <v>107</v>
      </c>
      <c r="C108" s="207">
        <v>15157</v>
      </c>
      <c r="D108" s="207">
        <v>645.66666666666663</v>
      </c>
      <c r="E108" s="208">
        <v>7248</v>
      </c>
      <c r="F108" s="228">
        <f t="shared" si="4"/>
        <v>8.9082045621780723E-2</v>
      </c>
      <c r="G108" s="229">
        <f>'Lask. kustannukset MUUT'!$F214/$F$12</f>
        <v>0.61264272956194399</v>
      </c>
      <c r="H108" s="230">
        <v>0</v>
      </c>
      <c r="I108" s="231">
        <v>12</v>
      </c>
      <c r="J108" s="232">
        <v>343</v>
      </c>
      <c r="K108" s="232">
        <v>799.82</v>
      </c>
      <c r="L108" s="233">
        <f t="shared" si="5"/>
        <v>18.950513865619762</v>
      </c>
      <c r="M108" s="229">
        <v>0.96559004453571595</v>
      </c>
      <c r="N108" s="230">
        <v>0</v>
      </c>
      <c r="O108" s="234">
        <v>0</v>
      </c>
      <c r="P108" s="232">
        <v>5173</v>
      </c>
      <c r="Q108" s="235">
        <v>326</v>
      </c>
      <c r="R108" s="236">
        <v>6.301952445389522E-2</v>
      </c>
      <c r="S108" s="237">
        <v>0.44466160400368437</v>
      </c>
      <c r="T108" s="209">
        <v>985457.28588704299</v>
      </c>
      <c r="U108" s="238">
        <v>0</v>
      </c>
      <c r="V108" s="238">
        <v>0</v>
      </c>
      <c r="W108" s="238">
        <v>589116.22</v>
      </c>
      <c r="X108" s="238">
        <v>607810.16810780647</v>
      </c>
      <c r="Y108" s="238">
        <v>0</v>
      </c>
      <c r="Z108" s="231">
        <v>0</v>
      </c>
      <c r="AA108" s="238">
        <v>191610.6925434577</v>
      </c>
      <c r="AB108" s="239">
        <f t="shared" si="6"/>
        <v>2373994.3665383072</v>
      </c>
    </row>
    <row r="109" spans="1:28" x14ac:dyDescent="0.25">
      <c r="A109" s="204">
        <v>280</v>
      </c>
      <c r="B109" s="205" t="s">
        <v>108</v>
      </c>
      <c r="C109" s="207">
        <v>2024</v>
      </c>
      <c r="D109" s="207">
        <v>51.5</v>
      </c>
      <c r="E109" s="208">
        <v>988</v>
      </c>
      <c r="F109" s="228">
        <f t="shared" si="4"/>
        <v>5.2125506072874493E-2</v>
      </c>
      <c r="G109" s="229">
        <f>'Lask. kustannukset MUUT'!$F138/$F$12</f>
        <v>0.62906486220743996</v>
      </c>
      <c r="H109" s="241">
        <v>3</v>
      </c>
      <c r="I109" s="231">
        <v>1706</v>
      </c>
      <c r="J109" s="232">
        <v>242</v>
      </c>
      <c r="K109" s="232">
        <v>236.27</v>
      </c>
      <c r="L109" s="233">
        <f t="shared" si="5"/>
        <v>8.5664705633385534</v>
      </c>
      <c r="M109" s="229">
        <v>2.1360521106310979</v>
      </c>
      <c r="N109" s="230">
        <v>0</v>
      </c>
      <c r="O109" s="234">
        <v>0</v>
      </c>
      <c r="P109" s="232">
        <v>567</v>
      </c>
      <c r="Q109" s="235">
        <v>99</v>
      </c>
      <c r="R109" s="236">
        <v>0.17460317460317459</v>
      </c>
      <c r="S109" s="237">
        <v>1.2319884727150479</v>
      </c>
      <c r="T109" s="209">
        <v>77000.787259790173</v>
      </c>
      <c r="U109" s="238">
        <v>41655.336799999997</v>
      </c>
      <c r="V109" s="238">
        <v>466470.38580000005</v>
      </c>
      <c r="W109" s="238">
        <v>415644.68</v>
      </c>
      <c r="X109" s="238">
        <v>179549.5341687272</v>
      </c>
      <c r="Y109" s="238">
        <v>0</v>
      </c>
      <c r="Z109" s="231">
        <v>0</v>
      </c>
      <c r="AA109" s="238">
        <v>70891.474933280551</v>
      </c>
      <c r="AB109" s="239">
        <f t="shared" si="6"/>
        <v>1251212.1989617981</v>
      </c>
    </row>
    <row r="110" spans="1:28" x14ac:dyDescent="0.25">
      <c r="A110" s="204">
        <v>284</v>
      </c>
      <c r="B110" s="205" t="s">
        <v>109</v>
      </c>
      <c r="C110" s="207">
        <v>2227</v>
      </c>
      <c r="D110" s="207">
        <v>62.083333333333336</v>
      </c>
      <c r="E110" s="208">
        <v>961</v>
      </c>
      <c r="F110" s="228">
        <f t="shared" si="4"/>
        <v>6.4602844259451966E-2</v>
      </c>
      <c r="G110" s="229">
        <f>'Lask. kustannukset MUUT'!$F172/$F$12</f>
        <v>0.72003633294470082</v>
      </c>
      <c r="H110" s="230">
        <v>0</v>
      </c>
      <c r="I110" s="231">
        <v>9</v>
      </c>
      <c r="J110" s="232">
        <v>103</v>
      </c>
      <c r="K110" s="232">
        <v>191.5</v>
      </c>
      <c r="L110" s="233">
        <f t="shared" si="5"/>
        <v>11.629242819843341</v>
      </c>
      <c r="M110" s="229">
        <v>1.5734840015770681</v>
      </c>
      <c r="N110" s="230">
        <v>0</v>
      </c>
      <c r="O110" s="234">
        <v>0</v>
      </c>
      <c r="P110" s="232">
        <v>582</v>
      </c>
      <c r="Q110" s="235">
        <v>92</v>
      </c>
      <c r="R110" s="236">
        <v>0.15807560137457044</v>
      </c>
      <c r="S110" s="237">
        <v>1.1153710071628269</v>
      </c>
      <c r="T110" s="209">
        <v>105004.09322616049</v>
      </c>
      <c r="U110" s="238">
        <v>0</v>
      </c>
      <c r="V110" s="238">
        <v>0</v>
      </c>
      <c r="W110" s="238">
        <v>176906.62</v>
      </c>
      <c r="X110" s="238">
        <v>145527.3026338988</v>
      </c>
      <c r="Y110" s="238">
        <v>0</v>
      </c>
      <c r="Z110" s="231">
        <v>0</v>
      </c>
      <c r="AA110" s="238">
        <v>70618.164952814433</v>
      </c>
      <c r="AB110" s="239">
        <f t="shared" si="6"/>
        <v>498056.18081287376</v>
      </c>
    </row>
    <row r="111" spans="1:28" x14ac:dyDescent="0.25">
      <c r="A111" s="204">
        <v>285</v>
      </c>
      <c r="B111" s="205" t="s">
        <v>110</v>
      </c>
      <c r="C111" s="207">
        <v>50617</v>
      </c>
      <c r="D111" s="207">
        <v>2914.75</v>
      </c>
      <c r="E111" s="208">
        <v>22966</v>
      </c>
      <c r="F111" s="228">
        <f t="shared" si="4"/>
        <v>0.12691587564225376</v>
      </c>
      <c r="G111" s="229">
        <f>'Lask. kustannukset MUUT'!$F289/$F$12</f>
        <v>0.71907394902699973</v>
      </c>
      <c r="H111" s="230">
        <v>0</v>
      </c>
      <c r="I111" s="231">
        <v>484</v>
      </c>
      <c r="J111" s="232">
        <v>4812</v>
      </c>
      <c r="K111" s="232">
        <v>272.13</v>
      </c>
      <c r="L111" s="233">
        <f t="shared" si="5"/>
        <v>186.00301326571861</v>
      </c>
      <c r="M111" s="229">
        <v>9.8377048877901108E-2</v>
      </c>
      <c r="N111" s="230">
        <v>3</v>
      </c>
      <c r="O111" s="234">
        <v>465</v>
      </c>
      <c r="P111" s="232">
        <v>14748</v>
      </c>
      <c r="Q111" s="235">
        <v>2354</v>
      </c>
      <c r="R111" s="236">
        <v>0.15961486303227557</v>
      </c>
      <c r="S111" s="237">
        <v>1.1262319357976862</v>
      </c>
      <c r="T111" s="209">
        <v>4688638.2353019603</v>
      </c>
      <c r="U111" s="238">
        <v>0</v>
      </c>
      <c r="V111" s="238">
        <v>0</v>
      </c>
      <c r="W111" s="238">
        <v>8264802.4799999995</v>
      </c>
      <c r="X111" s="238">
        <v>206800.75647917946</v>
      </c>
      <c r="Y111" s="238">
        <v>0</v>
      </c>
      <c r="Z111" s="231">
        <v>137649.29999999999</v>
      </c>
      <c r="AA111" s="238">
        <v>1620694.2802541384</v>
      </c>
      <c r="AB111" s="239">
        <f t="shared" si="6"/>
        <v>14918585.05203528</v>
      </c>
    </row>
    <row r="112" spans="1:28" x14ac:dyDescent="0.25">
      <c r="A112" s="204">
        <v>286</v>
      </c>
      <c r="B112" s="205" t="s">
        <v>111</v>
      </c>
      <c r="C112" s="207">
        <v>79429</v>
      </c>
      <c r="D112" s="207">
        <v>3647.5</v>
      </c>
      <c r="E112" s="208">
        <v>36069</v>
      </c>
      <c r="F112" s="228">
        <f t="shared" si="4"/>
        <v>0.10112562033879509</v>
      </c>
      <c r="G112" s="229">
        <f>'Lask. kustannukset MUUT'!$F243/$F$12</f>
        <v>1.040624755862855</v>
      </c>
      <c r="H112" s="230">
        <v>0</v>
      </c>
      <c r="I112" s="231">
        <v>287</v>
      </c>
      <c r="J112" s="232">
        <v>3705</v>
      </c>
      <c r="K112" s="232">
        <v>2557.63</v>
      </c>
      <c r="L112" s="233">
        <f t="shared" si="5"/>
        <v>31.055703913388566</v>
      </c>
      <c r="M112" s="229">
        <v>0.5892130984540257</v>
      </c>
      <c r="N112" s="230">
        <v>0</v>
      </c>
      <c r="O112" s="234">
        <v>0</v>
      </c>
      <c r="P112" s="232">
        <v>22604</v>
      </c>
      <c r="Q112" s="235">
        <v>2833</v>
      </c>
      <c r="R112" s="236">
        <v>0.12533179968147232</v>
      </c>
      <c r="S112" s="237">
        <v>0.88433290415899457</v>
      </c>
      <c r="T112" s="209">
        <v>5862389.4546412714</v>
      </c>
      <c r="U112" s="238">
        <v>0</v>
      </c>
      <c r="V112" s="238">
        <v>0</v>
      </c>
      <c r="W112" s="238">
        <v>6363485.7000000002</v>
      </c>
      <c r="X112" s="238">
        <v>1943629.2168957628</v>
      </c>
      <c r="Y112" s="238">
        <v>0</v>
      </c>
      <c r="Z112" s="231">
        <v>0</v>
      </c>
      <c r="AA112" s="238">
        <v>1996970.9124895649</v>
      </c>
      <c r="AB112" s="239">
        <f t="shared" si="6"/>
        <v>16166475.284026599</v>
      </c>
    </row>
    <row r="113" spans="1:28" x14ac:dyDescent="0.25">
      <c r="A113" s="204">
        <v>287</v>
      </c>
      <c r="B113" s="205" t="s">
        <v>112</v>
      </c>
      <c r="C113" s="207">
        <v>6242</v>
      </c>
      <c r="D113" s="207">
        <v>130.16666666666666</v>
      </c>
      <c r="E113" s="208">
        <v>2656</v>
      </c>
      <c r="F113" s="228">
        <f t="shared" si="4"/>
        <v>4.9008534136546184E-2</v>
      </c>
      <c r="G113" s="229">
        <f>'Lask. kustannukset MUUT'!$F146/$F$12</f>
        <v>0.59621227964158519</v>
      </c>
      <c r="H113" s="230">
        <v>3</v>
      </c>
      <c r="I113" s="231">
        <v>3351</v>
      </c>
      <c r="J113" s="232">
        <v>315</v>
      </c>
      <c r="K113" s="232">
        <v>683.25</v>
      </c>
      <c r="L113" s="233">
        <f t="shared" si="5"/>
        <v>9.1357482619831689</v>
      </c>
      <c r="M113" s="229">
        <v>2.0029478705782884</v>
      </c>
      <c r="N113" s="230">
        <v>0</v>
      </c>
      <c r="O113" s="234">
        <v>0</v>
      </c>
      <c r="P113" s="232">
        <v>1486</v>
      </c>
      <c r="Q113" s="235">
        <v>242</v>
      </c>
      <c r="R113" s="236">
        <v>0.16285329744279947</v>
      </c>
      <c r="S113" s="237">
        <v>1.1490821151972117</v>
      </c>
      <c r="T113" s="209">
        <v>223269.7314199807</v>
      </c>
      <c r="U113" s="238">
        <v>128464.7294</v>
      </c>
      <c r="V113" s="238">
        <v>916261.58429999999</v>
      </c>
      <c r="W113" s="238">
        <v>541025.1</v>
      </c>
      <c r="X113" s="238">
        <v>519224.69725645601</v>
      </c>
      <c r="Y113" s="238">
        <v>0</v>
      </c>
      <c r="Z113" s="231">
        <v>0</v>
      </c>
      <c r="AA113" s="238">
        <v>203916.18110782409</v>
      </c>
      <c r="AB113" s="239">
        <f t="shared" si="6"/>
        <v>2532162.0234842612</v>
      </c>
    </row>
    <row r="114" spans="1:28" x14ac:dyDescent="0.25">
      <c r="A114" s="204">
        <v>288</v>
      </c>
      <c r="B114" s="205" t="s">
        <v>113</v>
      </c>
      <c r="C114" s="207">
        <v>6405</v>
      </c>
      <c r="D114" s="207">
        <v>111.75</v>
      </c>
      <c r="E114" s="208">
        <v>2965</v>
      </c>
      <c r="F114" s="228">
        <f t="shared" si="4"/>
        <v>3.7689713322091062E-2</v>
      </c>
      <c r="G114" s="229">
        <f>'Lask. kustannukset MUUT'!$F143/$F$12</f>
        <v>0.53661569267520515</v>
      </c>
      <c r="H114" s="230">
        <v>3</v>
      </c>
      <c r="I114" s="231">
        <v>4903</v>
      </c>
      <c r="J114" s="232">
        <v>275</v>
      </c>
      <c r="K114" s="232">
        <v>712.85</v>
      </c>
      <c r="L114" s="233">
        <f t="shared" si="5"/>
        <v>8.985059970540787</v>
      </c>
      <c r="M114" s="229">
        <v>2.0365392760285776</v>
      </c>
      <c r="N114" s="230">
        <v>0</v>
      </c>
      <c r="O114" s="234">
        <v>0</v>
      </c>
      <c r="P114" s="232">
        <v>1842</v>
      </c>
      <c r="Q114" s="235">
        <v>220</v>
      </c>
      <c r="R114" s="236">
        <v>0.11943539630836048</v>
      </c>
      <c r="S114" s="237">
        <v>0.8427282712383064</v>
      </c>
      <c r="T114" s="209">
        <v>176188.00621273526</v>
      </c>
      <c r="U114" s="238">
        <v>131819.3835</v>
      </c>
      <c r="V114" s="238">
        <v>1340623.8578999999</v>
      </c>
      <c r="W114" s="238">
        <v>472323.5</v>
      </c>
      <c r="X114" s="238">
        <v>541718.73463485506</v>
      </c>
      <c r="Y114" s="238">
        <v>0</v>
      </c>
      <c r="Z114" s="231">
        <v>0</v>
      </c>
      <c r="AA114" s="238">
        <v>153455.88823210887</v>
      </c>
      <c r="AB114" s="239">
        <f t="shared" si="6"/>
        <v>2816129.3704796988</v>
      </c>
    </row>
    <row r="115" spans="1:28" x14ac:dyDescent="0.25">
      <c r="A115" s="204">
        <v>290</v>
      </c>
      <c r="B115" s="205" t="s">
        <v>114</v>
      </c>
      <c r="C115" s="207">
        <v>7755</v>
      </c>
      <c r="D115" s="207">
        <v>361.75</v>
      </c>
      <c r="E115" s="208">
        <v>3179</v>
      </c>
      <c r="F115" s="228">
        <f t="shared" si="4"/>
        <v>0.11379364580056621</v>
      </c>
      <c r="G115" s="229">
        <f>'Lask. kustannukset MUUT'!$F33/$F$12</f>
        <v>1.022864092962311</v>
      </c>
      <c r="H115" s="230">
        <v>0</v>
      </c>
      <c r="I115" s="231">
        <v>4</v>
      </c>
      <c r="J115" s="232">
        <v>202</v>
      </c>
      <c r="K115" s="232">
        <v>4807.07</v>
      </c>
      <c r="L115" s="233">
        <f t="shared" si="5"/>
        <v>1.6132488189271221</v>
      </c>
      <c r="M115" s="229">
        <v>11.342594714960155</v>
      </c>
      <c r="N115" s="230">
        <v>0</v>
      </c>
      <c r="O115" s="234">
        <v>0</v>
      </c>
      <c r="P115" s="232">
        <v>1802</v>
      </c>
      <c r="Q115" s="235">
        <v>194</v>
      </c>
      <c r="R115" s="236">
        <v>0.1076581576026637</v>
      </c>
      <c r="S115" s="237">
        <v>0.7596288524630872</v>
      </c>
      <c r="T115" s="209">
        <v>644071.65525378578</v>
      </c>
      <c r="U115" s="238">
        <v>0</v>
      </c>
      <c r="V115" s="238">
        <v>0</v>
      </c>
      <c r="W115" s="238">
        <v>346943.08</v>
      </c>
      <c r="X115" s="238">
        <v>3653054.4682628498</v>
      </c>
      <c r="Y115" s="238">
        <v>0</v>
      </c>
      <c r="Z115" s="231">
        <v>0</v>
      </c>
      <c r="AA115" s="238">
        <v>167478.90537670077</v>
      </c>
      <c r="AB115" s="239">
        <f t="shared" si="6"/>
        <v>4811548.1088933367</v>
      </c>
    </row>
    <row r="116" spans="1:28" x14ac:dyDescent="0.25">
      <c r="A116" s="204">
        <v>291</v>
      </c>
      <c r="B116" s="205" t="s">
        <v>115</v>
      </c>
      <c r="C116" s="207">
        <v>2119</v>
      </c>
      <c r="D116" s="207">
        <v>89.166666666666671</v>
      </c>
      <c r="E116" s="208">
        <v>787</v>
      </c>
      <c r="F116" s="228">
        <f t="shared" si="4"/>
        <v>0.11329944938585346</v>
      </c>
      <c r="G116" s="229">
        <f>'Lask. kustannukset MUUT'!$F56/$F$12</f>
        <v>1.1990403265272311</v>
      </c>
      <c r="H116" s="230">
        <v>0</v>
      </c>
      <c r="I116" s="231">
        <v>7</v>
      </c>
      <c r="J116" s="232">
        <v>24</v>
      </c>
      <c r="K116" s="232">
        <v>660.93</v>
      </c>
      <c r="L116" s="233">
        <f t="shared" si="5"/>
        <v>3.2060883906011228</v>
      </c>
      <c r="M116" s="229">
        <v>5.7073995779784594</v>
      </c>
      <c r="N116" s="230">
        <v>3</v>
      </c>
      <c r="O116" s="234">
        <v>164</v>
      </c>
      <c r="P116" s="232">
        <v>453</v>
      </c>
      <c r="Q116" s="235">
        <v>62</v>
      </c>
      <c r="R116" s="236">
        <v>0.13686534216335541</v>
      </c>
      <c r="S116" s="237">
        <v>0.96571281846778589</v>
      </c>
      <c r="T116" s="209">
        <v>175223.81386355308</v>
      </c>
      <c r="U116" s="238">
        <v>0</v>
      </c>
      <c r="V116" s="238">
        <v>0</v>
      </c>
      <c r="W116" s="238">
        <v>41220.959999999999</v>
      </c>
      <c r="X116" s="238">
        <v>502262.97717923089</v>
      </c>
      <c r="Y116" s="238">
        <v>0</v>
      </c>
      <c r="Z116" s="231">
        <v>48547.28</v>
      </c>
      <c r="AA116" s="238">
        <v>58177.601494133967</v>
      </c>
      <c r="AB116" s="239">
        <f t="shared" si="6"/>
        <v>825432.63253691792</v>
      </c>
    </row>
    <row r="117" spans="1:28" x14ac:dyDescent="0.25">
      <c r="A117" s="211">
        <v>297</v>
      </c>
      <c r="B117" s="205" t="s">
        <v>116</v>
      </c>
      <c r="C117" s="207">
        <v>122594</v>
      </c>
      <c r="D117" s="207">
        <v>5626.166666666667</v>
      </c>
      <c r="E117" s="208">
        <v>57573</v>
      </c>
      <c r="F117" s="228">
        <f t="shared" si="4"/>
        <v>9.7722311963362465E-2</v>
      </c>
      <c r="G117" s="229">
        <f>'Lask. kustannukset MUUT'!$F252/$F$12</f>
        <v>1.0482974295031655</v>
      </c>
      <c r="H117" s="230">
        <v>0</v>
      </c>
      <c r="I117" s="231">
        <v>140</v>
      </c>
      <c r="J117" s="232">
        <v>6023</v>
      </c>
      <c r="K117" s="232">
        <v>3241.74</v>
      </c>
      <c r="L117" s="233">
        <f t="shared" si="5"/>
        <v>37.817345006076984</v>
      </c>
      <c r="M117" s="229">
        <v>0.48386335752914589</v>
      </c>
      <c r="N117" s="230">
        <v>3</v>
      </c>
      <c r="O117" s="234">
        <v>820</v>
      </c>
      <c r="P117" s="232">
        <v>37329</v>
      </c>
      <c r="Q117" s="235">
        <v>3576</v>
      </c>
      <c r="R117" s="236">
        <v>9.5796833561038339E-2</v>
      </c>
      <c r="S117" s="237">
        <v>0.6759361331088618</v>
      </c>
      <c r="T117" s="209">
        <v>8743741.7375523169</v>
      </c>
      <c r="U117" s="238">
        <v>0</v>
      </c>
      <c r="V117" s="238">
        <v>0</v>
      </c>
      <c r="W117" s="238">
        <v>10344743.42</v>
      </c>
      <c r="X117" s="238">
        <v>2463507.4571301048</v>
      </c>
      <c r="Y117" s="238">
        <v>0</v>
      </c>
      <c r="Z117" s="231">
        <v>242736.4</v>
      </c>
      <c r="AA117" s="238">
        <v>2355872.2576157479</v>
      </c>
      <c r="AB117" s="239">
        <f t="shared" si="6"/>
        <v>24150601.272298168</v>
      </c>
    </row>
    <row r="118" spans="1:28" x14ac:dyDescent="0.25">
      <c r="A118" s="204">
        <v>300</v>
      </c>
      <c r="B118" s="205" t="s">
        <v>117</v>
      </c>
      <c r="C118" s="207">
        <v>3437</v>
      </c>
      <c r="D118" s="207">
        <v>54.583333333333336</v>
      </c>
      <c r="E118" s="208">
        <v>1478</v>
      </c>
      <c r="F118" s="228">
        <f t="shared" si="4"/>
        <v>3.6930536761389264E-2</v>
      </c>
      <c r="G118" s="229">
        <f>'Lask. kustannukset MUUT'!$F125/$F$12</f>
        <v>0.77950834474298614</v>
      </c>
      <c r="H118" s="230">
        <v>0</v>
      </c>
      <c r="I118" s="231">
        <v>5</v>
      </c>
      <c r="J118" s="232">
        <v>61</v>
      </c>
      <c r="K118" s="232">
        <v>462.37</v>
      </c>
      <c r="L118" s="233">
        <f t="shared" si="5"/>
        <v>7.4334407509137703</v>
      </c>
      <c r="M118" s="229">
        <v>2.4616362920803692</v>
      </c>
      <c r="N118" s="230">
        <v>0</v>
      </c>
      <c r="O118" s="234">
        <v>0</v>
      </c>
      <c r="P118" s="232">
        <v>895</v>
      </c>
      <c r="Q118" s="235">
        <v>110</v>
      </c>
      <c r="R118" s="236">
        <v>0.12290502793296089</v>
      </c>
      <c r="S118" s="237">
        <v>0.86720976291673757</v>
      </c>
      <c r="T118" s="209">
        <v>92640.208717192698</v>
      </c>
      <c r="U118" s="238">
        <v>0</v>
      </c>
      <c r="V118" s="238">
        <v>0</v>
      </c>
      <c r="W118" s="238">
        <v>104769.94</v>
      </c>
      <c r="X118" s="238">
        <v>351370.54265710595</v>
      </c>
      <c r="Y118" s="238">
        <v>0</v>
      </c>
      <c r="Z118" s="231">
        <v>0</v>
      </c>
      <c r="AA118" s="238">
        <v>84738.456724767442</v>
      </c>
      <c r="AB118" s="239">
        <f t="shared" si="6"/>
        <v>633519.14809906611</v>
      </c>
    </row>
    <row r="119" spans="1:28" x14ac:dyDescent="0.25">
      <c r="A119" s="204">
        <v>301</v>
      </c>
      <c r="B119" s="205" t="s">
        <v>118</v>
      </c>
      <c r="C119" s="207">
        <v>19890</v>
      </c>
      <c r="D119" s="207">
        <v>619.41666666666663</v>
      </c>
      <c r="E119" s="208">
        <v>8621</v>
      </c>
      <c r="F119" s="228">
        <f t="shared" si="4"/>
        <v>7.1849746742450607E-2</v>
      </c>
      <c r="G119" s="229">
        <f>'Lask. kustannukset MUUT'!$F170/$F$12</f>
        <v>0.89588997467770426</v>
      </c>
      <c r="H119" s="230">
        <v>0</v>
      </c>
      <c r="I119" s="231">
        <v>85</v>
      </c>
      <c r="J119" s="232">
        <v>383</v>
      </c>
      <c r="K119" s="232">
        <v>1724.62</v>
      </c>
      <c r="L119" s="233">
        <f t="shared" si="5"/>
        <v>11.532975380083728</v>
      </c>
      <c r="M119" s="229">
        <v>1.5866181036923053</v>
      </c>
      <c r="N119" s="230">
        <v>0</v>
      </c>
      <c r="O119" s="234">
        <v>0</v>
      </c>
      <c r="P119" s="232">
        <v>5331</v>
      </c>
      <c r="Q119" s="235">
        <v>598</v>
      </c>
      <c r="R119" s="236">
        <v>0.11217407615831926</v>
      </c>
      <c r="S119" s="237">
        <v>0.79149287565128001</v>
      </c>
      <c r="T119" s="209">
        <v>1043024.23042302</v>
      </c>
      <c r="U119" s="238">
        <v>0</v>
      </c>
      <c r="V119" s="238">
        <v>0</v>
      </c>
      <c r="W119" s="238">
        <v>657817.81999999995</v>
      </c>
      <c r="X119" s="238">
        <v>1310596.8494437314</v>
      </c>
      <c r="Y119" s="238">
        <v>0</v>
      </c>
      <c r="Z119" s="231">
        <v>0</v>
      </c>
      <c r="AA119" s="238">
        <v>447567.61342529359</v>
      </c>
      <c r="AB119" s="239">
        <f t="shared" si="6"/>
        <v>3459006.5132920449</v>
      </c>
    </row>
    <row r="120" spans="1:28" x14ac:dyDescent="0.25">
      <c r="A120" s="204">
        <v>304</v>
      </c>
      <c r="B120" s="205" t="s">
        <v>119</v>
      </c>
      <c r="C120" s="207">
        <v>950</v>
      </c>
      <c r="D120" s="207">
        <v>33.75</v>
      </c>
      <c r="E120" s="208">
        <v>415</v>
      </c>
      <c r="F120" s="228">
        <f t="shared" si="4"/>
        <v>8.1325301204819275E-2</v>
      </c>
      <c r="G120" s="229">
        <f>'Lask. kustannukset MUUT'!$F105/$F$12</f>
        <v>0.83499762075826833</v>
      </c>
      <c r="H120" s="230">
        <v>0</v>
      </c>
      <c r="I120" s="231">
        <v>15</v>
      </c>
      <c r="J120" s="232">
        <v>35</v>
      </c>
      <c r="K120" s="232">
        <v>165.84</v>
      </c>
      <c r="L120" s="233">
        <f t="shared" si="5"/>
        <v>5.7284129281234923</v>
      </c>
      <c r="M120" s="229">
        <v>3.1943276012179291</v>
      </c>
      <c r="N120" s="230">
        <v>1</v>
      </c>
      <c r="O120" s="234">
        <v>0</v>
      </c>
      <c r="P120" s="232">
        <v>216</v>
      </c>
      <c r="Q120" s="235">
        <v>36</v>
      </c>
      <c r="R120" s="236">
        <v>0.16666666666666666</v>
      </c>
      <c r="S120" s="237">
        <v>1.1759889966825456</v>
      </c>
      <c r="T120" s="209">
        <v>56387.606266475435</v>
      </c>
      <c r="U120" s="238">
        <v>0</v>
      </c>
      <c r="V120" s="238">
        <v>0</v>
      </c>
      <c r="W120" s="238">
        <v>60113.9</v>
      </c>
      <c r="X120" s="238">
        <v>126027.40401465156</v>
      </c>
      <c r="Y120" s="238">
        <v>384446</v>
      </c>
      <c r="Z120" s="231">
        <v>0</v>
      </c>
      <c r="AA120" s="238">
        <v>31761.698816900534</v>
      </c>
      <c r="AB120" s="239">
        <f t="shared" si="6"/>
        <v>658736.60909802746</v>
      </c>
    </row>
    <row r="121" spans="1:28" x14ac:dyDescent="0.25">
      <c r="A121" s="204">
        <v>305</v>
      </c>
      <c r="B121" s="205" t="s">
        <v>120</v>
      </c>
      <c r="C121" s="207">
        <v>15146</v>
      </c>
      <c r="D121" s="207">
        <v>569.16666666666663</v>
      </c>
      <c r="E121" s="208">
        <v>6499</v>
      </c>
      <c r="F121" s="228">
        <f t="shared" si="4"/>
        <v>8.7577576037339067E-2</v>
      </c>
      <c r="G121" s="229">
        <f>'Lask. kustannukset MUUT'!$F55/$F$12</f>
        <v>1.4373116167153102</v>
      </c>
      <c r="H121" s="230">
        <v>0</v>
      </c>
      <c r="I121" s="231">
        <v>41</v>
      </c>
      <c r="J121" s="232">
        <v>495</v>
      </c>
      <c r="K121" s="232">
        <v>4978.8500000000004</v>
      </c>
      <c r="L121" s="233">
        <f t="shared" si="5"/>
        <v>3.0420679474175762</v>
      </c>
      <c r="M121" s="229">
        <v>6.0151278156071752</v>
      </c>
      <c r="N121" s="230">
        <v>0</v>
      </c>
      <c r="O121" s="234">
        <v>0</v>
      </c>
      <c r="P121" s="232">
        <v>4063</v>
      </c>
      <c r="Q121" s="235">
        <v>464</v>
      </c>
      <c r="R121" s="236">
        <v>0.11420132906719173</v>
      </c>
      <c r="S121" s="237">
        <v>0.80579703833724026</v>
      </c>
      <c r="T121" s="209">
        <v>968111.20335907827</v>
      </c>
      <c r="U121" s="238">
        <v>0</v>
      </c>
      <c r="V121" s="238">
        <v>0</v>
      </c>
      <c r="W121" s="238">
        <v>850182.29999999993</v>
      </c>
      <c r="X121" s="238">
        <v>3783595.8784270859</v>
      </c>
      <c r="Y121" s="238">
        <v>0</v>
      </c>
      <c r="Z121" s="231">
        <v>0</v>
      </c>
      <c r="AA121" s="238">
        <v>346976.83322970557</v>
      </c>
      <c r="AB121" s="239">
        <f t="shared" si="6"/>
        <v>5948866.2150158696</v>
      </c>
    </row>
    <row r="122" spans="1:28" x14ac:dyDescent="0.25">
      <c r="A122" s="204">
        <v>309</v>
      </c>
      <c r="B122" s="205" t="s">
        <v>121</v>
      </c>
      <c r="C122" s="207">
        <v>6457</v>
      </c>
      <c r="D122" s="207">
        <v>393.75</v>
      </c>
      <c r="E122" s="208">
        <v>2498</v>
      </c>
      <c r="F122" s="228">
        <f t="shared" si="4"/>
        <v>0.15762610088070456</v>
      </c>
      <c r="G122" s="229">
        <f>'Lask. kustannukset MUUT'!$F194/$F$12</f>
        <v>0.88694111885328664</v>
      </c>
      <c r="H122" s="230">
        <v>0</v>
      </c>
      <c r="I122" s="231">
        <v>9</v>
      </c>
      <c r="J122" s="232">
        <v>302</v>
      </c>
      <c r="K122" s="232">
        <v>445.87</v>
      </c>
      <c r="L122" s="233">
        <f t="shared" si="5"/>
        <v>14.481799627694171</v>
      </c>
      <c r="M122" s="229">
        <v>1.2635465203154457</v>
      </c>
      <c r="N122" s="230">
        <v>0</v>
      </c>
      <c r="O122" s="234">
        <v>0</v>
      </c>
      <c r="P122" s="232">
        <v>1631</v>
      </c>
      <c r="Q122" s="235">
        <v>265</v>
      </c>
      <c r="R122" s="236">
        <v>0.16247700797057021</v>
      </c>
      <c r="S122" s="237">
        <v>1.1464270415237572</v>
      </c>
      <c r="T122" s="209">
        <v>742836.59734099242</v>
      </c>
      <c r="U122" s="238">
        <v>0</v>
      </c>
      <c r="V122" s="238">
        <v>0</v>
      </c>
      <c r="W122" s="238">
        <v>518697.08</v>
      </c>
      <c r="X122" s="238">
        <v>338831.63668603887</v>
      </c>
      <c r="Y122" s="238">
        <v>0</v>
      </c>
      <c r="Z122" s="231">
        <v>0</v>
      </c>
      <c r="AA122" s="238">
        <v>210452.48954439032</v>
      </c>
      <c r="AB122" s="239">
        <f t="shared" si="6"/>
        <v>1810817.8035714217</v>
      </c>
    </row>
    <row r="123" spans="1:28" x14ac:dyDescent="0.25">
      <c r="A123" s="204">
        <v>312</v>
      </c>
      <c r="B123" s="205" t="s">
        <v>122</v>
      </c>
      <c r="C123" s="207">
        <v>1196</v>
      </c>
      <c r="D123" s="207">
        <v>34.333333333333336</v>
      </c>
      <c r="E123" s="208">
        <v>493</v>
      </c>
      <c r="F123" s="228">
        <f t="shared" si="4"/>
        <v>6.9641649763353616E-2</v>
      </c>
      <c r="G123" s="229">
        <f>'Lask. kustannukset MUUT'!$F48/$F$12</f>
        <v>1.060333904798997</v>
      </c>
      <c r="H123" s="230">
        <v>0</v>
      </c>
      <c r="I123" s="231">
        <v>1</v>
      </c>
      <c r="J123" s="232">
        <v>20</v>
      </c>
      <c r="K123" s="232">
        <v>448.22</v>
      </c>
      <c r="L123" s="233">
        <f t="shared" si="5"/>
        <v>2.6683325152826733</v>
      </c>
      <c r="M123" s="229">
        <v>6.8576264100053583</v>
      </c>
      <c r="N123" s="230">
        <v>0</v>
      </c>
      <c r="O123" s="234">
        <v>0</v>
      </c>
      <c r="P123" s="232">
        <v>269</v>
      </c>
      <c r="Q123" s="235">
        <v>43</v>
      </c>
      <c r="R123" s="236">
        <v>0.15985130111524162</v>
      </c>
      <c r="S123" s="237">
        <v>1.1279002273014749</v>
      </c>
      <c r="T123" s="209">
        <v>60790.344309099826</v>
      </c>
      <c r="U123" s="238">
        <v>0</v>
      </c>
      <c r="V123" s="238">
        <v>0</v>
      </c>
      <c r="W123" s="238">
        <v>34350.800000000003</v>
      </c>
      <c r="X123" s="238">
        <v>340617.48086979694</v>
      </c>
      <c r="Y123" s="238">
        <v>0</v>
      </c>
      <c r="Z123" s="231">
        <v>0</v>
      </c>
      <c r="AA123" s="238">
        <v>38351.179340768394</v>
      </c>
      <c r="AB123" s="239">
        <f t="shared" si="6"/>
        <v>474109.80451966514</v>
      </c>
    </row>
    <row r="124" spans="1:28" x14ac:dyDescent="0.25">
      <c r="A124" s="204">
        <v>316</v>
      </c>
      <c r="B124" s="205" t="s">
        <v>123</v>
      </c>
      <c r="C124" s="207">
        <v>4198</v>
      </c>
      <c r="D124" s="207">
        <v>182.5</v>
      </c>
      <c r="E124" s="208">
        <v>1987</v>
      </c>
      <c r="F124" s="228">
        <f t="shared" si="4"/>
        <v>9.1847005535983892E-2</v>
      </c>
      <c r="G124" s="229">
        <f>'Lask. kustannukset MUUT'!$F204/$F$12</f>
        <v>1.3206293734145085</v>
      </c>
      <c r="H124" s="230">
        <v>0</v>
      </c>
      <c r="I124" s="231">
        <v>19</v>
      </c>
      <c r="J124" s="232">
        <v>161</v>
      </c>
      <c r="K124" s="232">
        <v>256.5</v>
      </c>
      <c r="L124" s="233">
        <f t="shared" si="5"/>
        <v>16.366471734892787</v>
      </c>
      <c r="M124" s="229">
        <v>1.1180435113859533</v>
      </c>
      <c r="N124" s="230">
        <v>0</v>
      </c>
      <c r="O124" s="234">
        <v>0</v>
      </c>
      <c r="P124" s="232">
        <v>1219</v>
      </c>
      <c r="Q124" s="235">
        <v>258</v>
      </c>
      <c r="R124" s="236">
        <v>0.21164889253486463</v>
      </c>
      <c r="S124" s="237">
        <v>1.4933806126862843</v>
      </c>
      <c r="T124" s="209">
        <v>281411.47904562426</v>
      </c>
      <c r="U124" s="238">
        <v>0</v>
      </c>
      <c r="V124" s="238">
        <v>0</v>
      </c>
      <c r="W124" s="238">
        <v>276523.94</v>
      </c>
      <c r="X124" s="238">
        <v>194922.99282295056</v>
      </c>
      <c r="Y124" s="238">
        <v>0</v>
      </c>
      <c r="Z124" s="231">
        <v>0</v>
      </c>
      <c r="AA124" s="238">
        <v>178233.69181678112</v>
      </c>
      <c r="AB124" s="239">
        <f t="shared" si="6"/>
        <v>931092.10368535598</v>
      </c>
    </row>
    <row r="125" spans="1:28" x14ac:dyDescent="0.25">
      <c r="A125" s="204">
        <v>317</v>
      </c>
      <c r="B125" s="205" t="s">
        <v>124</v>
      </c>
      <c r="C125" s="207">
        <v>2474</v>
      </c>
      <c r="D125" s="207">
        <v>75.166666666666671</v>
      </c>
      <c r="E125" s="208">
        <v>1016</v>
      </c>
      <c r="F125" s="228">
        <f t="shared" si="4"/>
        <v>7.398293963254593E-2</v>
      </c>
      <c r="G125" s="229">
        <f>'Lask. kustannukset MUUT'!$F63/$F$12</f>
        <v>0.71497032227467572</v>
      </c>
      <c r="H125" s="230">
        <v>0</v>
      </c>
      <c r="I125" s="231">
        <v>2</v>
      </c>
      <c r="J125" s="232">
        <v>29</v>
      </c>
      <c r="K125" s="232">
        <v>696.5</v>
      </c>
      <c r="L125" s="233">
        <f t="shared" si="5"/>
        <v>3.552045944005743</v>
      </c>
      <c r="M125" s="229">
        <v>5.1515176931644167</v>
      </c>
      <c r="N125" s="230">
        <v>0</v>
      </c>
      <c r="O125" s="234">
        <v>0</v>
      </c>
      <c r="P125" s="232">
        <v>578</v>
      </c>
      <c r="Q125" s="235">
        <v>91</v>
      </c>
      <c r="R125" s="236">
        <v>0.157439446366782</v>
      </c>
      <c r="S125" s="237">
        <v>1.1108823394267646</v>
      </c>
      <c r="T125" s="209">
        <v>133587.44748181759</v>
      </c>
      <c r="U125" s="238">
        <v>0</v>
      </c>
      <c r="V125" s="238">
        <v>0</v>
      </c>
      <c r="W125" s="238">
        <v>49808.659999999996</v>
      </c>
      <c r="X125" s="238">
        <v>529293.81871807051</v>
      </c>
      <c r="Y125" s="238">
        <v>0</v>
      </c>
      <c r="Z125" s="231">
        <v>0</v>
      </c>
      <c r="AA125" s="238">
        <v>78134.820267099814</v>
      </c>
      <c r="AB125" s="239">
        <f t="shared" si="6"/>
        <v>790824.74646698788</v>
      </c>
    </row>
    <row r="126" spans="1:28" s="22" customFormat="1" x14ac:dyDescent="0.25">
      <c r="A126" s="204">
        <v>320</v>
      </c>
      <c r="B126" s="205" t="s">
        <v>125</v>
      </c>
      <c r="C126" s="207">
        <v>6996</v>
      </c>
      <c r="D126" s="207">
        <v>405.83333333333331</v>
      </c>
      <c r="E126" s="208">
        <v>2778</v>
      </c>
      <c r="F126" s="228">
        <f t="shared" si="4"/>
        <v>0.14608831293496519</v>
      </c>
      <c r="G126" s="229">
        <f>'Lask. kustannukset MUUT'!$F39/$F$12</f>
        <v>1.0982768363515463</v>
      </c>
      <c r="H126" s="230">
        <v>0</v>
      </c>
      <c r="I126" s="231">
        <v>5</v>
      </c>
      <c r="J126" s="232">
        <v>149</v>
      </c>
      <c r="K126" s="232">
        <v>3504.39</v>
      </c>
      <c r="L126" s="233">
        <f t="shared" si="5"/>
        <v>1.9963531456259149</v>
      </c>
      <c r="M126" s="229">
        <v>9.1659271645254918</v>
      </c>
      <c r="N126" s="230">
        <v>0</v>
      </c>
      <c r="O126" s="234">
        <v>0</v>
      </c>
      <c r="P126" s="232">
        <v>1552</v>
      </c>
      <c r="Q126" s="235">
        <v>224</v>
      </c>
      <c r="R126" s="236">
        <v>0.14432989690721648</v>
      </c>
      <c r="S126" s="237">
        <v>1.0183822239312765</v>
      </c>
      <c r="T126" s="209">
        <v>745932.70229838148</v>
      </c>
      <c r="U126" s="238">
        <v>0</v>
      </c>
      <c r="V126" s="238">
        <v>0</v>
      </c>
      <c r="W126" s="238">
        <v>255913.46</v>
      </c>
      <c r="X126" s="238">
        <v>2663104.042178635</v>
      </c>
      <c r="Y126" s="238">
        <v>0</v>
      </c>
      <c r="Z126" s="231">
        <v>0</v>
      </c>
      <c r="AA126" s="238">
        <v>202552.43595805787</v>
      </c>
      <c r="AB126" s="239">
        <f t="shared" si="6"/>
        <v>3867502.6404350745</v>
      </c>
    </row>
    <row r="127" spans="1:28" x14ac:dyDescent="0.25">
      <c r="A127" s="204">
        <v>322</v>
      </c>
      <c r="B127" s="205" t="s">
        <v>126</v>
      </c>
      <c r="C127" s="207">
        <v>6549</v>
      </c>
      <c r="D127" s="207">
        <v>210.33333333333334</v>
      </c>
      <c r="E127" s="208">
        <v>2743</v>
      </c>
      <c r="F127" s="228">
        <f t="shared" si="4"/>
        <v>7.6680034026005595E-2</v>
      </c>
      <c r="G127" s="229">
        <f>'Lask. kustannukset MUUT'!$F151/$F$12</f>
        <v>1.083865001556332</v>
      </c>
      <c r="H127" s="230">
        <v>3</v>
      </c>
      <c r="I127" s="231">
        <v>4396</v>
      </c>
      <c r="J127" s="232">
        <v>207</v>
      </c>
      <c r="K127" s="232">
        <v>686.91</v>
      </c>
      <c r="L127" s="233">
        <f t="shared" si="5"/>
        <v>9.5340000873476871</v>
      </c>
      <c r="M127" s="229">
        <v>1.9192812418537561</v>
      </c>
      <c r="N127" s="230">
        <v>1</v>
      </c>
      <c r="O127" s="234">
        <v>0</v>
      </c>
      <c r="P127" s="232">
        <v>1691</v>
      </c>
      <c r="Q127" s="235">
        <v>301</v>
      </c>
      <c r="R127" s="236">
        <v>0.17800118273211119</v>
      </c>
      <c r="S127" s="237">
        <v>1.2559645937366515</v>
      </c>
      <c r="T127" s="209">
        <v>366514.92141747504</v>
      </c>
      <c r="U127" s="238">
        <v>134783.0043</v>
      </c>
      <c r="V127" s="238">
        <v>1201995.2028000001</v>
      </c>
      <c r="W127" s="238">
        <v>355530.77999999997</v>
      </c>
      <c r="X127" s="238">
        <v>522006.05458094738</v>
      </c>
      <c r="Y127" s="238">
        <v>2650249.3199999998</v>
      </c>
      <c r="Z127" s="231">
        <v>0</v>
      </c>
      <c r="AA127" s="238">
        <v>233845.62369616123</v>
      </c>
      <c r="AB127" s="239">
        <f t="shared" si="6"/>
        <v>5464924.9067945834</v>
      </c>
    </row>
    <row r="128" spans="1:28" x14ac:dyDescent="0.25">
      <c r="A128" s="211">
        <v>398</v>
      </c>
      <c r="B128" s="205" t="s">
        <v>127</v>
      </c>
      <c r="C128" s="207">
        <v>120175</v>
      </c>
      <c r="D128" s="207">
        <v>7654.5</v>
      </c>
      <c r="E128" s="208">
        <v>55809</v>
      </c>
      <c r="F128" s="228">
        <f t="shared" si="4"/>
        <v>0.13715529753265601</v>
      </c>
      <c r="G128" s="229">
        <f>'Lask. kustannukset MUUT'!$F296/$F$12</f>
        <v>0.56214695691152783</v>
      </c>
      <c r="H128" s="230">
        <v>0</v>
      </c>
      <c r="I128" s="231">
        <v>506</v>
      </c>
      <c r="J128" s="232">
        <v>10018</v>
      </c>
      <c r="K128" s="232">
        <v>459.5</v>
      </c>
      <c r="L128" s="233">
        <f t="shared" si="5"/>
        <v>261.53427638737759</v>
      </c>
      <c r="M128" s="229">
        <v>6.9965695434793973E-2</v>
      </c>
      <c r="N128" s="230">
        <v>0</v>
      </c>
      <c r="O128" s="234">
        <v>0</v>
      </c>
      <c r="P128" s="232">
        <v>36690</v>
      </c>
      <c r="Q128" s="235">
        <v>5701</v>
      </c>
      <c r="R128" s="236">
        <v>0.15538293813028073</v>
      </c>
      <c r="S128" s="237">
        <v>1.0963717530804895</v>
      </c>
      <c r="T128" s="209">
        <v>12029874.322101628</v>
      </c>
      <c r="U128" s="238">
        <v>0</v>
      </c>
      <c r="V128" s="238">
        <v>0</v>
      </c>
      <c r="W128" s="238">
        <v>17206315.719999999</v>
      </c>
      <c r="X128" s="238">
        <v>349189.53295183548</v>
      </c>
      <c r="Y128" s="238">
        <v>0</v>
      </c>
      <c r="Z128" s="231">
        <v>0</v>
      </c>
      <c r="AA128" s="238">
        <v>3745836.5963739119</v>
      </c>
      <c r="AB128" s="239">
        <f t="shared" si="6"/>
        <v>33331216.171427377</v>
      </c>
    </row>
    <row r="129" spans="1:28" x14ac:dyDescent="0.25">
      <c r="A129" s="204">
        <v>399</v>
      </c>
      <c r="B129" s="205" t="s">
        <v>128</v>
      </c>
      <c r="C129" s="207">
        <v>7817</v>
      </c>
      <c r="D129" s="207">
        <v>188.66666666666666</v>
      </c>
      <c r="E129" s="208">
        <v>3656</v>
      </c>
      <c r="F129" s="228">
        <f t="shared" si="4"/>
        <v>5.1604668125455867E-2</v>
      </c>
      <c r="G129" s="229">
        <f>'Lask. kustannukset MUUT'!$F199/$F$12</f>
        <v>1.2619376481997013</v>
      </c>
      <c r="H129" s="230">
        <v>0</v>
      </c>
      <c r="I129" s="231">
        <v>90</v>
      </c>
      <c r="J129" s="232">
        <v>140</v>
      </c>
      <c r="K129" s="232">
        <v>505.16</v>
      </c>
      <c r="L129" s="233">
        <f t="shared" si="5"/>
        <v>15.474305170639004</v>
      </c>
      <c r="M129" s="229">
        <v>1.1825039848766834</v>
      </c>
      <c r="N129" s="230">
        <v>0</v>
      </c>
      <c r="O129" s="234">
        <v>0</v>
      </c>
      <c r="P129" s="232">
        <v>2547</v>
      </c>
      <c r="Q129" s="235">
        <v>204</v>
      </c>
      <c r="R129" s="236">
        <v>8.0094228504122497E-2</v>
      </c>
      <c r="S129" s="237">
        <v>0.56513958851175339</v>
      </c>
      <c r="T129" s="209">
        <v>294417.40071768925</v>
      </c>
      <c r="U129" s="238">
        <v>0</v>
      </c>
      <c r="V129" s="238">
        <v>0</v>
      </c>
      <c r="W129" s="238">
        <v>240455.6</v>
      </c>
      <c r="X129" s="238">
        <v>383888.10547540634</v>
      </c>
      <c r="Y129" s="238">
        <v>0</v>
      </c>
      <c r="Z129" s="231">
        <v>0</v>
      </c>
      <c r="AA129" s="238">
        <v>125595.10192535898</v>
      </c>
      <c r="AB129" s="239">
        <f t="shared" si="6"/>
        <v>1044356.2081184547</v>
      </c>
    </row>
    <row r="130" spans="1:28" x14ac:dyDescent="0.25">
      <c r="A130" s="204">
        <v>400</v>
      </c>
      <c r="B130" s="205" t="s">
        <v>129</v>
      </c>
      <c r="C130" s="207">
        <v>8366</v>
      </c>
      <c r="D130" s="207">
        <v>281.91666666666669</v>
      </c>
      <c r="E130" s="208">
        <v>3930</v>
      </c>
      <c r="F130" s="228">
        <f t="shared" si="4"/>
        <v>7.1734520780322317E-2</v>
      </c>
      <c r="G130" s="229">
        <f>'Lask. kustannukset MUUT'!$F200/$F$12</f>
        <v>0.7857162161855693</v>
      </c>
      <c r="H130" s="230">
        <v>0</v>
      </c>
      <c r="I130" s="231">
        <v>25</v>
      </c>
      <c r="J130" s="232">
        <v>821</v>
      </c>
      <c r="K130" s="232">
        <v>531.88</v>
      </c>
      <c r="L130" s="233">
        <f t="shared" si="5"/>
        <v>15.729111829736031</v>
      </c>
      <c r="M130" s="229">
        <v>1.1633477926506404</v>
      </c>
      <c r="N130" s="230">
        <v>0</v>
      </c>
      <c r="O130" s="234">
        <v>0</v>
      </c>
      <c r="P130" s="232">
        <v>2595</v>
      </c>
      <c r="Q130" s="235">
        <v>560</v>
      </c>
      <c r="R130" s="236">
        <v>0.21579961464354527</v>
      </c>
      <c r="S130" s="237">
        <v>1.5226678338548569</v>
      </c>
      <c r="T130" s="209">
        <v>438006.37793107575</v>
      </c>
      <c r="U130" s="238">
        <v>0</v>
      </c>
      <c r="V130" s="238">
        <v>0</v>
      </c>
      <c r="W130" s="238">
        <v>1410100.34</v>
      </c>
      <c r="X130" s="238">
        <v>404193.5338115826</v>
      </c>
      <c r="Y130" s="238">
        <v>0</v>
      </c>
      <c r="Z130" s="231">
        <v>0</v>
      </c>
      <c r="AA130" s="238">
        <v>362159.50955698529</v>
      </c>
      <c r="AB130" s="239">
        <f t="shared" si="6"/>
        <v>2614459.7612996441</v>
      </c>
    </row>
    <row r="131" spans="1:28" x14ac:dyDescent="0.25">
      <c r="A131" s="204">
        <v>402</v>
      </c>
      <c r="B131" s="205" t="s">
        <v>130</v>
      </c>
      <c r="C131" s="207">
        <v>9099</v>
      </c>
      <c r="D131" s="207">
        <v>393.08333333333331</v>
      </c>
      <c r="E131" s="208">
        <v>4072</v>
      </c>
      <c r="F131" s="228">
        <f t="shared" si="4"/>
        <v>9.6533235101506215E-2</v>
      </c>
      <c r="G131" s="229">
        <f>'Lask. kustannukset MUUT'!$F136/$F$12</f>
        <v>0.91767328038623963</v>
      </c>
      <c r="H131" s="230">
        <v>0</v>
      </c>
      <c r="I131" s="231">
        <v>11</v>
      </c>
      <c r="J131" s="232">
        <v>214</v>
      </c>
      <c r="K131" s="232">
        <v>1096.71</v>
      </c>
      <c r="L131" s="233">
        <f t="shared" si="5"/>
        <v>8.2966326558525036</v>
      </c>
      <c r="M131" s="229">
        <v>2.2055246129971353</v>
      </c>
      <c r="N131" s="230">
        <v>0</v>
      </c>
      <c r="O131" s="234">
        <v>0</v>
      </c>
      <c r="P131" s="232">
        <v>2542</v>
      </c>
      <c r="Q131" s="235">
        <v>336</v>
      </c>
      <c r="R131" s="236">
        <v>0.13217938630999213</v>
      </c>
      <c r="S131" s="237">
        <v>0.93264902333281352</v>
      </c>
      <c r="T131" s="209">
        <v>641069.18066272011</v>
      </c>
      <c r="U131" s="238">
        <v>0</v>
      </c>
      <c r="V131" s="238">
        <v>0</v>
      </c>
      <c r="W131" s="238">
        <v>367553.56</v>
      </c>
      <c r="X131" s="238">
        <v>833426.88288053859</v>
      </c>
      <c r="Y131" s="238">
        <v>0</v>
      </c>
      <c r="Z131" s="231">
        <v>0</v>
      </c>
      <c r="AA131" s="238">
        <v>241261.91156176885</v>
      </c>
      <c r="AB131" s="239">
        <f t="shared" si="6"/>
        <v>2083311.5351050277</v>
      </c>
    </row>
    <row r="132" spans="1:28" x14ac:dyDescent="0.25">
      <c r="A132" s="204">
        <v>403</v>
      </c>
      <c r="B132" s="205" t="s">
        <v>131</v>
      </c>
      <c r="C132" s="207">
        <v>2820</v>
      </c>
      <c r="D132" s="207">
        <v>67.083333333333329</v>
      </c>
      <c r="E132" s="208">
        <v>1103</v>
      </c>
      <c r="F132" s="228">
        <f t="shared" si="4"/>
        <v>6.081897854336657E-2</v>
      </c>
      <c r="G132" s="229">
        <f>'Lask. kustannukset MUUT'!$F118/$F$12</f>
        <v>0.38911216186219949</v>
      </c>
      <c r="H132" s="230">
        <v>0</v>
      </c>
      <c r="I132" s="231">
        <v>11</v>
      </c>
      <c r="J132" s="232">
        <v>140</v>
      </c>
      <c r="K132" s="232">
        <v>420.89</v>
      </c>
      <c r="L132" s="233">
        <f t="shared" si="5"/>
        <v>6.700087908954834</v>
      </c>
      <c r="M132" s="229">
        <v>2.731072752496603</v>
      </c>
      <c r="N132" s="230">
        <v>0</v>
      </c>
      <c r="O132" s="234">
        <v>0</v>
      </c>
      <c r="P132" s="232">
        <v>661</v>
      </c>
      <c r="Q132" s="235">
        <v>87</v>
      </c>
      <c r="R132" s="236">
        <v>0.13161875945537066</v>
      </c>
      <c r="S132" s="237">
        <v>0.92869327725913597</v>
      </c>
      <c r="T132" s="209">
        <v>125176.44198907753</v>
      </c>
      <c r="U132" s="238">
        <v>0</v>
      </c>
      <c r="V132" s="238">
        <v>0</v>
      </c>
      <c r="W132" s="238">
        <v>240455.6</v>
      </c>
      <c r="X132" s="238">
        <v>319848.49297953863</v>
      </c>
      <c r="Y132" s="238">
        <v>0</v>
      </c>
      <c r="Z132" s="231">
        <v>0</v>
      </c>
      <c r="AA132" s="238">
        <v>74455.754640385814</v>
      </c>
      <c r="AB132" s="239">
        <f t="shared" si="6"/>
        <v>759936.28960900207</v>
      </c>
    </row>
    <row r="133" spans="1:28" x14ac:dyDescent="0.25">
      <c r="A133" s="204">
        <v>405</v>
      </c>
      <c r="B133" s="205" t="s">
        <v>132</v>
      </c>
      <c r="C133" s="207">
        <v>72650</v>
      </c>
      <c r="D133" s="207">
        <v>3364.1666666666665</v>
      </c>
      <c r="E133" s="208">
        <v>33319</v>
      </c>
      <c r="F133" s="228">
        <f t="shared" si="4"/>
        <v>0.10096841641906019</v>
      </c>
      <c r="G133" s="229">
        <f>'Lask. kustannukset MUUT'!$F261/$F$12</f>
        <v>0.86381957889586503</v>
      </c>
      <c r="H133" s="230">
        <v>0</v>
      </c>
      <c r="I133" s="231">
        <v>124</v>
      </c>
      <c r="J133" s="232">
        <v>6446</v>
      </c>
      <c r="K133" s="232">
        <v>1433.99</v>
      </c>
      <c r="L133" s="233">
        <f t="shared" si="5"/>
        <v>50.662835863569484</v>
      </c>
      <c r="M133" s="229">
        <v>0.36118048300246214</v>
      </c>
      <c r="N133" s="230">
        <v>0</v>
      </c>
      <c r="O133" s="234">
        <v>0</v>
      </c>
      <c r="P133" s="232">
        <v>21583</v>
      </c>
      <c r="Q133" s="235">
        <v>2731</v>
      </c>
      <c r="R133" s="236">
        <v>0.12653477273780289</v>
      </c>
      <c r="S133" s="237">
        <v>0.89282100262429653</v>
      </c>
      <c r="T133" s="209">
        <v>5353718.55177717</v>
      </c>
      <c r="U133" s="238">
        <v>0</v>
      </c>
      <c r="V133" s="238">
        <v>0</v>
      </c>
      <c r="W133" s="238">
        <v>11071262.84</v>
      </c>
      <c r="X133" s="238">
        <v>1089737.3196030522</v>
      </c>
      <c r="Y133" s="238">
        <v>0</v>
      </c>
      <c r="Z133" s="231">
        <v>0</v>
      </c>
      <c r="AA133" s="238">
        <v>1844067.7652498258</v>
      </c>
      <c r="AB133" s="239">
        <f t="shared" si="6"/>
        <v>19358786.476630047</v>
      </c>
    </row>
    <row r="134" spans="1:28" x14ac:dyDescent="0.25">
      <c r="A134" s="204">
        <v>407</v>
      </c>
      <c r="B134" s="205" t="s">
        <v>133</v>
      </c>
      <c r="C134" s="207">
        <v>2518</v>
      </c>
      <c r="D134" s="207">
        <v>115.08333333333333</v>
      </c>
      <c r="E134" s="208">
        <v>1169</v>
      </c>
      <c r="F134" s="228">
        <f t="shared" si="4"/>
        <v>9.8445965212432276E-2</v>
      </c>
      <c r="G134" s="229">
        <f>'Lask. kustannukset MUUT'!$F127/$F$12</f>
        <v>0.80792580958965821</v>
      </c>
      <c r="H134" s="230">
        <v>1</v>
      </c>
      <c r="I134" s="231">
        <v>751</v>
      </c>
      <c r="J134" s="232">
        <v>173</v>
      </c>
      <c r="K134" s="232">
        <v>329.89</v>
      </c>
      <c r="L134" s="233">
        <f t="shared" si="5"/>
        <v>7.6328473127406111</v>
      </c>
      <c r="M134" s="229">
        <v>2.3973265516441136</v>
      </c>
      <c r="N134" s="230">
        <v>0</v>
      </c>
      <c r="O134" s="234">
        <v>0</v>
      </c>
      <c r="P134" s="232">
        <v>722</v>
      </c>
      <c r="Q134" s="235">
        <v>163</v>
      </c>
      <c r="R134" s="236">
        <v>0.2257617728531856</v>
      </c>
      <c r="S134" s="237">
        <v>1.5929601644813431</v>
      </c>
      <c r="T134" s="209">
        <v>180920.60025180507</v>
      </c>
      <c r="U134" s="238">
        <v>51822.202600000004</v>
      </c>
      <c r="V134" s="238">
        <v>205345.40429999999</v>
      </c>
      <c r="W134" s="238">
        <v>297134.42</v>
      </c>
      <c r="X134" s="238">
        <v>250694.52671486614</v>
      </c>
      <c r="Y134" s="238">
        <v>0</v>
      </c>
      <c r="Z134" s="231">
        <v>0</v>
      </c>
      <c r="AA134" s="238">
        <v>114034.82512508315</v>
      </c>
      <c r="AB134" s="239">
        <f t="shared" si="6"/>
        <v>1099951.9789917544</v>
      </c>
    </row>
    <row r="135" spans="1:28" x14ac:dyDescent="0.25">
      <c r="A135" s="204">
        <v>408</v>
      </c>
      <c r="B135" s="205" t="s">
        <v>134</v>
      </c>
      <c r="C135" s="207">
        <v>14099</v>
      </c>
      <c r="D135" s="207">
        <v>342.75</v>
      </c>
      <c r="E135" s="208">
        <v>6270</v>
      </c>
      <c r="F135" s="228">
        <f t="shared" si="4"/>
        <v>5.466507177033493E-2</v>
      </c>
      <c r="G135" s="229">
        <f>'Lask. kustannukset MUUT'!$F215/$F$12</f>
        <v>0.78660565703814356</v>
      </c>
      <c r="H135" s="230">
        <v>0</v>
      </c>
      <c r="I135" s="231">
        <v>22</v>
      </c>
      <c r="J135" s="232">
        <v>411</v>
      </c>
      <c r="K135" s="232">
        <v>737.16</v>
      </c>
      <c r="L135" s="233">
        <f t="shared" si="5"/>
        <v>19.126105594443541</v>
      </c>
      <c r="M135" s="229">
        <v>0.95672521711866387</v>
      </c>
      <c r="N135" s="230">
        <v>0</v>
      </c>
      <c r="O135" s="234">
        <v>0</v>
      </c>
      <c r="P135" s="232">
        <v>4245</v>
      </c>
      <c r="Q135" s="235">
        <v>422</v>
      </c>
      <c r="R135" s="236">
        <v>9.9411071849234395E-2</v>
      </c>
      <c r="S135" s="237">
        <v>0.70143795985870572</v>
      </c>
      <c r="T135" s="209">
        <v>562513.05477951432</v>
      </c>
      <c r="U135" s="238">
        <v>0</v>
      </c>
      <c r="V135" s="238">
        <v>0</v>
      </c>
      <c r="W135" s="238">
        <v>705908.94</v>
      </c>
      <c r="X135" s="238">
        <v>560192.72276556038</v>
      </c>
      <c r="Y135" s="238">
        <v>0</v>
      </c>
      <c r="Z135" s="231">
        <v>0</v>
      </c>
      <c r="AA135" s="238">
        <v>281160.58302164159</v>
      </c>
      <c r="AB135" s="239">
        <f t="shared" si="6"/>
        <v>2109775.3005667161</v>
      </c>
    </row>
    <row r="136" spans="1:28" x14ac:dyDescent="0.25">
      <c r="A136" s="204">
        <v>410</v>
      </c>
      <c r="B136" s="205" t="s">
        <v>135</v>
      </c>
      <c r="C136" s="207">
        <v>18775</v>
      </c>
      <c r="D136" s="207">
        <v>736.83333333333337</v>
      </c>
      <c r="E136" s="208">
        <v>8460</v>
      </c>
      <c r="F136" s="228">
        <f t="shared" si="4"/>
        <v>8.7096138691883374E-2</v>
      </c>
      <c r="G136" s="229">
        <f>'Lask. kustannukset MUUT'!$F239/$F$12</f>
        <v>1.2043227296160957</v>
      </c>
      <c r="H136" s="230">
        <v>0</v>
      </c>
      <c r="I136" s="231">
        <v>26</v>
      </c>
      <c r="J136" s="232">
        <v>277</v>
      </c>
      <c r="K136" s="232">
        <v>648.51</v>
      </c>
      <c r="L136" s="233">
        <f t="shared" si="5"/>
        <v>28.950979938628549</v>
      </c>
      <c r="M136" s="229">
        <v>0.63204864105699465</v>
      </c>
      <c r="N136" s="230">
        <v>0</v>
      </c>
      <c r="O136" s="234">
        <v>0</v>
      </c>
      <c r="P136" s="232">
        <v>5990</v>
      </c>
      <c r="Q136" s="235">
        <v>486</v>
      </c>
      <c r="R136" s="236">
        <v>8.1135225375626049E-2</v>
      </c>
      <c r="S136" s="237">
        <v>0.57248479371056826</v>
      </c>
      <c r="T136" s="209">
        <v>1193474.7081849617</v>
      </c>
      <c r="U136" s="238">
        <v>0</v>
      </c>
      <c r="V136" s="238">
        <v>0</v>
      </c>
      <c r="W136" s="238">
        <v>475758.58</v>
      </c>
      <c r="X136" s="238">
        <v>492824.60068464593</v>
      </c>
      <c r="Y136" s="238">
        <v>0</v>
      </c>
      <c r="Z136" s="231">
        <v>0</v>
      </c>
      <c r="AA136" s="238">
        <v>305577.06891446962</v>
      </c>
      <c r="AB136" s="239">
        <f t="shared" si="6"/>
        <v>2467634.9577840776</v>
      </c>
    </row>
    <row r="137" spans="1:28" x14ac:dyDescent="0.25">
      <c r="A137" s="204">
        <v>416</v>
      </c>
      <c r="B137" s="205" t="s">
        <v>136</v>
      </c>
      <c r="C137" s="207">
        <v>2886</v>
      </c>
      <c r="D137" s="207">
        <v>103.41666666666667</v>
      </c>
      <c r="E137" s="208">
        <v>1342</v>
      </c>
      <c r="F137" s="228">
        <f t="shared" si="4"/>
        <v>7.7061599602583214E-2</v>
      </c>
      <c r="G137" s="229">
        <f>'Lask. kustannukset MUUT'!$F186/$F$12</f>
        <v>1.0978753013350921</v>
      </c>
      <c r="H137" s="230">
        <v>0</v>
      </c>
      <c r="I137" s="231">
        <v>3</v>
      </c>
      <c r="J137" s="232">
        <v>76</v>
      </c>
      <c r="K137" s="232">
        <v>217.96</v>
      </c>
      <c r="L137" s="233">
        <f t="shared" si="5"/>
        <v>13.240961644338411</v>
      </c>
      <c r="M137" s="229">
        <v>1.3819560858936977</v>
      </c>
      <c r="N137" s="230">
        <v>0</v>
      </c>
      <c r="O137" s="234">
        <v>0</v>
      </c>
      <c r="P137" s="232">
        <v>886</v>
      </c>
      <c r="Q137" s="235">
        <v>97</v>
      </c>
      <c r="R137" s="236">
        <v>0.10948081264108352</v>
      </c>
      <c r="S137" s="237">
        <v>0.77248938608266549</v>
      </c>
      <c r="T137" s="209">
        <v>162318.76106918103</v>
      </c>
      <c r="U137" s="238">
        <v>0</v>
      </c>
      <c r="V137" s="238">
        <v>0</v>
      </c>
      <c r="W137" s="238">
        <v>130533.04</v>
      </c>
      <c r="X137" s="238">
        <v>165635.14820931896</v>
      </c>
      <c r="Y137" s="238">
        <v>0</v>
      </c>
      <c r="Z137" s="231">
        <v>0</v>
      </c>
      <c r="AA137" s="238">
        <v>63381.966188908904</v>
      </c>
      <c r="AB137" s="239">
        <f t="shared" si="6"/>
        <v>521868.91546740883</v>
      </c>
    </row>
    <row r="138" spans="1:28" x14ac:dyDescent="0.25">
      <c r="A138" s="204">
        <v>418</v>
      </c>
      <c r="B138" s="205" t="s">
        <v>137</v>
      </c>
      <c r="C138" s="207">
        <v>24580</v>
      </c>
      <c r="D138" s="207">
        <v>692.75</v>
      </c>
      <c r="E138" s="208">
        <v>11603</v>
      </c>
      <c r="F138" s="228">
        <f t="shared" si="4"/>
        <v>5.9704386796518141E-2</v>
      </c>
      <c r="G138" s="229">
        <f>'Lask. kustannukset MUUT'!$F279/$F$12</f>
        <v>0.78029783086133064</v>
      </c>
      <c r="H138" s="230">
        <v>0</v>
      </c>
      <c r="I138" s="231">
        <v>70</v>
      </c>
      <c r="J138" s="232">
        <v>725</v>
      </c>
      <c r="K138" s="232">
        <v>269.58</v>
      </c>
      <c r="L138" s="233">
        <f t="shared" si="5"/>
        <v>91.178870836115451</v>
      </c>
      <c r="M138" s="229">
        <v>0.20068714779730065</v>
      </c>
      <c r="N138" s="230">
        <v>0</v>
      </c>
      <c r="O138" s="234">
        <v>0</v>
      </c>
      <c r="P138" s="232">
        <v>8586</v>
      </c>
      <c r="Q138" s="235">
        <v>572</v>
      </c>
      <c r="R138" s="236">
        <v>6.6620079198695545E-2</v>
      </c>
      <c r="S138" s="237">
        <v>0.47006688057471424</v>
      </c>
      <c r="T138" s="209">
        <v>1071081.4394655882</v>
      </c>
      <c r="U138" s="238">
        <v>0</v>
      </c>
      <c r="V138" s="238">
        <v>0</v>
      </c>
      <c r="W138" s="238">
        <v>1245216.5</v>
      </c>
      <c r="X138" s="238">
        <v>204862.92555637824</v>
      </c>
      <c r="Y138" s="238">
        <v>0</v>
      </c>
      <c r="Z138" s="231">
        <v>0</v>
      </c>
      <c r="AA138" s="238">
        <v>328487.15477428772</v>
      </c>
      <c r="AB138" s="239">
        <f t="shared" si="6"/>
        <v>2849648.0197962541</v>
      </c>
    </row>
    <row r="139" spans="1:28" x14ac:dyDescent="0.25">
      <c r="A139" s="204">
        <v>420</v>
      </c>
      <c r="B139" s="205" t="s">
        <v>138</v>
      </c>
      <c r="C139" s="207">
        <v>9177</v>
      </c>
      <c r="D139" s="207">
        <v>321.33333333333331</v>
      </c>
      <c r="E139" s="208">
        <v>4034</v>
      </c>
      <c r="F139" s="228">
        <f t="shared" si="4"/>
        <v>7.9656255164435627E-2</v>
      </c>
      <c r="G139" s="229">
        <f>'Lask. kustannukset MUUT'!$F135/$F$12</f>
        <v>0.57596899802295609</v>
      </c>
      <c r="H139" s="230">
        <v>0</v>
      </c>
      <c r="I139" s="231">
        <v>15</v>
      </c>
      <c r="J139" s="232">
        <v>208</v>
      </c>
      <c r="K139" s="232">
        <v>1136.26</v>
      </c>
      <c r="L139" s="233">
        <f t="shared" si="5"/>
        <v>8.0764965764877754</v>
      </c>
      <c r="M139" s="229">
        <v>2.2656392353026815</v>
      </c>
      <c r="N139" s="230">
        <v>0</v>
      </c>
      <c r="O139" s="234">
        <v>0</v>
      </c>
      <c r="P139" s="232">
        <v>2453</v>
      </c>
      <c r="Q139" s="235">
        <v>271</v>
      </c>
      <c r="R139" s="236">
        <v>0.11047696697920913</v>
      </c>
      <c r="S139" s="237">
        <v>0.77951818532646522</v>
      </c>
      <c r="T139" s="209">
        <v>533525.2645605026</v>
      </c>
      <c r="U139" s="238">
        <v>0</v>
      </c>
      <c r="V139" s="238">
        <v>0</v>
      </c>
      <c r="W139" s="238">
        <v>357248.32</v>
      </c>
      <c r="X139" s="238">
        <v>863482.26052633859</v>
      </c>
      <c r="Y139" s="238">
        <v>0</v>
      </c>
      <c r="Z139" s="231">
        <v>0</v>
      </c>
      <c r="AA139" s="238">
        <v>203377.93933504581</v>
      </c>
      <c r="AB139" s="239">
        <f t="shared" si="6"/>
        <v>1957633.784421887</v>
      </c>
    </row>
    <row r="140" spans="1:28" x14ac:dyDescent="0.25">
      <c r="A140" s="204">
        <v>421</v>
      </c>
      <c r="B140" s="205" t="s">
        <v>139</v>
      </c>
      <c r="C140" s="207">
        <v>695</v>
      </c>
      <c r="D140" s="207">
        <v>23.583333333333332</v>
      </c>
      <c r="E140" s="208">
        <v>277</v>
      </c>
      <c r="F140" s="228">
        <f t="shared" ref="F140:F203" si="7">D140/E140</f>
        <v>8.5138387484957875E-2</v>
      </c>
      <c r="G140" s="229">
        <f>'Lask. kustannukset MUUT'!$F28/$F$12</f>
        <v>0.77862180836607764</v>
      </c>
      <c r="H140" s="230">
        <v>0</v>
      </c>
      <c r="I140" s="231">
        <v>1</v>
      </c>
      <c r="J140" s="232">
        <v>11</v>
      </c>
      <c r="K140" s="232">
        <v>480.06</v>
      </c>
      <c r="L140" s="233">
        <f t="shared" ref="L140:L203" si="8">C140/K140</f>
        <v>1.4477356997042037</v>
      </c>
      <c r="M140" s="229">
        <v>12.639342617037874</v>
      </c>
      <c r="N140" s="230">
        <v>0</v>
      </c>
      <c r="O140" s="234">
        <v>0</v>
      </c>
      <c r="P140" s="232">
        <v>147</v>
      </c>
      <c r="Q140" s="235">
        <v>15</v>
      </c>
      <c r="R140" s="236">
        <v>0.10204081632653061</v>
      </c>
      <c r="S140" s="237">
        <v>0.71999326327502799</v>
      </c>
      <c r="T140" s="209">
        <v>43186.160833834278</v>
      </c>
      <c r="U140" s="238">
        <v>0</v>
      </c>
      <c r="V140" s="238">
        <v>0</v>
      </c>
      <c r="W140" s="238">
        <v>18892.939999999999</v>
      </c>
      <c r="X140" s="238">
        <v>364813.76972548018</v>
      </c>
      <c r="Y140" s="238">
        <v>0</v>
      </c>
      <c r="Z140" s="231">
        <v>0</v>
      </c>
      <c r="AA140" s="238">
        <v>14226.238890061786</v>
      </c>
      <c r="AB140" s="239">
        <f t="shared" si="6"/>
        <v>441119.10944937624</v>
      </c>
    </row>
    <row r="141" spans="1:28" x14ac:dyDescent="0.25">
      <c r="A141" s="204">
        <v>422</v>
      </c>
      <c r="B141" s="205" t="s">
        <v>140</v>
      </c>
      <c r="C141" s="207">
        <v>10372</v>
      </c>
      <c r="D141" s="207">
        <v>567.16666666666663</v>
      </c>
      <c r="E141" s="208">
        <v>4026</v>
      </c>
      <c r="F141" s="228">
        <f t="shared" si="7"/>
        <v>0.14087597284318595</v>
      </c>
      <c r="G141" s="229">
        <f>'Lask. kustannukset MUUT'!$F54/$F$12</f>
        <v>0.53629017855432159</v>
      </c>
      <c r="H141" s="230">
        <v>0</v>
      </c>
      <c r="I141" s="231">
        <v>11</v>
      </c>
      <c r="J141" s="232">
        <v>545</v>
      </c>
      <c r="K141" s="232">
        <v>3417.86</v>
      </c>
      <c r="L141" s="233">
        <f t="shared" si="8"/>
        <v>3.0346474109530526</v>
      </c>
      <c r="M141" s="229">
        <v>6.0298364355059411</v>
      </c>
      <c r="N141" s="230">
        <v>3</v>
      </c>
      <c r="O141" s="234">
        <v>239</v>
      </c>
      <c r="P141" s="232">
        <v>2350</v>
      </c>
      <c r="Q141" s="235">
        <v>420</v>
      </c>
      <c r="R141" s="236">
        <v>0.17872340425531916</v>
      </c>
      <c r="S141" s="237">
        <v>1.2610605411234108</v>
      </c>
      <c r="T141" s="209">
        <v>1066433.573458517</v>
      </c>
      <c r="U141" s="238">
        <v>0</v>
      </c>
      <c r="V141" s="238">
        <v>0</v>
      </c>
      <c r="W141" s="238">
        <v>936059.29999999993</v>
      </c>
      <c r="X141" s="238">
        <v>2597346.9795315787</v>
      </c>
      <c r="Y141" s="238">
        <v>0</v>
      </c>
      <c r="Z141" s="231">
        <v>70748.78</v>
      </c>
      <c r="AA141" s="238">
        <v>371856.4376818852</v>
      </c>
      <c r="AB141" s="239">
        <f t="shared" ref="AB141:AB204" si="9">SUM(T141:AA141)</f>
        <v>5042445.0706719812</v>
      </c>
    </row>
    <row r="142" spans="1:28" x14ac:dyDescent="0.25">
      <c r="A142" s="211">
        <v>423</v>
      </c>
      <c r="B142" s="205" t="s">
        <v>141</v>
      </c>
      <c r="C142" s="207">
        <v>20497</v>
      </c>
      <c r="D142" s="207">
        <v>472.5</v>
      </c>
      <c r="E142" s="208">
        <v>9961</v>
      </c>
      <c r="F142" s="228">
        <f t="shared" si="7"/>
        <v>4.7434996486296559E-2</v>
      </c>
      <c r="G142" s="229">
        <f>'Lask. kustannukset MUUT'!$F272/$F$12</f>
        <v>0.85443834898366122</v>
      </c>
      <c r="H142" s="230">
        <v>0</v>
      </c>
      <c r="I142" s="231">
        <v>303</v>
      </c>
      <c r="J142" s="232">
        <v>846</v>
      </c>
      <c r="K142" s="232">
        <v>300.54000000000002</v>
      </c>
      <c r="L142" s="233">
        <f t="shared" si="8"/>
        <v>68.200572303187585</v>
      </c>
      <c r="M142" s="229">
        <v>0.26830313748882206</v>
      </c>
      <c r="N142" s="230">
        <v>0</v>
      </c>
      <c r="O142" s="234">
        <v>0</v>
      </c>
      <c r="P142" s="232">
        <v>7066</v>
      </c>
      <c r="Q142" s="235">
        <v>599</v>
      </c>
      <c r="R142" s="236">
        <v>8.4772148315878856E-2</v>
      </c>
      <c r="S142" s="237">
        <v>0.59814668186768605</v>
      </c>
      <c r="T142" s="209">
        <v>709616.24106555898</v>
      </c>
      <c r="U142" s="238">
        <v>0</v>
      </c>
      <c r="V142" s="238">
        <v>0</v>
      </c>
      <c r="W142" s="238">
        <v>1453038.84</v>
      </c>
      <c r="X142" s="238">
        <v>228390.47276027128</v>
      </c>
      <c r="Y142" s="238">
        <v>0</v>
      </c>
      <c r="Z142" s="231">
        <v>0</v>
      </c>
      <c r="AA142" s="238">
        <v>348557.84246221895</v>
      </c>
      <c r="AB142" s="239">
        <f t="shared" si="9"/>
        <v>2739603.3962880489</v>
      </c>
    </row>
    <row r="143" spans="1:28" x14ac:dyDescent="0.25">
      <c r="A143" s="204">
        <v>425</v>
      </c>
      <c r="B143" s="205" t="s">
        <v>142</v>
      </c>
      <c r="C143" s="207">
        <v>10258</v>
      </c>
      <c r="D143" s="207">
        <v>228.16666666666666</v>
      </c>
      <c r="E143" s="208">
        <v>4480</v>
      </c>
      <c r="F143" s="228">
        <f t="shared" si="7"/>
        <v>5.0930059523809523E-2</v>
      </c>
      <c r="G143" s="229">
        <f>'Lask. kustannukset MUUT'!$F203/$F$12</f>
        <v>1.5853681850713044</v>
      </c>
      <c r="H143" s="230">
        <v>0</v>
      </c>
      <c r="I143" s="231">
        <v>11</v>
      </c>
      <c r="J143" s="232">
        <v>82</v>
      </c>
      <c r="K143" s="232">
        <v>637.30999999999995</v>
      </c>
      <c r="L143" s="233">
        <f t="shared" si="8"/>
        <v>16.095777565078222</v>
      </c>
      <c r="M143" s="229">
        <v>1.1368464464356904</v>
      </c>
      <c r="N143" s="230">
        <v>0</v>
      </c>
      <c r="O143" s="234">
        <v>0</v>
      </c>
      <c r="P143" s="232">
        <v>3423</v>
      </c>
      <c r="Q143" s="235">
        <v>184</v>
      </c>
      <c r="R143" s="236">
        <v>5.375401694420099E-2</v>
      </c>
      <c r="S143" s="237">
        <v>0.37928479472320492</v>
      </c>
      <c r="T143" s="209">
        <v>381303.9035262703</v>
      </c>
      <c r="U143" s="238">
        <v>0</v>
      </c>
      <c r="V143" s="238">
        <v>0</v>
      </c>
      <c r="W143" s="238">
        <v>140838.28</v>
      </c>
      <c r="X143" s="238">
        <v>484313.34329822462</v>
      </c>
      <c r="Y143" s="238">
        <v>0</v>
      </c>
      <c r="Z143" s="231">
        <v>0</v>
      </c>
      <c r="AA143" s="238">
        <v>110612.69835201418</v>
      </c>
      <c r="AB143" s="239">
        <f t="shared" si="9"/>
        <v>1117068.225176509</v>
      </c>
    </row>
    <row r="144" spans="1:28" x14ac:dyDescent="0.25">
      <c r="A144" s="204">
        <v>426</v>
      </c>
      <c r="B144" s="205" t="s">
        <v>143</v>
      </c>
      <c r="C144" s="207">
        <v>11962</v>
      </c>
      <c r="D144" s="207">
        <v>546.41666666666663</v>
      </c>
      <c r="E144" s="208">
        <v>5639</v>
      </c>
      <c r="F144" s="228">
        <f t="shared" si="7"/>
        <v>9.6899568481409223E-2</v>
      </c>
      <c r="G144" s="229">
        <f>'Lask. kustannukset MUUT'!$F205/$F$12</f>
        <v>0.93382150437274991</v>
      </c>
      <c r="H144" s="230">
        <v>0</v>
      </c>
      <c r="I144" s="231">
        <v>7</v>
      </c>
      <c r="J144" s="232">
        <v>257</v>
      </c>
      <c r="K144" s="232">
        <v>727.19</v>
      </c>
      <c r="L144" s="233">
        <f t="shared" si="8"/>
        <v>16.449621144405175</v>
      </c>
      <c r="M144" s="229">
        <v>1.1123920342507174</v>
      </c>
      <c r="N144" s="230">
        <v>3</v>
      </c>
      <c r="O144" s="234">
        <v>463</v>
      </c>
      <c r="P144" s="232">
        <v>3781</v>
      </c>
      <c r="Q144" s="235">
        <v>322</v>
      </c>
      <c r="R144" s="236">
        <v>8.5162655382174032E-2</v>
      </c>
      <c r="S144" s="237">
        <v>0.60090207394622541</v>
      </c>
      <c r="T144" s="209">
        <v>845979.84030729521</v>
      </c>
      <c r="U144" s="238">
        <v>0</v>
      </c>
      <c r="V144" s="238">
        <v>0</v>
      </c>
      <c r="W144" s="238">
        <v>441407.77999999997</v>
      </c>
      <c r="X144" s="238">
        <v>552616.18382425513</v>
      </c>
      <c r="Y144" s="238">
        <v>0</v>
      </c>
      <c r="Z144" s="231">
        <v>137057.25999999998</v>
      </c>
      <c r="AA144" s="238">
        <v>204354.57300092719</v>
      </c>
      <c r="AB144" s="239">
        <f t="shared" si="9"/>
        <v>2181415.6371324775</v>
      </c>
    </row>
    <row r="145" spans="1:28" x14ac:dyDescent="0.25">
      <c r="A145" s="204">
        <v>430</v>
      </c>
      <c r="B145" s="205" t="s">
        <v>144</v>
      </c>
      <c r="C145" s="207">
        <v>15392</v>
      </c>
      <c r="D145" s="207">
        <v>545.58333333333337</v>
      </c>
      <c r="E145" s="208">
        <v>6664</v>
      </c>
      <c r="F145" s="228">
        <f t="shared" si="7"/>
        <v>8.1870248099239706E-2</v>
      </c>
      <c r="G145" s="229">
        <f>'Lask. kustannukset MUUT'!$F212/$F$12</f>
        <v>0.53284330200992414</v>
      </c>
      <c r="H145" s="230">
        <v>0</v>
      </c>
      <c r="I145" s="231">
        <v>33</v>
      </c>
      <c r="J145" s="232">
        <v>660</v>
      </c>
      <c r="K145" s="232">
        <v>848.09</v>
      </c>
      <c r="L145" s="233">
        <f t="shared" si="8"/>
        <v>18.149017203362849</v>
      </c>
      <c r="M145" s="229">
        <v>1.008232419554264</v>
      </c>
      <c r="N145" s="230">
        <v>0</v>
      </c>
      <c r="O145" s="234">
        <v>0</v>
      </c>
      <c r="P145" s="232">
        <v>4192</v>
      </c>
      <c r="Q145" s="235">
        <v>663</v>
      </c>
      <c r="R145" s="236">
        <v>0.15815839694656489</v>
      </c>
      <c r="S145" s="237">
        <v>1.1159552072526639</v>
      </c>
      <c r="T145" s="209">
        <v>919719.79531031987</v>
      </c>
      <c r="U145" s="238">
        <v>0</v>
      </c>
      <c r="V145" s="238">
        <v>0</v>
      </c>
      <c r="W145" s="238">
        <v>1133576.3999999999</v>
      </c>
      <c r="X145" s="238">
        <v>644492.16757589148</v>
      </c>
      <c r="Y145" s="238">
        <v>0</v>
      </c>
      <c r="Z145" s="231">
        <v>0</v>
      </c>
      <c r="AA145" s="238">
        <v>488335.92789743829</v>
      </c>
      <c r="AB145" s="239">
        <f t="shared" si="9"/>
        <v>3186124.2907836498</v>
      </c>
    </row>
    <row r="146" spans="1:28" x14ac:dyDescent="0.25">
      <c r="A146" s="204">
        <v>433</v>
      </c>
      <c r="B146" s="205" t="s">
        <v>145</v>
      </c>
      <c r="C146" s="207">
        <v>7749</v>
      </c>
      <c r="D146" s="207">
        <v>204.33333333333334</v>
      </c>
      <c r="E146" s="208">
        <v>3611</v>
      </c>
      <c r="F146" s="228">
        <f t="shared" si="7"/>
        <v>5.6586356503277029E-2</v>
      </c>
      <c r="G146" s="229">
        <f>'Lask. kustannukset MUUT'!$F184/$F$12</f>
        <v>1.1758853652936541</v>
      </c>
      <c r="H146" s="230">
        <v>0</v>
      </c>
      <c r="I146" s="231">
        <v>37</v>
      </c>
      <c r="J146" s="232">
        <v>246</v>
      </c>
      <c r="K146" s="232">
        <v>597.69000000000005</v>
      </c>
      <c r="L146" s="233">
        <f t="shared" si="8"/>
        <v>12.964914922451436</v>
      </c>
      <c r="M146" s="229">
        <v>1.4113804554005187</v>
      </c>
      <c r="N146" s="230">
        <v>0</v>
      </c>
      <c r="O146" s="234">
        <v>0</v>
      </c>
      <c r="P146" s="232">
        <v>2309</v>
      </c>
      <c r="Q146" s="235">
        <v>296</v>
      </c>
      <c r="R146" s="236">
        <v>0.12819402338674751</v>
      </c>
      <c r="S146" s="237">
        <v>0.90452856565968009</v>
      </c>
      <c r="T146" s="209">
        <v>320030.79110887693</v>
      </c>
      <c r="U146" s="238">
        <v>0</v>
      </c>
      <c r="V146" s="238">
        <v>0</v>
      </c>
      <c r="W146" s="238">
        <v>422514.83999999997</v>
      </c>
      <c r="X146" s="238">
        <v>454204.77029375971</v>
      </c>
      <c r="Y146" s="238">
        <v>0</v>
      </c>
      <c r="Z146" s="231">
        <v>0</v>
      </c>
      <c r="AA146" s="238">
        <v>199271.32444608974</v>
      </c>
      <c r="AB146" s="239">
        <f t="shared" si="9"/>
        <v>1396021.7258487265</v>
      </c>
    </row>
    <row r="147" spans="1:28" x14ac:dyDescent="0.25">
      <c r="A147" s="204">
        <v>434</v>
      </c>
      <c r="B147" s="205" t="s">
        <v>146</v>
      </c>
      <c r="C147" s="207">
        <v>14568</v>
      </c>
      <c r="D147" s="207">
        <v>702</v>
      </c>
      <c r="E147" s="208">
        <v>6745</v>
      </c>
      <c r="F147" s="228">
        <f t="shared" si="7"/>
        <v>0.10407709414381024</v>
      </c>
      <c r="G147" s="229">
        <f>'Lask. kustannukset MUUT'!$F209/$F$12</f>
        <v>0.93236143420850459</v>
      </c>
      <c r="H147" s="230">
        <v>1</v>
      </c>
      <c r="I147" s="231">
        <v>5747</v>
      </c>
      <c r="J147" s="232">
        <v>720</v>
      </c>
      <c r="K147" s="232">
        <v>819.82</v>
      </c>
      <c r="L147" s="233">
        <f t="shared" si="8"/>
        <v>17.769754336317728</v>
      </c>
      <c r="M147" s="229">
        <v>1.0297512943147593</v>
      </c>
      <c r="N147" s="230">
        <v>3</v>
      </c>
      <c r="O147" s="234">
        <v>708</v>
      </c>
      <c r="P147" s="232">
        <v>4182</v>
      </c>
      <c r="Q147" s="235">
        <v>660</v>
      </c>
      <c r="R147" s="236">
        <v>0.15781922525107603</v>
      </c>
      <c r="S147" s="237">
        <v>1.1135620341613774</v>
      </c>
      <c r="T147" s="209">
        <v>1106596.9368831497</v>
      </c>
      <c r="U147" s="238">
        <v>299819.63760000002</v>
      </c>
      <c r="V147" s="238">
        <v>1571398.1871</v>
      </c>
      <c r="W147" s="238">
        <v>1236628.8</v>
      </c>
      <c r="X147" s="238">
        <v>623008.84201213007</v>
      </c>
      <c r="Y147" s="238">
        <v>0</v>
      </c>
      <c r="Z147" s="231">
        <v>209582.15999999997</v>
      </c>
      <c r="AA147" s="238">
        <v>461202.02781943762</v>
      </c>
      <c r="AB147" s="239">
        <f t="shared" si="9"/>
        <v>5508236.591414717</v>
      </c>
    </row>
    <row r="148" spans="1:28" x14ac:dyDescent="0.25">
      <c r="A148" s="204">
        <v>435</v>
      </c>
      <c r="B148" s="205" t="s">
        <v>147</v>
      </c>
      <c r="C148" s="207">
        <v>692</v>
      </c>
      <c r="D148" s="207">
        <v>28.666666666666668</v>
      </c>
      <c r="E148" s="208">
        <v>284</v>
      </c>
      <c r="F148" s="228">
        <f t="shared" si="7"/>
        <v>0.10093896713615023</v>
      </c>
      <c r="G148" s="229">
        <f>'Lask. kustannukset MUUT'!$F57/$F$12</f>
        <v>0.64670950601002641</v>
      </c>
      <c r="H148" s="230">
        <v>0</v>
      </c>
      <c r="I148" s="231">
        <v>0</v>
      </c>
      <c r="J148" s="232">
        <v>4</v>
      </c>
      <c r="K148" s="232">
        <v>214.5</v>
      </c>
      <c r="L148" s="233">
        <f t="shared" si="8"/>
        <v>3.2261072261072261</v>
      </c>
      <c r="M148" s="229">
        <v>5.6719836772314096</v>
      </c>
      <c r="N148" s="230">
        <v>3</v>
      </c>
      <c r="O148" s="234">
        <v>309</v>
      </c>
      <c r="P148" s="232">
        <v>140</v>
      </c>
      <c r="Q148" s="235">
        <v>23</v>
      </c>
      <c r="R148" s="236">
        <v>0.16428571428571428</v>
      </c>
      <c r="S148" s="237">
        <v>1.159189153872795</v>
      </c>
      <c r="T148" s="209">
        <v>50979.940441082159</v>
      </c>
      <c r="U148" s="238">
        <v>0</v>
      </c>
      <c r="V148" s="238">
        <v>0</v>
      </c>
      <c r="W148" s="238">
        <v>6870.16</v>
      </c>
      <c r="X148" s="238">
        <v>163005.77762387093</v>
      </c>
      <c r="Y148" s="238">
        <v>0</v>
      </c>
      <c r="Z148" s="231">
        <v>91470.18</v>
      </c>
      <c r="AA148" s="238">
        <v>22805.377370065664</v>
      </c>
      <c r="AB148" s="239">
        <f t="shared" si="9"/>
        <v>335131.43543501874</v>
      </c>
    </row>
    <row r="149" spans="1:28" x14ac:dyDescent="0.25">
      <c r="A149" s="204">
        <v>436</v>
      </c>
      <c r="B149" s="205" t="s">
        <v>148</v>
      </c>
      <c r="C149" s="207">
        <v>1988</v>
      </c>
      <c r="D149" s="207">
        <v>49.666666666666664</v>
      </c>
      <c r="E149" s="208">
        <v>824</v>
      </c>
      <c r="F149" s="228">
        <f t="shared" si="7"/>
        <v>6.0275080906148866E-2</v>
      </c>
      <c r="G149" s="229">
        <f>'Lask. kustannukset MUUT'!$F148/$F$12</f>
        <v>1.0635258288351888</v>
      </c>
      <c r="H149" s="230">
        <v>0</v>
      </c>
      <c r="I149" s="231">
        <v>3</v>
      </c>
      <c r="J149" s="232">
        <v>33</v>
      </c>
      <c r="K149" s="232">
        <v>214.12</v>
      </c>
      <c r="L149" s="233">
        <f t="shared" si="8"/>
        <v>9.2845133569960776</v>
      </c>
      <c r="M149" s="229">
        <v>1.9708547797704696</v>
      </c>
      <c r="N149" s="230">
        <v>0</v>
      </c>
      <c r="O149" s="234">
        <v>0</v>
      </c>
      <c r="P149" s="232">
        <v>548</v>
      </c>
      <c r="Q149" s="235">
        <v>53</v>
      </c>
      <c r="R149" s="236">
        <v>9.6715328467153291E-2</v>
      </c>
      <c r="S149" s="237">
        <v>0.6824169725274627</v>
      </c>
      <c r="T149" s="209">
        <v>87455.787522766215</v>
      </c>
      <c r="U149" s="238">
        <v>0</v>
      </c>
      <c r="V149" s="238">
        <v>0</v>
      </c>
      <c r="W149" s="238">
        <v>56678.82</v>
      </c>
      <c r="X149" s="238">
        <v>162717.00281968879</v>
      </c>
      <c r="Y149" s="238">
        <v>0</v>
      </c>
      <c r="Z149" s="231">
        <v>0</v>
      </c>
      <c r="AA149" s="238">
        <v>38569.415683564061</v>
      </c>
      <c r="AB149" s="239">
        <f t="shared" si="9"/>
        <v>345421.02602601901</v>
      </c>
    </row>
    <row r="150" spans="1:28" x14ac:dyDescent="0.25">
      <c r="A150" s="204">
        <v>440</v>
      </c>
      <c r="B150" s="205" t="s">
        <v>149</v>
      </c>
      <c r="C150" s="207">
        <v>5732</v>
      </c>
      <c r="D150" s="207">
        <v>50.333333333333336</v>
      </c>
      <c r="E150" s="208">
        <v>2443</v>
      </c>
      <c r="F150" s="228">
        <f t="shared" si="7"/>
        <v>2.0603083640332923E-2</v>
      </c>
      <c r="G150" s="229">
        <f>'Lask. kustannukset MUUT'!$F254/$F$12</f>
        <v>0.8697611919017173</v>
      </c>
      <c r="H150" s="241">
        <v>3</v>
      </c>
      <c r="I150" s="231">
        <v>5277</v>
      </c>
      <c r="J150" s="232">
        <v>152</v>
      </c>
      <c r="K150" s="232">
        <v>142.74</v>
      </c>
      <c r="L150" s="233">
        <f t="shared" si="8"/>
        <v>40.156928681518842</v>
      </c>
      <c r="M150" s="229">
        <v>0.45567298417171659</v>
      </c>
      <c r="N150" s="230">
        <v>3</v>
      </c>
      <c r="O150" s="234">
        <v>2142</v>
      </c>
      <c r="P150" s="232">
        <v>1534</v>
      </c>
      <c r="Q150" s="235">
        <v>128</v>
      </c>
      <c r="R150" s="236">
        <v>8.344198174706649E-2</v>
      </c>
      <c r="S150" s="237">
        <v>0.58876111437561607</v>
      </c>
      <c r="T150" s="209">
        <v>86193.155456696622</v>
      </c>
      <c r="U150" s="238">
        <v>117968.5724</v>
      </c>
      <c r="V150" s="238">
        <v>1442886.4161</v>
      </c>
      <c r="W150" s="238">
        <v>261066.08</v>
      </c>
      <c r="X150" s="238">
        <v>108472.93565515777</v>
      </c>
      <c r="Y150" s="238">
        <v>0</v>
      </c>
      <c r="Z150" s="231">
        <v>634074.84</v>
      </c>
      <c r="AA150" s="238">
        <v>95944.958657097319</v>
      </c>
      <c r="AB150" s="239">
        <f t="shared" si="9"/>
        <v>2746606.9582689521</v>
      </c>
    </row>
    <row r="151" spans="1:28" x14ac:dyDescent="0.25">
      <c r="A151" s="204">
        <v>441</v>
      </c>
      <c r="B151" s="205" t="s">
        <v>150</v>
      </c>
      <c r="C151" s="207">
        <v>4421</v>
      </c>
      <c r="D151" s="207">
        <v>196.58333333333334</v>
      </c>
      <c r="E151" s="208">
        <v>1911</v>
      </c>
      <c r="F151" s="228">
        <f t="shared" si="7"/>
        <v>0.10286935286935288</v>
      </c>
      <c r="G151" s="229">
        <f>'Lask. kustannukset MUUT'!$F107/$F$12</f>
        <v>1.0858934109030536</v>
      </c>
      <c r="H151" s="230">
        <v>0</v>
      </c>
      <c r="I151" s="231">
        <v>13</v>
      </c>
      <c r="J151" s="232">
        <v>209</v>
      </c>
      <c r="K151" s="232">
        <v>750.16</v>
      </c>
      <c r="L151" s="233">
        <f t="shared" si="8"/>
        <v>5.8934094059933884</v>
      </c>
      <c r="M151" s="229">
        <v>3.1048967188448908</v>
      </c>
      <c r="N151" s="230">
        <v>0</v>
      </c>
      <c r="O151" s="234">
        <v>0</v>
      </c>
      <c r="P151" s="232">
        <v>1111</v>
      </c>
      <c r="Q151" s="235">
        <v>144</v>
      </c>
      <c r="R151" s="236">
        <v>0.12961296129612962</v>
      </c>
      <c r="S151" s="237">
        <v>0.91454049787013458</v>
      </c>
      <c r="T151" s="209">
        <v>331925.71199616528</v>
      </c>
      <c r="U151" s="238">
        <v>0</v>
      </c>
      <c r="V151" s="238">
        <v>0</v>
      </c>
      <c r="W151" s="238">
        <v>358965.86</v>
      </c>
      <c r="X151" s="238">
        <v>570071.86080337083</v>
      </c>
      <c r="Y151" s="238">
        <v>0</v>
      </c>
      <c r="Z151" s="231">
        <v>0</v>
      </c>
      <c r="AA151" s="238">
        <v>114947.70807301428</v>
      </c>
      <c r="AB151" s="239">
        <f t="shared" si="9"/>
        <v>1375911.1408725502</v>
      </c>
    </row>
    <row r="152" spans="1:28" x14ac:dyDescent="0.25">
      <c r="A152" s="204">
        <v>444</v>
      </c>
      <c r="B152" s="205" t="s">
        <v>151</v>
      </c>
      <c r="C152" s="207">
        <v>45811</v>
      </c>
      <c r="D152" s="207">
        <v>1796.6666666666667</v>
      </c>
      <c r="E152" s="208">
        <v>21411</v>
      </c>
      <c r="F152" s="228">
        <f t="shared" si="7"/>
        <v>8.3913253312160416E-2</v>
      </c>
      <c r="G152" s="229">
        <f>'Lask. kustannukset MUUT'!$F258/$F$12</f>
        <v>0.62571018022818548</v>
      </c>
      <c r="H152" s="230">
        <v>1</v>
      </c>
      <c r="I152" s="231">
        <v>1602</v>
      </c>
      <c r="J152" s="232">
        <v>2567</v>
      </c>
      <c r="K152" s="232">
        <v>940.16</v>
      </c>
      <c r="L152" s="233">
        <f t="shared" si="8"/>
        <v>48.726812457454052</v>
      </c>
      <c r="M152" s="229">
        <v>0.37553097780520345</v>
      </c>
      <c r="N152" s="230">
        <v>0</v>
      </c>
      <c r="O152" s="234">
        <v>0</v>
      </c>
      <c r="P152" s="232">
        <v>13909</v>
      </c>
      <c r="Q152" s="235">
        <v>2184</v>
      </c>
      <c r="R152" s="236">
        <v>0.15702063412179165</v>
      </c>
      <c r="S152" s="237">
        <v>1.1079272278760572</v>
      </c>
      <c r="T152" s="209">
        <v>2805657.8249450126</v>
      </c>
      <c r="U152" s="238">
        <v>942822.44770000002</v>
      </c>
      <c r="V152" s="238">
        <v>438033.73860000004</v>
      </c>
      <c r="W152" s="238">
        <v>4408925.18</v>
      </c>
      <c r="X152" s="238">
        <v>714459.26289444522</v>
      </c>
      <c r="Y152" s="238">
        <v>0</v>
      </c>
      <c r="Z152" s="231">
        <v>0</v>
      </c>
      <c r="AA152" s="238">
        <v>1442971.8779360205</v>
      </c>
      <c r="AB152" s="239">
        <f t="shared" si="9"/>
        <v>10752870.332075479</v>
      </c>
    </row>
    <row r="153" spans="1:28" x14ac:dyDescent="0.25">
      <c r="A153" s="204">
        <v>445</v>
      </c>
      <c r="B153" s="205" t="s">
        <v>152</v>
      </c>
      <c r="C153" s="207">
        <v>14991</v>
      </c>
      <c r="D153" s="207">
        <v>376.66666666666669</v>
      </c>
      <c r="E153" s="208">
        <v>6791</v>
      </c>
      <c r="F153" s="228">
        <f t="shared" si="7"/>
        <v>5.5465567172237766E-2</v>
      </c>
      <c r="G153" s="229">
        <f>'Lask. kustannukset MUUT'!$F207/$F$12</f>
        <v>1.5102817220004772</v>
      </c>
      <c r="H153" s="230">
        <v>3</v>
      </c>
      <c r="I153" s="231">
        <v>8181</v>
      </c>
      <c r="J153" s="232">
        <v>587</v>
      </c>
      <c r="K153" s="232">
        <v>883.98</v>
      </c>
      <c r="L153" s="233">
        <f t="shared" si="8"/>
        <v>16.958528473494876</v>
      </c>
      <c r="M153" s="229">
        <v>1.0790103372517132</v>
      </c>
      <c r="N153" s="230">
        <v>1</v>
      </c>
      <c r="O153" s="234">
        <v>0</v>
      </c>
      <c r="P153" s="232">
        <v>4372</v>
      </c>
      <c r="Q153" s="235">
        <v>536</v>
      </c>
      <c r="R153" s="236">
        <v>0.12259835315645014</v>
      </c>
      <c r="S153" s="237">
        <v>0.86504588594031728</v>
      </c>
      <c r="T153" s="209">
        <v>606859.89174155693</v>
      </c>
      <c r="U153" s="238">
        <v>308525.27370000002</v>
      </c>
      <c r="V153" s="238">
        <v>2236925.1033000001</v>
      </c>
      <c r="W153" s="238">
        <v>1008195.98</v>
      </c>
      <c r="X153" s="238">
        <v>671766.18789720023</v>
      </c>
      <c r="Y153" s="238">
        <v>6066557.8799999999</v>
      </c>
      <c r="Z153" s="231">
        <v>0</v>
      </c>
      <c r="AA153" s="238">
        <v>368677.47876841278</v>
      </c>
      <c r="AB153" s="239">
        <f t="shared" si="9"/>
        <v>11267507.795407169</v>
      </c>
    </row>
    <row r="154" spans="1:28" x14ac:dyDescent="0.25">
      <c r="A154" s="204">
        <v>475</v>
      </c>
      <c r="B154" s="205" t="s">
        <v>153</v>
      </c>
      <c r="C154" s="207">
        <v>5479</v>
      </c>
      <c r="D154" s="207">
        <v>93.25</v>
      </c>
      <c r="E154" s="208">
        <v>2583</v>
      </c>
      <c r="F154" s="228">
        <f t="shared" si="7"/>
        <v>3.6101432442895855E-2</v>
      </c>
      <c r="G154" s="229">
        <f>'Lask. kustannukset MUUT'!$F160/$F$12</f>
        <v>1.0365784904812576</v>
      </c>
      <c r="H154" s="230">
        <v>3</v>
      </c>
      <c r="I154" s="231">
        <v>4671</v>
      </c>
      <c r="J154" s="232">
        <v>283</v>
      </c>
      <c r="K154" s="232">
        <v>522.11</v>
      </c>
      <c r="L154" s="233">
        <f t="shared" si="8"/>
        <v>10.493957212081744</v>
      </c>
      <c r="M154" s="229">
        <v>1.7437108954867302</v>
      </c>
      <c r="N154" s="230">
        <v>1</v>
      </c>
      <c r="O154" s="234">
        <v>0</v>
      </c>
      <c r="P154" s="232">
        <v>1624</v>
      </c>
      <c r="Q154" s="235">
        <v>163</v>
      </c>
      <c r="R154" s="236">
        <v>0.10036945812807882</v>
      </c>
      <c r="S154" s="237">
        <v>0.70820027016966114</v>
      </c>
      <c r="T154" s="209">
        <v>144364.3991229276</v>
      </c>
      <c r="U154" s="238">
        <v>112761.6553</v>
      </c>
      <c r="V154" s="238">
        <v>1277188.2603</v>
      </c>
      <c r="W154" s="238">
        <v>486063.82</v>
      </c>
      <c r="X154" s="238">
        <v>396768.98160932062</v>
      </c>
      <c r="Y154" s="238">
        <v>2217241.7200000002</v>
      </c>
      <c r="Z154" s="231">
        <v>0</v>
      </c>
      <c r="AA154" s="238">
        <v>110314.91843777968</v>
      </c>
      <c r="AB154" s="239">
        <f t="shared" si="9"/>
        <v>4744703.7547700284</v>
      </c>
    </row>
    <row r="155" spans="1:28" x14ac:dyDescent="0.25">
      <c r="A155" s="204">
        <v>480</v>
      </c>
      <c r="B155" s="205" t="s">
        <v>154</v>
      </c>
      <c r="C155" s="207">
        <v>1978</v>
      </c>
      <c r="D155" s="207">
        <v>53.916666666666664</v>
      </c>
      <c r="E155" s="208">
        <v>906</v>
      </c>
      <c r="F155" s="228">
        <f t="shared" si="7"/>
        <v>5.9510669610007352E-2</v>
      </c>
      <c r="G155" s="229">
        <f>'Lask. kustannukset MUUT'!$F156/$F$12</f>
        <v>0.48677428497617425</v>
      </c>
      <c r="H155" s="230">
        <v>0</v>
      </c>
      <c r="I155" s="231">
        <v>19</v>
      </c>
      <c r="J155" s="232">
        <v>58</v>
      </c>
      <c r="K155" s="232">
        <v>195.31</v>
      </c>
      <c r="L155" s="233">
        <f t="shared" si="8"/>
        <v>10.127489631867288</v>
      </c>
      <c r="M155" s="229">
        <v>1.8068078262850473</v>
      </c>
      <c r="N155" s="230">
        <v>0</v>
      </c>
      <c r="O155" s="234">
        <v>0</v>
      </c>
      <c r="P155" s="232">
        <v>588</v>
      </c>
      <c r="Q155" s="235">
        <v>89</v>
      </c>
      <c r="R155" s="236">
        <v>0.15136054421768708</v>
      </c>
      <c r="S155" s="237">
        <v>1.0679900071912916</v>
      </c>
      <c r="T155" s="209">
        <v>85912.329896014038</v>
      </c>
      <c r="U155" s="238">
        <v>0</v>
      </c>
      <c r="V155" s="238">
        <v>0</v>
      </c>
      <c r="W155" s="238">
        <v>99617.319999999992</v>
      </c>
      <c r="X155" s="238">
        <v>148422.65001267244</v>
      </c>
      <c r="Y155" s="238">
        <v>0</v>
      </c>
      <c r="Z155" s="231">
        <v>0</v>
      </c>
      <c r="AA155" s="238">
        <v>60057.926778998968</v>
      </c>
      <c r="AB155" s="239">
        <f t="shared" si="9"/>
        <v>394010.22668768541</v>
      </c>
    </row>
    <row r="156" spans="1:28" x14ac:dyDescent="0.25">
      <c r="A156" s="204">
        <v>481</v>
      </c>
      <c r="B156" s="205" t="s">
        <v>155</v>
      </c>
      <c r="C156" s="207">
        <v>9642</v>
      </c>
      <c r="D156" s="207">
        <v>221.25</v>
      </c>
      <c r="E156" s="208">
        <v>4789</v>
      </c>
      <c r="F156" s="228">
        <f t="shared" si="7"/>
        <v>4.6199624138651078E-2</v>
      </c>
      <c r="G156" s="229">
        <f>'Lask. kustannukset MUUT'!$F265/$F$12</f>
        <v>0.70158303623307938</v>
      </c>
      <c r="H156" s="230">
        <v>0</v>
      </c>
      <c r="I156" s="231">
        <v>123</v>
      </c>
      <c r="J156" s="232">
        <v>241</v>
      </c>
      <c r="K156" s="232">
        <v>174.89</v>
      </c>
      <c r="L156" s="233">
        <f t="shared" si="8"/>
        <v>55.131797129624339</v>
      </c>
      <c r="M156" s="229">
        <v>0.33190333854809301</v>
      </c>
      <c r="N156" s="230">
        <v>0</v>
      </c>
      <c r="O156" s="234">
        <v>0</v>
      </c>
      <c r="P156" s="232">
        <v>3365</v>
      </c>
      <c r="Q156" s="235">
        <v>287</v>
      </c>
      <c r="R156" s="236">
        <v>8.5289747399702825E-2</v>
      </c>
      <c r="S156" s="237">
        <v>0.6017988268313057</v>
      </c>
      <c r="T156" s="209">
        <v>325117.19721312862</v>
      </c>
      <c r="U156" s="238">
        <v>0</v>
      </c>
      <c r="V156" s="238">
        <v>0</v>
      </c>
      <c r="W156" s="238">
        <v>413927.14</v>
      </c>
      <c r="X156" s="238">
        <v>132904.803956358</v>
      </c>
      <c r="Y156" s="238">
        <v>0</v>
      </c>
      <c r="Z156" s="231">
        <v>0</v>
      </c>
      <c r="AA156" s="238">
        <v>164966.33411658078</v>
      </c>
      <c r="AB156" s="239">
        <f t="shared" si="9"/>
        <v>1036915.4752860673</v>
      </c>
    </row>
    <row r="157" spans="1:28" x14ac:dyDescent="0.25">
      <c r="A157" s="204">
        <v>483</v>
      </c>
      <c r="B157" s="205" t="s">
        <v>156</v>
      </c>
      <c r="C157" s="207">
        <v>1067</v>
      </c>
      <c r="D157" s="207">
        <v>30.416666666666668</v>
      </c>
      <c r="E157" s="208">
        <v>413</v>
      </c>
      <c r="F157" s="228">
        <f t="shared" si="7"/>
        <v>7.3648103309120264E-2</v>
      </c>
      <c r="G157" s="229">
        <f>'Lask. kustannukset MUUT'!$F83/$F$12</f>
        <v>0.99225289043158738</v>
      </c>
      <c r="H157" s="230">
        <v>0</v>
      </c>
      <c r="I157" s="231">
        <v>3</v>
      </c>
      <c r="J157" s="232">
        <v>3</v>
      </c>
      <c r="K157" s="232">
        <v>229.97</v>
      </c>
      <c r="L157" s="233">
        <f t="shared" si="8"/>
        <v>4.6397356176892641</v>
      </c>
      <c r="M157" s="229">
        <v>3.943851338794965</v>
      </c>
      <c r="N157" s="230">
        <v>0</v>
      </c>
      <c r="O157" s="234">
        <v>0</v>
      </c>
      <c r="P157" s="232">
        <v>226</v>
      </c>
      <c r="Q157" s="235">
        <v>21</v>
      </c>
      <c r="R157" s="236">
        <v>9.2920353982300891E-2</v>
      </c>
      <c r="S157" s="237">
        <v>0.65563988310619814</v>
      </c>
      <c r="T157" s="209">
        <v>57353.557197335642</v>
      </c>
      <c r="U157" s="238">
        <v>0</v>
      </c>
      <c r="V157" s="238">
        <v>0</v>
      </c>
      <c r="W157" s="238">
        <v>5152.62</v>
      </c>
      <c r="X157" s="238">
        <v>174761.95188886527</v>
      </c>
      <c r="Y157" s="238">
        <v>0</v>
      </c>
      <c r="Z157" s="231">
        <v>0</v>
      </c>
      <c r="AA157" s="238">
        <v>19888.71128244873</v>
      </c>
      <c r="AB157" s="239">
        <f t="shared" si="9"/>
        <v>257156.84036864963</v>
      </c>
    </row>
    <row r="158" spans="1:28" x14ac:dyDescent="0.25">
      <c r="A158" s="204">
        <v>484</v>
      </c>
      <c r="B158" s="205" t="s">
        <v>157</v>
      </c>
      <c r="C158" s="207">
        <v>2967</v>
      </c>
      <c r="D158" s="207">
        <v>102.5</v>
      </c>
      <c r="E158" s="208">
        <v>1195</v>
      </c>
      <c r="F158" s="228">
        <f t="shared" si="7"/>
        <v>8.5774058577405859E-2</v>
      </c>
      <c r="G158" s="229">
        <f>'Lask. kustannukset MUUT'!$F116/$F$12</f>
        <v>1.193759895047565</v>
      </c>
      <c r="H158" s="230">
        <v>0</v>
      </c>
      <c r="I158" s="231">
        <v>15</v>
      </c>
      <c r="J158" s="232">
        <v>59</v>
      </c>
      <c r="K158" s="232">
        <v>446.28</v>
      </c>
      <c r="L158" s="233">
        <f t="shared" si="8"/>
        <v>6.6482925517612266</v>
      </c>
      <c r="M158" s="229">
        <v>2.7523499281978765</v>
      </c>
      <c r="N158" s="230">
        <v>0</v>
      </c>
      <c r="O158" s="234">
        <v>0</v>
      </c>
      <c r="P158" s="232">
        <v>704</v>
      </c>
      <c r="Q158" s="235">
        <v>120</v>
      </c>
      <c r="R158" s="236">
        <v>0.17045454545454544</v>
      </c>
      <c r="S158" s="237">
        <v>1.2027160193344217</v>
      </c>
      <c r="T158" s="209">
        <v>185741.04270664114</v>
      </c>
      <c r="U158" s="238">
        <v>0</v>
      </c>
      <c r="V158" s="238">
        <v>0</v>
      </c>
      <c r="W158" s="238">
        <v>101334.86</v>
      </c>
      <c r="X158" s="238">
        <v>339143.20950107754</v>
      </c>
      <c r="Y158" s="238">
        <v>0</v>
      </c>
      <c r="Z158" s="231">
        <v>0</v>
      </c>
      <c r="AA158" s="238">
        <v>101451.27314685346</v>
      </c>
      <c r="AB158" s="239">
        <f t="shared" si="9"/>
        <v>727670.38535457209</v>
      </c>
    </row>
    <row r="159" spans="1:28" x14ac:dyDescent="0.25">
      <c r="A159" s="204">
        <v>489</v>
      </c>
      <c r="B159" s="205" t="s">
        <v>158</v>
      </c>
      <c r="C159" s="207">
        <v>1791</v>
      </c>
      <c r="D159" s="207">
        <v>74</v>
      </c>
      <c r="E159" s="208">
        <v>756</v>
      </c>
      <c r="F159" s="228">
        <f t="shared" si="7"/>
        <v>9.7883597883597878E-2</v>
      </c>
      <c r="G159" s="229">
        <f>'Lask. kustannukset MUUT'!$F74/$F$12</f>
        <v>1.124607814018058</v>
      </c>
      <c r="H159" s="230">
        <v>0</v>
      </c>
      <c r="I159" s="231">
        <v>6</v>
      </c>
      <c r="J159" s="232">
        <v>90</v>
      </c>
      <c r="K159" s="232">
        <v>422.63</v>
      </c>
      <c r="L159" s="233">
        <f t="shared" si="8"/>
        <v>4.2377493315666186</v>
      </c>
      <c r="M159" s="229">
        <v>4.3179589201218498</v>
      </c>
      <c r="N159" s="230">
        <v>0</v>
      </c>
      <c r="O159" s="234">
        <v>0</v>
      </c>
      <c r="P159" s="232">
        <v>443</v>
      </c>
      <c r="Q159" s="235">
        <v>83</v>
      </c>
      <c r="R159" s="236">
        <v>0.18735891647855529</v>
      </c>
      <c r="S159" s="237">
        <v>1.3219921452548706</v>
      </c>
      <c r="T159" s="209">
        <v>127949.87999637934</v>
      </c>
      <c r="U159" s="238">
        <v>0</v>
      </c>
      <c r="V159" s="238">
        <v>0</v>
      </c>
      <c r="W159" s="238">
        <v>154578.6</v>
      </c>
      <c r="X159" s="238">
        <v>321170.77760921483</v>
      </c>
      <c r="Y159" s="238">
        <v>0</v>
      </c>
      <c r="Z159" s="231">
        <v>0</v>
      </c>
      <c r="AA159" s="238">
        <v>67313.367911066394</v>
      </c>
      <c r="AB159" s="239">
        <f t="shared" si="9"/>
        <v>671012.62551666051</v>
      </c>
    </row>
    <row r="160" spans="1:28" x14ac:dyDescent="0.25">
      <c r="A160" s="204">
        <v>491</v>
      </c>
      <c r="B160" s="205" t="s">
        <v>159</v>
      </c>
      <c r="C160" s="207">
        <v>51980</v>
      </c>
      <c r="D160" s="207">
        <v>2312.75</v>
      </c>
      <c r="E160" s="208">
        <v>23508</v>
      </c>
      <c r="F160" s="228">
        <f t="shared" si="7"/>
        <v>9.8381402075889066E-2</v>
      </c>
      <c r="G160" s="229">
        <f>'Lask. kustannukset MUUT'!$F220/$F$12</f>
        <v>1.196750373470082</v>
      </c>
      <c r="H160" s="230">
        <v>0</v>
      </c>
      <c r="I160" s="231">
        <v>85</v>
      </c>
      <c r="J160" s="232">
        <v>2364</v>
      </c>
      <c r="K160" s="232">
        <v>2548.35</v>
      </c>
      <c r="L160" s="233">
        <f t="shared" si="8"/>
        <v>20.397512115682698</v>
      </c>
      <c r="M160" s="229">
        <v>0.89709114639572529</v>
      </c>
      <c r="N160" s="230">
        <v>3</v>
      </c>
      <c r="O160" s="234">
        <v>283</v>
      </c>
      <c r="P160" s="232">
        <v>14868</v>
      </c>
      <c r="Q160" s="235">
        <v>1663</v>
      </c>
      <c r="R160" s="236">
        <v>0.11185095507129406</v>
      </c>
      <c r="S160" s="237">
        <v>0.78921295459365359</v>
      </c>
      <c r="T160" s="209">
        <v>3732361.1100123962</v>
      </c>
      <c r="U160" s="238">
        <v>0</v>
      </c>
      <c r="V160" s="238">
        <v>0</v>
      </c>
      <c r="W160" s="238">
        <v>4060264.56</v>
      </c>
      <c r="X160" s="238">
        <v>1936577.032204156</v>
      </c>
      <c r="Y160" s="238">
        <v>0</v>
      </c>
      <c r="Z160" s="231">
        <v>83773.659999999989</v>
      </c>
      <c r="AA160" s="238">
        <v>1166292.1170670919</v>
      </c>
      <c r="AB160" s="239">
        <f t="shared" si="9"/>
        <v>10979268.479283644</v>
      </c>
    </row>
    <row r="161" spans="1:28" x14ac:dyDescent="0.25">
      <c r="A161" s="204">
        <v>494</v>
      </c>
      <c r="B161" s="205" t="s">
        <v>160</v>
      </c>
      <c r="C161" s="207">
        <v>8882</v>
      </c>
      <c r="D161" s="207">
        <v>370.5</v>
      </c>
      <c r="E161" s="208">
        <v>3838</v>
      </c>
      <c r="F161" s="228">
        <f t="shared" si="7"/>
        <v>9.6534653465346537E-2</v>
      </c>
      <c r="G161" s="229">
        <f>'Lask. kustannukset MUUT'!$F167/$F$12</f>
        <v>1.0185525091062719</v>
      </c>
      <c r="H161" s="230">
        <v>0</v>
      </c>
      <c r="I161" s="231">
        <v>5</v>
      </c>
      <c r="J161" s="232">
        <v>132</v>
      </c>
      <c r="K161" s="232">
        <v>784.59</v>
      </c>
      <c r="L161" s="233">
        <f t="shared" si="8"/>
        <v>11.32056233191858</v>
      </c>
      <c r="M161" s="229">
        <v>1.6163885671903118</v>
      </c>
      <c r="N161" s="230">
        <v>0</v>
      </c>
      <c r="O161" s="234">
        <v>0</v>
      </c>
      <c r="P161" s="232">
        <v>2664</v>
      </c>
      <c r="Q161" s="235">
        <v>226</v>
      </c>
      <c r="R161" s="236">
        <v>8.4834834834834838E-2</v>
      </c>
      <c r="S161" s="237">
        <v>0.59858899380688135</v>
      </c>
      <c r="T161" s="209">
        <v>625789.66087508865</v>
      </c>
      <c r="U161" s="238">
        <v>0</v>
      </c>
      <c r="V161" s="238">
        <v>0</v>
      </c>
      <c r="W161" s="238">
        <v>226715.28</v>
      </c>
      <c r="X161" s="238">
        <v>596236.37792966398</v>
      </c>
      <c r="Y161" s="238">
        <v>0</v>
      </c>
      <c r="Z161" s="231">
        <v>0</v>
      </c>
      <c r="AA161" s="238">
        <v>151152.85540428301</v>
      </c>
      <c r="AB161" s="239">
        <f t="shared" si="9"/>
        <v>1599894.1742090355</v>
      </c>
    </row>
    <row r="162" spans="1:28" x14ac:dyDescent="0.25">
      <c r="A162" s="204">
        <v>495</v>
      </c>
      <c r="B162" s="205" t="s">
        <v>161</v>
      </c>
      <c r="C162" s="207">
        <v>1477</v>
      </c>
      <c r="D162" s="207">
        <v>58.75</v>
      </c>
      <c r="E162" s="208">
        <v>593</v>
      </c>
      <c r="F162" s="228">
        <f t="shared" si="7"/>
        <v>9.9072512647554803E-2</v>
      </c>
      <c r="G162" s="229">
        <f>'Lask. kustannukset MUUT'!$F40/$F$12</f>
        <v>1.1709164009259252</v>
      </c>
      <c r="H162" s="230">
        <v>0</v>
      </c>
      <c r="I162" s="231">
        <v>2</v>
      </c>
      <c r="J162" s="232">
        <v>30</v>
      </c>
      <c r="K162" s="232">
        <v>733.25</v>
      </c>
      <c r="L162" s="233">
        <f t="shared" si="8"/>
        <v>2.0143198090692125</v>
      </c>
      <c r="M162" s="229">
        <v>9.0841719597316182</v>
      </c>
      <c r="N162" s="230">
        <v>0</v>
      </c>
      <c r="O162" s="234">
        <v>0</v>
      </c>
      <c r="P162" s="232">
        <v>336</v>
      </c>
      <c r="Q162" s="235">
        <v>54</v>
      </c>
      <c r="R162" s="236">
        <v>0.16071428571428573</v>
      </c>
      <c r="S162" s="237">
        <v>1.1339893896581692</v>
      </c>
      <c r="T162" s="209">
        <v>106799.21135509929</v>
      </c>
      <c r="U162" s="238">
        <v>0</v>
      </c>
      <c r="V162" s="238">
        <v>0</v>
      </c>
      <c r="W162" s="238">
        <v>51526.2</v>
      </c>
      <c r="X162" s="238">
        <v>557221.38201726507</v>
      </c>
      <c r="Y162" s="238">
        <v>0</v>
      </c>
      <c r="Z162" s="231">
        <v>0</v>
      </c>
      <c r="AA162" s="238">
        <v>47617.473199969048</v>
      </c>
      <c r="AB162" s="239">
        <f t="shared" si="9"/>
        <v>763164.26657233341</v>
      </c>
    </row>
    <row r="163" spans="1:28" x14ac:dyDescent="0.25">
      <c r="A163" s="204">
        <v>498</v>
      </c>
      <c r="B163" s="205" t="s">
        <v>162</v>
      </c>
      <c r="C163" s="207">
        <v>2281</v>
      </c>
      <c r="D163" s="207">
        <v>134.33333333333334</v>
      </c>
      <c r="E163" s="208">
        <v>1054</v>
      </c>
      <c r="F163" s="228">
        <f t="shared" si="7"/>
        <v>0.12745098039215688</v>
      </c>
      <c r="G163" s="229">
        <f>'Lask. kustannukset MUUT'!$F23/$F$12</f>
        <v>0.67709236973770126</v>
      </c>
      <c r="H163" s="230">
        <v>0</v>
      </c>
      <c r="I163" s="231">
        <v>13</v>
      </c>
      <c r="J163" s="232">
        <v>99</v>
      </c>
      <c r="K163" s="232">
        <v>1904.05</v>
      </c>
      <c r="L163" s="233">
        <f t="shared" si="8"/>
        <v>1.1979727423124393</v>
      </c>
      <c r="M163" s="229">
        <v>15.274494052474973</v>
      </c>
      <c r="N163" s="230">
        <v>0</v>
      </c>
      <c r="O163" s="234">
        <v>0</v>
      </c>
      <c r="P163" s="232">
        <v>674</v>
      </c>
      <c r="Q163" s="235">
        <v>87</v>
      </c>
      <c r="R163" s="236">
        <v>0.12908011869436201</v>
      </c>
      <c r="S163" s="237">
        <v>0.91078079565028014</v>
      </c>
      <c r="T163" s="209">
        <v>212179.21515948948</v>
      </c>
      <c r="U163" s="238">
        <v>0</v>
      </c>
      <c r="V163" s="238">
        <v>0</v>
      </c>
      <c r="W163" s="238">
        <v>170036.46</v>
      </c>
      <c r="X163" s="238">
        <v>1446951.7523763706</v>
      </c>
      <c r="Y163" s="238">
        <v>0</v>
      </c>
      <c r="Z163" s="231">
        <v>0</v>
      </c>
      <c r="AA163" s="238">
        <v>59063.068984389749</v>
      </c>
      <c r="AB163" s="239">
        <f t="shared" si="9"/>
        <v>1888230.4965202499</v>
      </c>
    </row>
    <row r="164" spans="1:28" x14ac:dyDescent="0.25">
      <c r="A164" s="204">
        <v>499</v>
      </c>
      <c r="B164" s="205" t="s">
        <v>163</v>
      </c>
      <c r="C164" s="207">
        <v>19662</v>
      </c>
      <c r="D164" s="207">
        <v>328</v>
      </c>
      <c r="E164" s="208">
        <v>9337</v>
      </c>
      <c r="F164" s="228">
        <f t="shared" si="7"/>
        <v>3.5129056442112026E-2</v>
      </c>
      <c r="G164" s="229">
        <f>'Lask. kustannukset MUUT'!$F226/$F$12</f>
        <v>0.94851334943924992</v>
      </c>
      <c r="H164" s="230">
        <v>3</v>
      </c>
      <c r="I164" s="231">
        <v>13483</v>
      </c>
      <c r="J164" s="232">
        <v>596</v>
      </c>
      <c r="K164" s="232">
        <v>849.49</v>
      </c>
      <c r="L164" s="233">
        <f t="shared" si="8"/>
        <v>23.145652097140637</v>
      </c>
      <c r="M164" s="229">
        <v>0.79057731666756692</v>
      </c>
      <c r="N164" s="230">
        <v>3</v>
      </c>
      <c r="O164" s="234">
        <v>2088</v>
      </c>
      <c r="P164" s="232">
        <v>6424</v>
      </c>
      <c r="Q164" s="235">
        <v>451</v>
      </c>
      <c r="R164" s="236">
        <v>7.0205479452054798E-2</v>
      </c>
      <c r="S164" s="237">
        <v>0.49536522805463401</v>
      </c>
      <c r="T164" s="209">
        <v>504113.75726014143</v>
      </c>
      <c r="U164" s="238">
        <v>404657.72340000002</v>
      </c>
      <c r="V164" s="238">
        <v>3686647.2519</v>
      </c>
      <c r="W164" s="238">
        <v>1023653.84</v>
      </c>
      <c r="X164" s="238">
        <v>645556.0747491942</v>
      </c>
      <c r="Y164" s="238">
        <v>0</v>
      </c>
      <c r="Z164" s="231">
        <v>618089.76</v>
      </c>
      <c r="AA164" s="238">
        <v>276904.53577131039</v>
      </c>
      <c r="AB164" s="239">
        <f t="shared" si="9"/>
        <v>7159622.9430806451</v>
      </c>
    </row>
    <row r="165" spans="1:28" x14ac:dyDescent="0.25">
      <c r="A165" s="204">
        <v>500</v>
      </c>
      <c r="B165" s="205" t="s">
        <v>164</v>
      </c>
      <c r="C165" s="207">
        <v>10486</v>
      </c>
      <c r="D165" s="207">
        <v>364.5</v>
      </c>
      <c r="E165" s="208">
        <v>4876</v>
      </c>
      <c r="F165" s="228">
        <f t="shared" si="7"/>
        <v>7.4753896636587366E-2</v>
      </c>
      <c r="G165" s="229">
        <f>'Lask. kustannukset MUUT'!$F275/$F$12</f>
        <v>1.159618435767499</v>
      </c>
      <c r="H165" s="230">
        <v>0</v>
      </c>
      <c r="I165" s="231">
        <v>12</v>
      </c>
      <c r="J165" s="232">
        <v>196</v>
      </c>
      <c r="K165" s="232">
        <v>144.06</v>
      </c>
      <c r="L165" s="233">
        <f t="shared" si="8"/>
        <v>72.789115646258509</v>
      </c>
      <c r="M165" s="229">
        <v>0.25138961182610631</v>
      </c>
      <c r="N165" s="230">
        <v>0</v>
      </c>
      <c r="O165" s="234">
        <v>0</v>
      </c>
      <c r="P165" s="232">
        <v>3619</v>
      </c>
      <c r="Q165" s="235">
        <v>195</v>
      </c>
      <c r="R165" s="236">
        <v>5.3882287924841114E-2</v>
      </c>
      <c r="S165" s="237">
        <v>0.38018986629416368</v>
      </c>
      <c r="T165" s="209">
        <v>572108.0542698052</v>
      </c>
      <c r="U165" s="238">
        <v>0</v>
      </c>
      <c r="V165" s="238">
        <v>0</v>
      </c>
      <c r="W165" s="238">
        <v>336637.83999999997</v>
      </c>
      <c r="X165" s="238">
        <v>109476.04813284311</v>
      </c>
      <c r="Y165" s="238">
        <v>0</v>
      </c>
      <c r="Z165" s="231">
        <v>0</v>
      </c>
      <c r="AA165" s="238">
        <v>113341.05476621987</v>
      </c>
      <c r="AB165" s="239">
        <f t="shared" si="9"/>
        <v>1131562.9971688681</v>
      </c>
    </row>
    <row r="166" spans="1:28" x14ac:dyDescent="0.25">
      <c r="A166" s="204">
        <v>503</v>
      </c>
      <c r="B166" s="205" t="s">
        <v>165</v>
      </c>
      <c r="C166" s="207">
        <v>7539</v>
      </c>
      <c r="D166" s="207">
        <v>220.91666666666666</v>
      </c>
      <c r="E166" s="208">
        <v>3554</v>
      </c>
      <c r="F166" s="228">
        <f t="shared" si="7"/>
        <v>6.2160007503282683E-2</v>
      </c>
      <c r="G166" s="229">
        <f>'Lask. kustannukset MUUT'!$F195/$F$12</f>
        <v>0.7247272966778967</v>
      </c>
      <c r="H166" s="230">
        <v>0</v>
      </c>
      <c r="I166" s="231">
        <v>65</v>
      </c>
      <c r="J166" s="232">
        <v>237</v>
      </c>
      <c r="K166" s="232">
        <v>519.84</v>
      </c>
      <c r="L166" s="233">
        <f t="shared" si="8"/>
        <v>14.502539242843952</v>
      </c>
      <c r="M166" s="229">
        <v>1.2617395630566941</v>
      </c>
      <c r="N166" s="230">
        <v>0</v>
      </c>
      <c r="O166" s="234">
        <v>0</v>
      </c>
      <c r="P166" s="232">
        <v>2221</v>
      </c>
      <c r="Q166" s="235">
        <v>294</v>
      </c>
      <c r="R166" s="236">
        <v>0.13237280504277352</v>
      </c>
      <c r="S166" s="237">
        <v>0.93401377314183276</v>
      </c>
      <c r="T166" s="209">
        <v>342026.04174725211</v>
      </c>
      <c r="U166" s="238">
        <v>0</v>
      </c>
      <c r="V166" s="238">
        <v>0</v>
      </c>
      <c r="W166" s="238">
        <v>407056.98</v>
      </c>
      <c r="X166" s="238">
        <v>395043.93212117988</v>
      </c>
      <c r="Y166" s="238">
        <v>0</v>
      </c>
      <c r="Z166" s="231">
        <v>0</v>
      </c>
      <c r="AA166" s="238">
        <v>200190.69322941377</v>
      </c>
      <c r="AB166" s="239">
        <f t="shared" si="9"/>
        <v>1344317.6470978458</v>
      </c>
    </row>
    <row r="167" spans="1:28" x14ac:dyDescent="0.25">
      <c r="A167" s="204">
        <v>504</v>
      </c>
      <c r="B167" s="205" t="s">
        <v>166</v>
      </c>
      <c r="C167" s="207">
        <v>1764</v>
      </c>
      <c r="D167" s="207">
        <v>82.75</v>
      </c>
      <c r="E167" s="208">
        <v>856</v>
      </c>
      <c r="F167" s="228">
        <f t="shared" si="7"/>
        <v>9.6670560747663545E-2</v>
      </c>
      <c r="G167" s="229">
        <f>'Lask. kustannukset MUUT'!$F142/$F$12</f>
        <v>0.4997905703338158</v>
      </c>
      <c r="H167" s="230">
        <v>1</v>
      </c>
      <c r="I167" s="231">
        <v>158</v>
      </c>
      <c r="J167" s="232">
        <v>67</v>
      </c>
      <c r="K167" s="232">
        <v>200.44</v>
      </c>
      <c r="L167" s="233">
        <f t="shared" si="8"/>
        <v>8.8006385950908008</v>
      </c>
      <c r="M167" s="229">
        <v>2.0792158807300383</v>
      </c>
      <c r="N167" s="230">
        <v>0</v>
      </c>
      <c r="O167" s="234">
        <v>0</v>
      </c>
      <c r="P167" s="232">
        <v>516</v>
      </c>
      <c r="Q167" s="235">
        <v>87</v>
      </c>
      <c r="R167" s="236">
        <v>0.16860465116279069</v>
      </c>
      <c r="S167" s="237">
        <v>1.1896632873416451</v>
      </c>
      <c r="T167" s="209">
        <v>124459.25338741613</v>
      </c>
      <c r="U167" s="238">
        <v>36304.354800000001</v>
      </c>
      <c r="V167" s="238">
        <v>43201.829400000002</v>
      </c>
      <c r="W167" s="238">
        <v>115075.18</v>
      </c>
      <c r="X167" s="238">
        <v>152321.10986913141</v>
      </c>
      <c r="Y167" s="238">
        <v>0</v>
      </c>
      <c r="Z167" s="231">
        <v>0</v>
      </c>
      <c r="AA167" s="238">
        <v>59662.232485092922</v>
      </c>
      <c r="AB167" s="239">
        <f t="shared" si="9"/>
        <v>531023.9599416405</v>
      </c>
    </row>
    <row r="168" spans="1:28" x14ac:dyDescent="0.25">
      <c r="A168" s="204">
        <v>505</v>
      </c>
      <c r="B168" s="205" t="s">
        <v>167</v>
      </c>
      <c r="C168" s="207">
        <v>20912</v>
      </c>
      <c r="D168" s="207">
        <v>643.66666666666663</v>
      </c>
      <c r="E168" s="208">
        <v>10203</v>
      </c>
      <c r="F168" s="228">
        <f t="shared" si="7"/>
        <v>6.308602045150119E-2</v>
      </c>
      <c r="G168" s="229">
        <f>'Lask. kustannukset MUUT'!$F251/$F$12</f>
        <v>0.7505715855039039</v>
      </c>
      <c r="H168" s="230">
        <v>0</v>
      </c>
      <c r="I168" s="231">
        <v>167</v>
      </c>
      <c r="J168" s="232">
        <v>970</v>
      </c>
      <c r="K168" s="232">
        <v>580.85</v>
      </c>
      <c r="L168" s="233">
        <f t="shared" si="8"/>
        <v>36.002410260824654</v>
      </c>
      <c r="M168" s="229">
        <v>0.50825562496824217</v>
      </c>
      <c r="N168" s="230">
        <v>0</v>
      </c>
      <c r="O168" s="234">
        <v>0</v>
      </c>
      <c r="P168" s="232">
        <v>6816</v>
      </c>
      <c r="Q168" s="235">
        <v>938</v>
      </c>
      <c r="R168" s="236">
        <v>0.13761737089201878</v>
      </c>
      <c r="S168" s="237">
        <v>0.97101908352836963</v>
      </c>
      <c r="T168" s="209">
        <v>962859.84533462953</v>
      </c>
      <c r="U168" s="238">
        <v>0</v>
      </c>
      <c r="V168" s="238">
        <v>0</v>
      </c>
      <c r="W168" s="238">
        <v>1666013.8</v>
      </c>
      <c r="X168" s="238">
        <v>441407.48686631909</v>
      </c>
      <c r="Y168" s="238">
        <v>0</v>
      </c>
      <c r="Z168" s="231">
        <v>0</v>
      </c>
      <c r="AA168" s="238">
        <v>577298.18905500788</v>
      </c>
      <c r="AB168" s="239">
        <f t="shared" si="9"/>
        <v>3647579.3212559563</v>
      </c>
    </row>
    <row r="169" spans="1:28" x14ac:dyDescent="0.25">
      <c r="A169" s="204">
        <v>507</v>
      </c>
      <c r="B169" s="205" t="s">
        <v>168</v>
      </c>
      <c r="C169" s="207">
        <v>5564</v>
      </c>
      <c r="D169" s="207">
        <v>205.16666666666666</v>
      </c>
      <c r="E169" s="208">
        <v>2208</v>
      </c>
      <c r="F169" s="228">
        <f t="shared" si="7"/>
        <v>9.2919685990338161E-2</v>
      </c>
      <c r="G169" s="229">
        <f>'Lask. kustannukset MUUT'!$F103/$F$12</f>
        <v>1.4061474211144966</v>
      </c>
      <c r="H169" s="230">
        <v>0</v>
      </c>
      <c r="I169" s="231">
        <v>13</v>
      </c>
      <c r="J169" s="232">
        <v>151</v>
      </c>
      <c r="K169" s="232">
        <v>981.26</v>
      </c>
      <c r="L169" s="233">
        <f t="shared" si="8"/>
        <v>5.6702606852414243</v>
      </c>
      <c r="M169" s="229">
        <v>3.2270875261706577</v>
      </c>
      <c r="N169" s="230">
        <v>0</v>
      </c>
      <c r="O169" s="234">
        <v>0</v>
      </c>
      <c r="P169" s="232">
        <v>1267</v>
      </c>
      <c r="Q169" s="235">
        <v>229</v>
      </c>
      <c r="R169" s="236">
        <v>0.18074191002367798</v>
      </c>
      <c r="S169" s="237">
        <v>1.2753029845633921</v>
      </c>
      <c r="T169" s="209">
        <v>377336.85693866946</v>
      </c>
      <c r="U169" s="238">
        <v>0</v>
      </c>
      <c r="V169" s="238">
        <v>0</v>
      </c>
      <c r="W169" s="238">
        <v>259348.54</v>
      </c>
      <c r="X169" s="238">
        <v>745692.5377678303</v>
      </c>
      <c r="Y169" s="238">
        <v>0</v>
      </c>
      <c r="Z169" s="231">
        <v>0</v>
      </c>
      <c r="AA169" s="238">
        <v>201733.19046772757</v>
      </c>
      <c r="AB169" s="239">
        <f t="shared" si="9"/>
        <v>1584111.1251742274</v>
      </c>
    </row>
    <row r="170" spans="1:28" x14ac:dyDescent="0.25">
      <c r="A170" s="204">
        <v>508</v>
      </c>
      <c r="B170" s="205" t="s">
        <v>169</v>
      </c>
      <c r="C170" s="207">
        <v>9360</v>
      </c>
      <c r="D170" s="207">
        <v>326</v>
      </c>
      <c r="E170" s="208">
        <v>3834</v>
      </c>
      <c r="F170" s="228">
        <f t="shared" si="7"/>
        <v>8.5028690662493481E-2</v>
      </c>
      <c r="G170" s="229">
        <f>'Lask. kustannukset MUUT'!$F208/$F$12</f>
        <v>0.88124335438111256</v>
      </c>
      <c r="H170" s="230">
        <v>0</v>
      </c>
      <c r="I170" s="231">
        <v>14</v>
      </c>
      <c r="J170" s="232">
        <v>274</v>
      </c>
      <c r="K170" s="232">
        <v>534.80999999999995</v>
      </c>
      <c r="L170" s="233">
        <f t="shared" si="8"/>
        <v>17.501542603915411</v>
      </c>
      <c r="M170" s="229">
        <v>1.0455322677319199</v>
      </c>
      <c r="N170" s="230">
        <v>0</v>
      </c>
      <c r="O170" s="234">
        <v>0</v>
      </c>
      <c r="P170" s="232">
        <v>2394</v>
      </c>
      <c r="Q170" s="235">
        <v>326</v>
      </c>
      <c r="R170" s="236">
        <v>0.13617376775271511</v>
      </c>
      <c r="S170" s="237">
        <v>0.96083311508398472</v>
      </c>
      <c r="T170" s="209">
        <v>580865.67438985396</v>
      </c>
      <c r="U170" s="238">
        <v>0</v>
      </c>
      <c r="V170" s="238">
        <v>0</v>
      </c>
      <c r="W170" s="238">
        <v>470605.95999999996</v>
      </c>
      <c r="X170" s="238">
        <v>406420.13953856606</v>
      </c>
      <c r="Y170" s="238">
        <v>0</v>
      </c>
      <c r="Z170" s="231">
        <v>0</v>
      </c>
      <c r="AA170" s="238">
        <v>255682.30392280073</v>
      </c>
      <c r="AB170" s="239">
        <f t="shared" si="9"/>
        <v>1713574.077851221</v>
      </c>
    </row>
    <row r="171" spans="1:28" x14ac:dyDescent="0.25">
      <c r="A171" s="204">
        <v>529</v>
      </c>
      <c r="B171" s="205" t="s">
        <v>170</v>
      </c>
      <c r="C171" s="207">
        <v>19850</v>
      </c>
      <c r="D171" s="207">
        <v>591.91666666666663</v>
      </c>
      <c r="E171" s="208">
        <v>9082</v>
      </c>
      <c r="F171" s="228">
        <f t="shared" si="7"/>
        <v>6.5174704543786238E-2</v>
      </c>
      <c r="G171" s="229">
        <f>'Lask. kustannukset MUUT'!$F268/$F$12</f>
        <v>1.0527731586510172</v>
      </c>
      <c r="H171" s="230">
        <v>0</v>
      </c>
      <c r="I171" s="231">
        <v>270</v>
      </c>
      <c r="J171" s="232">
        <v>658</v>
      </c>
      <c r="K171" s="232">
        <v>312.58</v>
      </c>
      <c r="L171" s="233">
        <f t="shared" si="8"/>
        <v>63.503743041781306</v>
      </c>
      <c r="M171" s="229">
        <v>0.28814722803724058</v>
      </c>
      <c r="N171" s="230">
        <v>3</v>
      </c>
      <c r="O171" s="234">
        <v>4249</v>
      </c>
      <c r="P171" s="232">
        <v>5986</v>
      </c>
      <c r="Q171" s="235">
        <v>617</v>
      </c>
      <c r="R171" s="236">
        <v>0.10307383895756765</v>
      </c>
      <c r="S171" s="237">
        <v>0.72728220275956967</v>
      </c>
      <c r="T171" s="209">
        <v>944221.65186880424</v>
      </c>
      <c r="U171" s="238">
        <v>0</v>
      </c>
      <c r="V171" s="238">
        <v>0</v>
      </c>
      <c r="W171" s="238">
        <v>1130141.32</v>
      </c>
      <c r="X171" s="238">
        <v>237540.07445067406</v>
      </c>
      <c r="Y171" s="238">
        <v>0</v>
      </c>
      <c r="Z171" s="231">
        <v>1257788.98</v>
      </c>
      <c r="AA171" s="238">
        <v>410431.16553542315</v>
      </c>
      <c r="AB171" s="239">
        <f t="shared" si="9"/>
        <v>3980123.1918549011</v>
      </c>
    </row>
    <row r="172" spans="1:28" x14ac:dyDescent="0.25">
      <c r="A172" s="204">
        <v>531</v>
      </c>
      <c r="B172" s="205" t="s">
        <v>171</v>
      </c>
      <c r="C172" s="207">
        <v>5072</v>
      </c>
      <c r="D172" s="207">
        <v>155.33333333333334</v>
      </c>
      <c r="E172" s="208">
        <v>2273</v>
      </c>
      <c r="F172" s="228">
        <f t="shared" si="7"/>
        <v>6.8338466050740579E-2</v>
      </c>
      <c r="G172" s="229">
        <f>'Lask. kustannukset MUUT'!$F238/$F$12</f>
        <v>0.96563075241100371</v>
      </c>
      <c r="H172" s="230">
        <v>0</v>
      </c>
      <c r="I172" s="231">
        <v>29</v>
      </c>
      <c r="J172" s="232">
        <v>97</v>
      </c>
      <c r="K172" s="232">
        <v>182.93</v>
      </c>
      <c r="L172" s="233">
        <f t="shared" si="8"/>
        <v>27.726452741485812</v>
      </c>
      <c r="M172" s="229">
        <v>0.65996280512650629</v>
      </c>
      <c r="N172" s="230">
        <v>0</v>
      </c>
      <c r="O172" s="234">
        <v>0</v>
      </c>
      <c r="P172" s="232">
        <v>1451</v>
      </c>
      <c r="Q172" s="235">
        <v>155</v>
      </c>
      <c r="R172" s="236">
        <v>0.10682288077188146</v>
      </c>
      <c r="S172" s="237">
        <v>0.75373519428998448</v>
      </c>
      <c r="T172" s="209">
        <v>252975.72192377885</v>
      </c>
      <c r="U172" s="238">
        <v>0</v>
      </c>
      <c r="V172" s="238">
        <v>0</v>
      </c>
      <c r="W172" s="238">
        <v>166601.38</v>
      </c>
      <c r="X172" s="238">
        <v>139014.67086589613</v>
      </c>
      <c r="Y172" s="238">
        <v>0</v>
      </c>
      <c r="Z172" s="231">
        <v>0</v>
      </c>
      <c r="AA172" s="238">
        <v>108686.32366162512</v>
      </c>
      <c r="AB172" s="239">
        <f t="shared" si="9"/>
        <v>667278.0964513002</v>
      </c>
    </row>
    <row r="173" spans="1:28" x14ac:dyDescent="0.25">
      <c r="A173" s="204">
        <v>535</v>
      </c>
      <c r="B173" s="205" t="s">
        <v>172</v>
      </c>
      <c r="C173" s="207">
        <v>10419</v>
      </c>
      <c r="D173" s="207">
        <v>283.91666666666669</v>
      </c>
      <c r="E173" s="208">
        <v>4381</v>
      </c>
      <c r="F173" s="228">
        <f t="shared" si="7"/>
        <v>6.480636080042608E-2</v>
      </c>
      <c r="G173" s="229">
        <f>'Lask. kustannukset MUUT'!$F217/$F$12</f>
        <v>1.0998334545114046</v>
      </c>
      <c r="H173" s="230">
        <v>0</v>
      </c>
      <c r="I173" s="231">
        <v>5</v>
      </c>
      <c r="J173" s="232">
        <v>115</v>
      </c>
      <c r="K173" s="232">
        <v>527.30999999999995</v>
      </c>
      <c r="L173" s="233">
        <f t="shared" si="8"/>
        <v>19.758775672754169</v>
      </c>
      <c r="M173" s="229">
        <v>0.92609116225306465</v>
      </c>
      <c r="N173" s="230">
        <v>0</v>
      </c>
      <c r="O173" s="234">
        <v>0</v>
      </c>
      <c r="P173" s="232">
        <v>2782</v>
      </c>
      <c r="Q173" s="235">
        <v>274</v>
      </c>
      <c r="R173" s="236">
        <v>9.8490294751977001E-2</v>
      </c>
      <c r="S173" s="237">
        <v>0.69494101745007375</v>
      </c>
      <c r="T173" s="209">
        <v>492808.33572203177</v>
      </c>
      <c r="U173" s="238">
        <v>0</v>
      </c>
      <c r="V173" s="238">
        <v>0</v>
      </c>
      <c r="W173" s="238">
        <v>197517.1</v>
      </c>
      <c r="X173" s="238">
        <v>400720.63682444475</v>
      </c>
      <c r="Y173" s="238">
        <v>0</v>
      </c>
      <c r="Z173" s="231">
        <v>0</v>
      </c>
      <c r="AA173" s="238">
        <v>205849.9868008942</v>
      </c>
      <c r="AB173" s="239">
        <f t="shared" si="9"/>
        <v>1296896.0593473706</v>
      </c>
    </row>
    <row r="174" spans="1:28" x14ac:dyDescent="0.25">
      <c r="A174" s="204">
        <v>536</v>
      </c>
      <c r="B174" s="205" t="s">
        <v>173</v>
      </c>
      <c r="C174" s="207">
        <v>35346</v>
      </c>
      <c r="D174" s="207">
        <v>1220.8333333333333</v>
      </c>
      <c r="E174" s="208">
        <v>16562</v>
      </c>
      <c r="F174" s="228">
        <f t="shared" si="7"/>
        <v>7.3712917119510515E-2</v>
      </c>
      <c r="G174" s="229">
        <f>'Lask. kustannukset MUUT'!$F282/$F$12</f>
        <v>0.88745140041859638</v>
      </c>
      <c r="H174" s="230">
        <v>0</v>
      </c>
      <c r="I174" s="231">
        <v>117</v>
      </c>
      <c r="J174" s="232">
        <v>1117</v>
      </c>
      <c r="K174" s="232">
        <v>288.3</v>
      </c>
      <c r="L174" s="233">
        <f t="shared" si="8"/>
        <v>122.60145681581685</v>
      </c>
      <c r="M174" s="229">
        <v>0.14925130583862525</v>
      </c>
      <c r="N174" s="230">
        <v>0</v>
      </c>
      <c r="O174" s="234">
        <v>0</v>
      </c>
      <c r="P174" s="232">
        <v>12045</v>
      </c>
      <c r="Q174" s="235">
        <v>1065</v>
      </c>
      <c r="R174" s="236">
        <v>8.8418430884184315E-2</v>
      </c>
      <c r="S174" s="237">
        <v>0.62387461094242158</v>
      </c>
      <c r="T174" s="209">
        <v>1901595.9522446352</v>
      </c>
      <c r="U174" s="238">
        <v>0</v>
      </c>
      <c r="V174" s="238">
        <v>0</v>
      </c>
      <c r="W174" s="238">
        <v>1918492.18</v>
      </c>
      <c r="X174" s="238">
        <v>219088.88433082515</v>
      </c>
      <c r="Y174" s="238">
        <v>0</v>
      </c>
      <c r="Z174" s="231">
        <v>0</v>
      </c>
      <c r="AA174" s="238">
        <v>626923.34891368286</v>
      </c>
      <c r="AB174" s="239">
        <f t="shared" si="9"/>
        <v>4666100.3654891429</v>
      </c>
    </row>
    <row r="175" spans="1:28" x14ac:dyDescent="0.25">
      <c r="A175" s="204">
        <v>538</v>
      </c>
      <c r="B175" s="205" t="s">
        <v>174</v>
      </c>
      <c r="C175" s="207">
        <v>4644</v>
      </c>
      <c r="D175" s="207">
        <v>117.5</v>
      </c>
      <c r="E175" s="208">
        <v>2307</v>
      </c>
      <c r="F175" s="228">
        <f t="shared" si="7"/>
        <v>5.0931946250541829E-2</v>
      </c>
      <c r="G175" s="229">
        <f>'Lask. kustannukset MUUT'!$F227/$F$12</f>
        <v>0.99000225856664181</v>
      </c>
      <c r="H175" s="230">
        <v>0</v>
      </c>
      <c r="I175" s="231">
        <v>37</v>
      </c>
      <c r="J175" s="232">
        <v>105</v>
      </c>
      <c r="K175" s="232">
        <v>198.93</v>
      </c>
      <c r="L175" s="233">
        <f t="shared" si="8"/>
        <v>23.344895189262555</v>
      </c>
      <c r="M175" s="229">
        <v>0.78382992851879751</v>
      </c>
      <c r="N175" s="230">
        <v>0</v>
      </c>
      <c r="O175" s="234">
        <v>0</v>
      </c>
      <c r="P175" s="232">
        <v>1577</v>
      </c>
      <c r="Q175" s="235">
        <v>154</v>
      </c>
      <c r="R175" s="236">
        <v>9.7653772986683582E-2</v>
      </c>
      <c r="S175" s="237">
        <v>0.68903857510125066</v>
      </c>
      <c r="T175" s="209">
        <v>172630.2327097372</v>
      </c>
      <c r="U175" s="238">
        <v>0</v>
      </c>
      <c r="V175" s="238">
        <v>0</v>
      </c>
      <c r="W175" s="238">
        <v>180341.69999999998</v>
      </c>
      <c r="X175" s="238">
        <v>151173.60998935503</v>
      </c>
      <c r="Y175" s="238">
        <v>0</v>
      </c>
      <c r="Z175" s="231">
        <v>0</v>
      </c>
      <c r="AA175" s="238">
        <v>90973.018908957019</v>
      </c>
      <c r="AB175" s="239">
        <f t="shared" si="9"/>
        <v>595118.56160804932</v>
      </c>
    </row>
    <row r="176" spans="1:28" x14ac:dyDescent="0.25">
      <c r="A176" s="204">
        <v>541</v>
      </c>
      <c r="B176" s="205" t="s">
        <v>175</v>
      </c>
      <c r="C176" s="207">
        <v>9243</v>
      </c>
      <c r="D176" s="207">
        <v>451.5</v>
      </c>
      <c r="E176" s="208">
        <v>3862</v>
      </c>
      <c r="F176" s="228">
        <f t="shared" si="7"/>
        <v>0.11690833764888658</v>
      </c>
      <c r="G176" s="229">
        <f>'Lask. kustannukset MUUT'!$F67/$F$12</f>
        <v>0.72872697668280639</v>
      </c>
      <c r="H176" s="230">
        <v>0</v>
      </c>
      <c r="I176" s="231">
        <v>8</v>
      </c>
      <c r="J176" s="240">
        <v>252</v>
      </c>
      <c r="K176" s="232">
        <v>2401.35</v>
      </c>
      <c r="L176" s="233">
        <f t="shared" si="8"/>
        <v>3.8490848897495162</v>
      </c>
      <c r="M176" s="229">
        <v>4.7539682941805106</v>
      </c>
      <c r="N176" s="230">
        <v>0</v>
      </c>
      <c r="O176" s="234">
        <v>0</v>
      </c>
      <c r="P176" s="232">
        <v>2219</v>
      </c>
      <c r="Q176" s="235">
        <v>288</v>
      </c>
      <c r="R176" s="236">
        <v>0.12978819287967552</v>
      </c>
      <c r="S176" s="237">
        <v>0.91577692035486202</v>
      </c>
      <c r="T176" s="209">
        <v>788665.44178034307</v>
      </c>
      <c r="U176" s="238">
        <v>0</v>
      </c>
      <c r="V176" s="238">
        <v>0</v>
      </c>
      <c r="W176" s="238">
        <v>432820.08</v>
      </c>
      <c r="X176" s="238">
        <v>1824866.7790073776</v>
      </c>
      <c r="Y176" s="238">
        <v>0</v>
      </c>
      <c r="Z176" s="231">
        <v>0</v>
      </c>
      <c r="AA176" s="238">
        <v>240646.47630770094</v>
      </c>
      <c r="AB176" s="239">
        <f t="shared" si="9"/>
        <v>3286998.7770954217</v>
      </c>
    </row>
    <row r="177" spans="1:28" x14ac:dyDescent="0.25">
      <c r="A177" s="204">
        <v>543</v>
      </c>
      <c r="B177" s="205" t="s">
        <v>176</v>
      </c>
      <c r="C177" s="207">
        <v>44458</v>
      </c>
      <c r="D177" s="207">
        <v>1528.0833333333333</v>
      </c>
      <c r="E177" s="208">
        <v>22307</v>
      </c>
      <c r="F177" s="228">
        <f t="shared" si="7"/>
        <v>6.8502413293286116E-2</v>
      </c>
      <c r="G177" s="229">
        <f>'Lask. kustannukset MUUT'!$F283/$F$12</f>
        <v>1.0181498727427474</v>
      </c>
      <c r="H177" s="230">
        <v>0</v>
      </c>
      <c r="I177" s="231">
        <v>546</v>
      </c>
      <c r="J177" s="232">
        <v>3164</v>
      </c>
      <c r="K177" s="232">
        <v>361.9</v>
      </c>
      <c r="L177" s="233">
        <f t="shared" si="8"/>
        <v>122.84609008013264</v>
      </c>
      <c r="M177" s="229">
        <v>0.14895408975200108</v>
      </c>
      <c r="N177" s="230">
        <v>0</v>
      </c>
      <c r="O177" s="234">
        <v>0</v>
      </c>
      <c r="P177" s="232">
        <v>15143</v>
      </c>
      <c r="Q177" s="235">
        <v>2289</v>
      </c>
      <c r="R177" s="236">
        <v>0.15115895133064783</v>
      </c>
      <c r="S177" s="237">
        <v>1.0665675810894857</v>
      </c>
      <c r="T177" s="209">
        <v>2222747.6818937822</v>
      </c>
      <c r="U177" s="238">
        <v>0</v>
      </c>
      <c r="V177" s="238">
        <v>0</v>
      </c>
      <c r="W177" s="238">
        <v>5434296.5599999996</v>
      </c>
      <c r="X177" s="238">
        <v>275020.00429873611</v>
      </c>
      <c r="Y177" s="238">
        <v>0</v>
      </c>
      <c r="Z177" s="231">
        <v>0</v>
      </c>
      <c r="AA177" s="238">
        <v>1348078.4310157706</v>
      </c>
      <c r="AB177" s="239">
        <f t="shared" si="9"/>
        <v>9280142.6772082876</v>
      </c>
    </row>
    <row r="178" spans="1:28" x14ac:dyDescent="0.25">
      <c r="A178" s="204">
        <v>545</v>
      </c>
      <c r="B178" s="205" t="s">
        <v>177</v>
      </c>
      <c r="C178" s="207">
        <v>9584</v>
      </c>
      <c r="D178" s="207">
        <v>160.66666666666666</v>
      </c>
      <c r="E178" s="208">
        <v>4495</v>
      </c>
      <c r="F178" s="228">
        <f t="shared" si="7"/>
        <v>3.5743418613274007E-2</v>
      </c>
      <c r="G178" s="229">
        <f>'Lask. kustannukset MUUT'!$F154/$F$12</f>
        <v>0.38037644876215193</v>
      </c>
      <c r="H178" s="242">
        <v>3</v>
      </c>
      <c r="I178" s="231">
        <v>7212</v>
      </c>
      <c r="J178" s="232">
        <v>1870</v>
      </c>
      <c r="K178" s="232">
        <v>977.82</v>
      </c>
      <c r="L178" s="233">
        <f t="shared" si="8"/>
        <v>9.8013949397639646</v>
      </c>
      <c r="M178" s="229">
        <v>1.8669207434180943</v>
      </c>
      <c r="N178" s="230">
        <v>3</v>
      </c>
      <c r="O178" s="234">
        <v>95</v>
      </c>
      <c r="P178" s="232">
        <v>2858</v>
      </c>
      <c r="Q178" s="235">
        <v>716</v>
      </c>
      <c r="R178" s="236">
        <v>0.25052484254723584</v>
      </c>
      <c r="S178" s="237">
        <v>1.7676867493870596</v>
      </c>
      <c r="T178" s="209">
        <v>250021.44756872181</v>
      </c>
      <c r="U178" s="238">
        <v>197245.42879999999</v>
      </c>
      <c r="V178" s="238">
        <v>1971972.1116000002</v>
      </c>
      <c r="W178" s="238">
        <v>3211799.8</v>
      </c>
      <c r="X178" s="238">
        <v>743078.36585628684</v>
      </c>
      <c r="Y178" s="238">
        <v>0</v>
      </c>
      <c r="Z178" s="231">
        <v>28121.899999999998</v>
      </c>
      <c r="AA178" s="238">
        <v>481647.12378815014</v>
      </c>
      <c r="AB178" s="239">
        <f t="shared" si="9"/>
        <v>6883886.1776131587</v>
      </c>
    </row>
    <row r="179" spans="1:28" x14ac:dyDescent="0.25">
      <c r="A179" s="204">
        <v>560</v>
      </c>
      <c r="B179" s="205" t="s">
        <v>178</v>
      </c>
      <c r="C179" s="207">
        <v>15735</v>
      </c>
      <c r="D179" s="207">
        <v>724.08333333333337</v>
      </c>
      <c r="E179" s="208">
        <v>7242</v>
      </c>
      <c r="F179" s="228">
        <f t="shared" si="7"/>
        <v>9.9983890269722916E-2</v>
      </c>
      <c r="G179" s="229">
        <f>'Lask. kustannukset MUUT'!$F219/$F$12</f>
        <v>0.87545038900577155</v>
      </c>
      <c r="H179" s="230">
        <v>0</v>
      </c>
      <c r="I179" s="231">
        <v>96</v>
      </c>
      <c r="J179" s="232">
        <v>557</v>
      </c>
      <c r="K179" s="232">
        <v>785.26</v>
      </c>
      <c r="L179" s="233">
        <f t="shared" si="8"/>
        <v>20.037949214272981</v>
      </c>
      <c r="M179" s="229">
        <v>0.91318863681142404</v>
      </c>
      <c r="N179" s="230">
        <v>0</v>
      </c>
      <c r="O179" s="234">
        <v>0</v>
      </c>
      <c r="P179" s="232">
        <v>4749</v>
      </c>
      <c r="Q179" s="235">
        <v>719</v>
      </c>
      <c r="R179" s="236">
        <v>0.15140029479890504</v>
      </c>
      <c r="S179" s="237">
        <v>1.068270484668036</v>
      </c>
      <c r="T179" s="209">
        <v>1148235.9783956041</v>
      </c>
      <c r="U179" s="238">
        <v>0</v>
      </c>
      <c r="V179" s="238">
        <v>0</v>
      </c>
      <c r="W179" s="238">
        <v>956669.78</v>
      </c>
      <c r="X179" s="238">
        <v>596745.53350545873</v>
      </c>
      <c r="Y179" s="238">
        <v>0</v>
      </c>
      <c r="Z179" s="231">
        <v>0</v>
      </c>
      <c r="AA179" s="238">
        <v>477886.58164783142</v>
      </c>
      <c r="AB179" s="239">
        <f t="shared" si="9"/>
        <v>3179537.8735488942</v>
      </c>
    </row>
    <row r="180" spans="1:28" x14ac:dyDescent="0.25">
      <c r="A180" s="204">
        <v>561</v>
      </c>
      <c r="B180" s="205" t="s">
        <v>179</v>
      </c>
      <c r="C180" s="207">
        <v>1317</v>
      </c>
      <c r="D180" s="207">
        <v>39.583333333333336</v>
      </c>
      <c r="E180" s="208">
        <v>580</v>
      </c>
      <c r="F180" s="228">
        <f t="shared" si="7"/>
        <v>6.8247126436781616E-2</v>
      </c>
      <c r="G180" s="229">
        <f>'Lask. kustannukset MUUT'!$F165/$F$12</f>
        <v>0.78763139880211386</v>
      </c>
      <c r="H180" s="230">
        <v>0</v>
      </c>
      <c r="I180" s="231">
        <v>6</v>
      </c>
      <c r="J180" s="232">
        <v>105</v>
      </c>
      <c r="K180" s="232">
        <v>117.78</v>
      </c>
      <c r="L180" s="233">
        <f t="shared" si="8"/>
        <v>11.181864493122772</v>
      </c>
      <c r="M180" s="229">
        <v>1.6364379606578709</v>
      </c>
      <c r="N180" s="230">
        <v>0</v>
      </c>
      <c r="O180" s="234">
        <v>0</v>
      </c>
      <c r="P180" s="232">
        <v>400</v>
      </c>
      <c r="Q180" s="235">
        <v>90</v>
      </c>
      <c r="R180" s="236">
        <v>0.22500000000000001</v>
      </c>
      <c r="S180" s="237">
        <v>1.5875851455214367</v>
      </c>
      <c r="T180" s="209">
        <v>65600.102475465057</v>
      </c>
      <c r="U180" s="238">
        <v>0</v>
      </c>
      <c r="V180" s="238">
        <v>0</v>
      </c>
      <c r="W180" s="238">
        <v>180341.69999999998</v>
      </c>
      <c r="X180" s="238">
        <v>89504.990622561862</v>
      </c>
      <c r="Y180" s="238">
        <v>0</v>
      </c>
      <c r="Z180" s="231">
        <v>0</v>
      </c>
      <c r="AA180" s="238">
        <v>59442.855170008741</v>
      </c>
      <c r="AB180" s="239">
        <f t="shared" si="9"/>
        <v>394889.64826803561</v>
      </c>
    </row>
    <row r="181" spans="1:28" x14ac:dyDescent="0.25">
      <c r="A181" s="204">
        <v>562</v>
      </c>
      <c r="B181" s="205" t="s">
        <v>180</v>
      </c>
      <c r="C181" s="207">
        <v>8935</v>
      </c>
      <c r="D181" s="207">
        <v>329.25</v>
      </c>
      <c r="E181" s="208">
        <v>3875</v>
      </c>
      <c r="F181" s="228">
        <f t="shared" si="7"/>
        <v>8.496774193548387E-2</v>
      </c>
      <c r="G181" s="229">
        <f>'Lask. kustannukset MUUT'!$F164/$F$12</f>
        <v>0.37013117856062344</v>
      </c>
      <c r="H181" s="230">
        <v>0</v>
      </c>
      <c r="I181" s="231">
        <v>14</v>
      </c>
      <c r="J181" s="232">
        <v>174</v>
      </c>
      <c r="K181" s="232">
        <v>799.72</v>
      </c>
      <c r="L181" s="233">
        <f t="shared" si="8"/>
        <v>11.172660431150902</v>
      </c>
      <c r="M181" s="229">
        <v>1.6377860618103075</v>
      </c>
      <c r="N181" s="230">
        <v>0</v>
      </c>
      <c r="O181" s="234">
        <v>0</v>
      </c>
      <c r="P181" s="232">
        <v>2476</v>
      </c>
      <c r="Q181" s="235">
        <v>253</v>
      </c>
      <c r="R181" s="236">
        <v>0.10218093699515347</v>
      </c>
      <c r="S181" s="237">
        <v>0.72098194546207772</v>
      </c>
      <c r="T181" s="209">
        <v>554093.43737904646</v>
      </c>
      <c r="U181" s="238">
        <v>0</v>
      </c>
      <c r="V181" s="238">
        <v>0</v>
      </c>
      <c r="W181" s="238">
        <v>298851.96000000002</v>
      </c>
      <c r="X181" s="238">
        <v>607734.17473828478</v>
      </c>
      <c r="Y181" s="238">
        <v>0</v>
      </c>
      <c r="Z181" s="231">
        <v>0</v>
      </c>
      <c r="AA181" s="238">
        <v>183145.31179926515</v>
      </c>
      <c r="AB181" s="239">
        <f t="shared" si="9"/>
        <v>1643824.8839165966</v>
      </c>
    </row>
    <row r="182" spans="1:28" x14ac:dyDescent="0.25">
      <c r="A182" s="204">
        <v>563</v>
      </c>
      <c r="B182" s="205" t="s">
        <v>181</v>
      </c>
      <c r="C182" s="207">
        <v>7025</v>
      </c>
      <c r="D182" s="207">
        <v>223</v>
      </c>
      <c r="E182" s="208">
        <v>2957</v>
      </c>
      <c r="F182" s="228">
        <f t="shared" si="7"/>
        <v>7.5414271220831927E-2</v>
      </c>
      <c r="G182" s="229">
        <f>'Lask. kustannukset MUUT'!$F175/$F$12</f>
        <v>0.53663557184247512</v>
      </c>
      <c r="H182" s="230">
        <v>0</v>
      </c>
      <c r="I182" s="231">
        <v>8</v>
      </c>
      <c r="J182" s="232">
        <v>125</v>
      </c>
      <c r="K182" s="232">
        <v>587.84</v>
      </c>
      <c r="L182" s="233">
        <f t="shared" si="8"/>
        <v>11.950530756668481</v>
      </c>
      <c r="M182" s="229">
        <v>1.5311811583989969</v>
      </c>
      <c r="N182" s="230">
        <v>0</v>
      </c>
      <c r="O182" s="234">
        <v>0</v>
      </c>
      <c r="P182" s="232">
        <v>1813</v>
      </c>
      <c r="Q182" s="235">
        <v>190</v>
      </c>
      <c r="R182" s="236">
        <v>0.10479867622724766</v>
      </c>
      <c r="S182" s="237">
        <v>0.73945254066083954</v>
      </c>
      <c r="T182" s="209">
        <v>386664.44566073496</v>
      </c>
      <c r="U182" s="238">
        <v>0</v>
      </c>
      <c r="V182" s="238">
        <v>0</v>
      </c>
      <c r="W182" s="238">
        <v>214692.5</v>
      </c>
      <c r="X182" s="238">
        <v>446719.42339588021</v>
      </c>
      <c r="Y182" s="238">
        <v>0</v>
      </c>
      <c r="Z182" s="231">
        <v>0</v>
      </c>
      <c r="AA182" s="238">
        <v>147684.01601018835</v>
      </c>
      <c r="AB182" s="239">
        <f t="shared" si="9"/>
        <v>1195760.3850668035</v>
      </c>
    </row>
    <row r="183" spans="1:28" x14ac:dyDescent="0.25">
      <c r="A183" s="204">
        <v>564</v>
      </c>
      <c r="B183" s="205" t="s">
        <v>182</v>
      </c>
      <c r="C183" s="207">
        <v>211848</v>
      </c>
      <c r="D183" s="207">
        <v>11529</v>
      </c>
      <c r="E183" s="208">
        <v>101653</v>
      </c>
      <c r="F183" s="228">
        <f t="shared" si="7"/>
        <v>0.11341524598388636</v>
      </c>
      <c r="G183" s="229">
        <f>'Lask. kustannukset MUUT'!$F273/$F$12</f>
        <v>0.91621800716693524</v>
      </c>
      <c r="H183" s="230">
        <v>0</v>
      </c>
      <c r="I183" s="231">
        <v>480</v>
      </c>
      <c r="J183" s="232">
        <v>10999</v>
      </c>
      <c r="K183" s="232">
        <v>2972.44</v>
      </c>
      <c r="L183" s="233">
        <f t="shared" si="8"/>
        <v>71.270740536394342</v>
      </c>
      <c r="M183" s="229">
        <v>0.25674529813724067</v>
      </c>
      <c r="N183" s="230">
        <v>0</v>
      </c>
      <c r="O183" s="234">
        <v>0</v>
      </c>
      <c r="P183" s="232">
        <v>68357</v>
      </c>
      <c r="Q183" s="235">
        <v>6231</v>
      </c>
      <c r="R183" s="236">
        <v>9.1153795514724162E-2</v>
      </c>
      <c r="S183" s="237">
        <v>0.64317516318699841</v>
      </c>
      <c r="T183" s="209">
        <v>17535985.599843103</v>
      </c>
      <c r="U183" s="238">
        <v>0</v>
      </c>
      <c r="V183" s="238">
        <v>0</v>
      </c>
      <c r="W183" s="238">
        <v>18891222.460000001</v>
      </c>
      <c r="X183" s="238">
        <v>2258857.3130083871</v>
      </c>
      <c r="Y183" s="238">
        <v>0</v>
      </c>
      <c r="Z183" s="231">
        <v>0</v>
      </c>
      <c r="AA183" s="238">
        <v>3873740.2251309599</v>
      </c>
      <c r="AB183" s="239">
        <f t="shared" si="9"/>
        <v>42559805.597982459</v>
      </c>
    </row>
    <row r="184" spans="1:28" x14ac:dyDescent="0.25">
      <c r="A184" s="204">
        <v>576</v>
      </c>
      <c r="B184" s="205" t="s">
        <v>183</v>
      </c>
      <c r="C184" s="207">
        <v>2750</v>
      </c>
      <c r="D184" s="207">
        <v>119.75</v>
      </c>
      <c r="E184" s="208">
        <v>1073</v>
      </c>
      <c r="F184" s="228">
        <f t="shared" si="7"/>
        <v>0.11160298229263746</v>
      </c>
      <c r="G184" s="229">
        <f>'Lask. kustannukset MUUT'!$F97/$F$12</f>
        <v>0.7318795777681415</v>
      </c>
      <c r="H184" s="230">
        <v>0</v>
      </c>
      <c r="I184" s="231">
        <v>8</v>
      </c>
      <c r="J184" s="232">
        <v>56</v>
      </c>
      <c r="K184" s="232">
        <v>523.09</v>
      </c>
      <c r="L184" s="233">
        <f t="shared" si="8"/>
        <v>5.2572215106387041</v>
      </c>
      <c r="M184" s="229">
        <v>3.4806270746722627</v>
      </c>
      <c r="N184" s="230">
        <v>0</v>
      </c>
      <c r="O184" s="234">
        <v>0</v>
      </c>
      <c r="P184" s="232">
        <v>586</v>
      </c>
      <c r="Q184" s="235">
        <v>99</v>
      </c>
      <c r="R184" s="236">
        <v>0.16894197952218429</v>
      </c>
      <c r="S184" s="237">
        <v>1.1920434539751401</v>
      </c>
      <c r="T184" s="209">
        <v>223997.3429482014</v>
      </c>
      <c r="U184" s="238">
        <v>0</v>
      </c>
      <c r="V184" s="238">
        <v>0</v>
      </c>
      <c r="W184" s="238">
        <v>96182.239999999991</v>
      </c>
      <c r="X184" s="238">
        <v>397513.71663063241</v>
      </c>
      <c r="Y184" s="238">
        <v>0</v>
      </c>
      <c r="Z184" s="231">
        <v>0</v>
      </c>
      <c r="AA184" s="238">
        <v>93196.937340411387</v>
      </c>
      <c r="AB184" s="239">
        <f t="shared" si="9"/>
        <v>810890.23691924522</v>
      </c>
    </row>
    <row r="185" spans="1:28" x14ac:dyDescent="0.25">
      <c r="A185" s="204">
        <v>577</v>
      </c>
      <c r="B185" s="205" t="s">
        <v>184</v>
      </c>
      <c r="C185" s="207">
        <v>11138</v>
      </c>
      <c r="D185" s="207">
        <v>226.5</v>
      </c>
      <c r="E185" s="208">
        <v>5115</v>
      </c>
      <c r="F185" s="228">
        <f t="shared" si="7"/>
        <v>4.4281524926686217E-2</v>
      </c>
      <c r="G185" s="229">
        <f>'Lask. kustannukset MUUT'!$F257/$F$12</f>
        <v>1.0160985807962399</v>
      </c>
      <c r="H185" s="230">
        <v>0</v>
      </c>
      <c r="I185" s="231">
        <v>105</v>
      </c>
      <c r="J185" s="232">
        <v>393</v>
      </c>
      <c r="K185" s="232">
        <v>238.52</v>
      </c>
      <c r="L185" s="233">
        <f t="shared" si="8"/>
        <v>46.696293811839674</v>
      </c>
      <c r="M185" s="229">
        <v>0.39186038192262251</v>
      </c>
      <c r="N185" s="230">
        <v>0</v>
      </c>
      <c r="O185" s="234">
        <v>0</v>
      </c>
      <c r="P185" s="232">
        <v>3727</v>
      </c>
      <c r="Q185" s="235">
        <v>365</v>
      </c>
      <c r="R185" s="236">
        <v>9.7933995170378318E-2</v>
      </c>
      <c r="S185" s="237">
        <v>0.69101580432915888</v>
      </c>
      <c r="T185" s="209">
        <v>359968.21515362844</v>
      </c>
      <c r="U185" s="238">
        <v>0</v>
      </c>
      <c r="V185" s="238">
        <v>0</v>
      </c>
      <c r="W185" s="238">
        <v>674993.22</v>
      </c>
      <c r="X185" s="238">
        <v>181259.38498296367</v>
      </c>
      <c r="Y185" s="238">
        <v>0</v>
      </c>
      <c r="Z185" s="231">
        <v>0</v>
      </c>
      <c r="AA185" s="238">
        <v>218812.46243361462</v>
      </c>
      <c r="AB185" s="239">
        <f t="shared" si="9"/>
        <v>1435033.2825702068</v>
      </c>
    </row>
    <row r="186" spans="1:28" x14ac:dyDescent="0.25">
      <c r="A186" s="204">
        <v>578</v>
      </c>
      <c r="B186" s="205" t="s">
        <v>185</v>
      </c>
      <c r="C186" s="207">
        <v>3100</v>
      </c>
      <c r="D186" s="207">
        <v>134</v>
      </c>
      <c r="E186" s="208">
        <v>1286</v>
      </c>
      <c r="F186" s="228">
        <f t="shared" si="7"/>
        <v>0.104199066874028</v>
      </c>
      <c r="G186" s="229">
        <f>'Lask. kustannukset MUUT'!$F58/$F$12</f>
        <v>0.63205120391685354</v>
      </c>
      <c r="H186" s="230">
        <v>0</v>
      </c>
      <c r="I186" s="231">
        <v>2</v>
      </c>
      <c r="J186" s="232">
        <v>30</v>
      </c>
      <c r="K186" s="232">
        <v>918.79</v>
      </c>
      <c r="L186" s="233">
        <f t="shared" si="8"/>
        <v>3.3740027645054909</v>
      </c>
      <c r="M186" s="229">
        <v>5.4233587832167611</v>
      </c>
      <c r="N186" s="230">
        <v>0</v>
      </c>
      <c r="O186" s="234">
        <v>0</v>
      </c>
      <c r="P186" s="232">
        <v>743</v>
      </c>
      <c r="Q186" s="235">
        <v>71</v>
      </c>
      <c r="R186" s="236">
        <v>9.5558546433378203E-2</v>
      </c>
      <c r="S186" s="237">
        <v>0.67425479486778539</v>
      </c>
      <c r="T186" s="209">
        <v>235754.44858279367</v>
      </c>
      <c r="U186" s="238">
        <v>0</v>
      </c>
      <c r="V186" s="238">
        <v>0</v>
      </c>
      <c r="W186" s="238">
        <v>51526.2</v>
      </c>
      <c r="X186" s="238">
        <v>698219.4798276755</v>
      </c>
      <c r="Y186" s="238">
        <v>0</v>
      </c>
      <c r="Z186" s="231">
        <v>0</v>
      </c>
      <c r="AA186" s="238">
        <v>59424.097836082525</v>
      </c>
      <c r="AB186" s="239">
        <f t="shared" si="9"/>
        <v>1044924.2262465517</v>
      </c>
    </row>
    <row r="187" spans="1:28" x14ac:dyDescent="0.25">
      <c r="A187" s="204">
        <v>580</v>
      </c>
      <c r="B187" s="205" t="s">
        <v>186</v>
      </c>
      <c r="C187" s="207">
        <v>4438</v>
      </c>
      <c r="D187" s="207">
        <v>163.91666666666666</v>
      </c>
      <c r="E187" s="208">
        <v>1801</v>
      </c>
      <c r="F187" s="228">
        <f t="shared" si="7"/>
        <v>9.1014251341847111E-2</v>
      </c>
      <c r="G187" s="229">
        <f>'Lask. kustannukset MUUT'!$F126/$F$12</f>
        <v>1.5392340391964405</v>
      </c>
      <c r="H187" s="230">
        <v>0</v>
      </c>
      <c r="I187" s="231">
        <v>8</v>
      </c>
      <c r="J187" s="232">
        <v>117</v>
      </c>
      <c r="K187" s="232">
        <v>591.91</v>
      </c>
      <c r="L187" s="233">
        <f t="shared" si="8"/>
        <v>7.497761484009394</v>
      </c>
      <c r="M187" s="229">
        <v>2.4405187556984655</v>
      </c>
      <c r="N187" s="230">
        <v>3</v>
      </c>
      <c r="O187" s="234">
        <v>166</v>
      </c>
      <c r="P187" s="232">
        <v>980</v>
      </c>
      <c r="Q187" s="235">
        <v>142</v>
      </c>
      <c r="R187" s="236">
        <v>0.14489795918367346</v>
      </c>
      <c r="S187" s="237">
        <v>1.0223904338505396</v>
      </c>
      <c r="T187" s="209">
        <v>294802.43866284739</v>
      </c>
      <c r="U187" s="238">
        <v>0</v>
      </c>
      <c r="V187" s="238">
        <v>0</v>
      </c>
      <c r="W187" s="238">
        <v>200952.18</v>
      </c>
      <c r="X187" s="238">
        <v>449812.35353540996</v>
      </c>
      <c r="Y187" s="238">
        <v>0</v>
      </c>
      <c r="Z187" s="231">
        <v>49139.32</v>
      </c>
      <c r="AA187" s="238">
        <v>128997.39343253779</v>
      </c>
      <c r="AB187" s="239">
        <f t="shared" si="9"/>
        <v>1123703.6856307951</v>
      </c>
    </row>
    <row r="188" spans="1:28" x14ac:dyDescent="0.25">
      <c r="A188" s="204">
        <v>581</v>
      </c>
      <c r="B188" s="205" t="s">
        <v>187</v>
      </c>
      <c r="C188" s="207">
        <v>6240</v>
      </c>
      <c r="D188" s="207">
        <v>210.25</v>
      </c>
      <c r="E188" s="208">
        <v>2543</v>
      </c>
      <c r="F188" s="228">
        <f t="shared" si="7"/>
        <v>8.2677939441604398E-2</v>
      </c>
      <c r="G188" s="229">
        <f>'Lask. kustannukset MUUT'!$F122/$F$12</f>
        <v>1.6607999303092937</v>
      </c>
      <c r="H188" s="230">
        <v>0</v>
      </c>
      <c r="I188" s="231">
        <v>8</v>
      </c>
      <c r="J188" s="232">
        <v>150</v>
      </c>
      <c r="K188" s="232">
        <v>853.19</v>
      </c>
      <c r="L188" s="233">
        <f t="shared" si="8"/>
        <v>7.31372847783026</v>
      </c>
      <c r="M188" s="229">
        <v>2.5019287471425278</v>
      </c>
      <c r="N188" s="230">
        <v>0</v>
      </c>
      <c r="O188" s="234">
        <v>0</v>
      </c>
      <c r="P188" s="232">
        <v>1534</v>
      </c>
      <c r="Q188" s="235">
        <v>262</v>
      </c>
      <c r="R188" s="236">
        <v>0.17079530638852672</v>
      </c>
      <c r="S188" s="237">
        <v>1.2051204059875891</v>
      </c>
      <c r="T188" s="209">
        <v>376537.822521867</v>
      </c>
      <c r="U188" s="238">
        <v>0</v>
      </c>
      <c r="V188" s="238">
        <v>0</v>
      </c>
      <c r="W188" s="238">
        <v>257631</v>
      </c>
      <c r="X188" s="238">
        <v>648367.82942149404</v>
      </c>
      <c r="Y188" s="238">
        <v>0</v>
      </c>
      <c r="Z188" s="231">
        <v>0</v>
      </c>
      <c r="AA188" s="238">
        <v>213792.21640749744</v>
      </c>
      <c r="AB188" s="239">
        <f t="shared" si="9"/>
        <v>1496328.8683508583</v>
      </c>
    </row>
    <row r="189" spans="1:28" x14ac:dyDescent="0.25">
      <c r="A189" s="204">
        <v>583</v>
      </c>
      <c r="B189" s="205" t="s">
        <v>188</v>
      </c>
      <c r="C189" s="207">
        <v>947</v>
      </c>
      <c r="D189" s="207">
        <v>44.666666666666664</v>
      </c>
      <c r="E189" s="208">
        <v>396</v>
      </c>
      <c r="F189" s="228">
        <f t="shared" si="7"/>
        <v>0.11279461279461279</v>
      </c>
      <c r="G189" s="229">
        <f>'Lask. kustannukset MUUT'!$F18/$F$12</f>
        <v>0.56544049434216792</v>
      </c>
      <c r="H189" s="230">
        <v>0</v>
      </c>
      <c r="I189" s="231">
        <v>3</v>
      </c>
      <c r="J189" s="232">
        <v>13</v>
      </c>
      <c r="K189" s="232">
        <v>1836.38</v>
      </c>
      <c r="L189" s="233">
        <f t="shared" si="8"/>
        <v>0.51568847406310236</v>
      </c>
      <c r="M189" s="229">
        <v>20</v>
      </c>
      <c r="N189" s="230">
        <v>0</v>
      </c>
      <c r="O189" s="234">
        <v>0</v>
      </c>
      <c r="P189" s="232">
        <v>260</v>
      </c>
      <c r="Q189" s="235">
        <v>31</v>
      </c>
      <c r="R189" s="236">
        <v>0.11923076923076924</v>
      </c>
      <c r="S189" s="237">
        <v>0.84128443608828274</v>
      </c>
      <c r="T189" s="209">
        <v>77960.157806822681</v>
      </c>
      <c r="U189" s="238">
        <v>0</v>
      </c>
      <c r="V189" s="238">
        <v>0</v>
      </c>
      <c r="W189" s="238">
        <v>22328.02</v>
      </c>
      <c r="X189" s="238">
        <v>786578.20000000007</v>
      </c>
      <c r="Y189" s="238">
        <v>0</v>
      </c>
      <c r="Z189" s="231">
        <v>0</v>
      </c>
      <c r="AA189" s="238">
        <v>22650.077542536415</v>
      </c>
      <c r="AB189" s="239">
        <f t="shared" si="9"/>
        <v>909516.4553493592</v>
      </c>
    </row>
    <row r="190" spans="1:28" x14ac:dyDescent="0.25">
      <c r="A190" s="204">
        <v>584</v>
      </c>
      <c r="B190" s="205" t="s">
        <v>189</v>
      </c>
      <c r="C190" s="207">
        <v>2653</v>
      </c>
      <c r="D190" s="207">
        <v>76.833333333333329</v>
      </c>
      <c r="E190" s="208">
        <v>995</v>
      </c>
      <c r="F190" s="228">
        <f t="shared" si="7"/>
        <v>7.7219430485762144E-2</v>
      </c>
      <c r="G190" s="229">
        <f>'Lask. kustannukset MUUT'!$F62/$F$12</f>
        <v>1.4122100936311839</v>
      </c>
      <c r="H190" s="230">
        <v>0</v>
      </c>
      <c r="I190" s="231">
        <v>12</v>
      </c>
      <c r="J190" s="232">
        <v>23</v>
      </c>
      <c r="K190" s="232">
        <v>747.87</v>
      </c>
      <c r="L190" s="233">
        <f t="shared" si="8"/>
        <v>3.5474079719737386</v>
      </c>
      <c r="M190" s="229">
        <v>5.1582529193273041</v>
      </c>
      <c r="N190" s="230">
        <v>0</v>
      </c>
      <c r="O190" s="234">
        <v>0</v>
      </c>
      <c r="P190" s="232">
        <v>609</v>
      </c>
      <c r="Q190" s="235">
        <v>105</v>
      </c>
      <c r="R190" s="236">
        <v>0.17241379310344829</v>
      </c>
      <c r="S190" s="237">
        <v>1.216540341395737</v>
      </c>
      <c r="T190" s="209">
        <v>149519.63116837517</v>
      </c>
      <c r="U190" s="238">
        <v>0</v>
      </c>
      <c r="V190" s="238">
        <v>0</v>
      </c>
      <c r="W190" s="238">
        <v>39503.42</v>
      </c>
      <c r="X190" s="238">
        <v>568331.6126413258</v>
      </c>
      <c r="Y190" s="238">
        <v>0</v>
      </c>
      <c r="Z190" s="231">
        <v>0</v>
      </c>
      <c r="AA190" s="238">
        <v>91757.299776301763</v>
      </c>
      <c r="AB190" s="239">
        <f t="shared" si="9"/>
        <v>849111.9635860027</v>
      </c>
    </row>
    <row r="191" spans="1:28" x14ac:dyDescent="0.25">
      <c r="A191" s="204">
        <v>588</v>
      </c>
      <c r="B191" s="205" t="s">
        <v>190</v>
      </c>
      <c r="C191" s="207">
        <v>1600</v>
      </c>
      <c r="D191" s="207">
        <v>61.083333333333336</v>
      </c>
      <c r="E191" s="208">
        <v>633</v>
      </c>
      <c r="F191" s="228">
        <f t="shared" si="7"/>
        <v>9.6498156924697209E-2</v>
      </c>
      <c r="G191" s="229">
        <f>'Lask. kustannukset MUUT'!$F75/$F$12</f>
        <v>0.94020751929614765</v>
      </c>
      <c r="H191" s="230">
        <v>0</v>
      </c>
      <c r="I191" s="231">
        <v>5</v>
      </c>
      <c r="J191" s="232">
        <v>43</v>
      </c>
      <c r="K191" s="232">
        <v>374.45</v>
      </c>
      <c r="L191" s="233">
        <f t="shared" si="8"/>
        <v>4.2729336359994656</v>
      </c>
      <c r="M191" s="229">
        <v>4.2824038672902001</v>
      </c>
      <c r="N191" s="230">
        <v>0</v>
      </c>
      <c r="O191" s="234">
        <v>0</v>
      </c>
      <c r="P191" s="232">
        <v>358</v>
      </c>
      <c r="Q191" s="235">
        <v>66</v>
      </c>
      <c r="R191" s="236">
        <v>0.18435754189944134</v>
      </c>
      <c r="S191" s="237">
        <v>1.3008146443751065</v>
      </c>
      <c r="T191" s="209">
        <v>112686.8850484303</v>
      </c>
      <c r="U191" s="238">
        <v>0</v>
      </c>
      <c r="V191" s="238">
        <v>0</v>
      </c>
      <c r="W191" s="238">
        <v>73854.22</v>
      </c>
      <c r="X191" s="238">
        <v>284557.17217369925</v>
      </c>
      <c r="Y191" s="238">
        <v>0</v>
      </c>
      <c r="Z191" s="231">
        <v>0</v>
      </c>
      <c r="AA191" s="238">
        <v>59171.45654333484</v>
      </c>
      <c r="AB191" s="239">
        <f t="shared" si="9"/>
        <v>530269.73376546439</v>
      </c>
    </row>
    <row r="192" spans="1:28" x14ac:dyDescent="0.25">
      <c r="A192" s="204">
        <v>592</v>
      </c>
      <c r="B192" s="205" t="s">
        <v>191</v>
      </c>
      <c r="C192" s="207">
        <v>3651</v>
      </c>
      <c r="D192" s="207">
        <v>161.41666666666666</v>
      </c>
      <c r="E192" s="208">
        <v>1680</v>
      </c>
      <c r="F192" s="228">
        <f t="shared" si="7"/>
        <v>9.6081349206349198E-2</v>
      </c>
      <c r="G192" s="229">
        <f>'Lask. kustannukset MUUT'!$F131/$F$12</f>
        <v>1.0171056013778343</v>
      </c>
      <c r="H192" s="230">
        <v>0</v>
      </c>
      <c r="I192" s="231">
        <v>5</v>
      </c>
      <c r="J192" s="232">
        <v>53</v>
      </c>
      <c r="K192" s="232">
        <v>456.42</v>
      </c>
      <c r="L192" s="233">
        <f t="shared" si="8"/>
        <v>7.9992112527934793</v>
      </c>
      <c r="M192" s="229">
        <v>2.2875289761960373</v>
      </c>
      <c r="N192" s="230">
        <v>0</v>
      </c>
      <c r="O192" s="234">
        <v>0</v>
      </c>
      <c r="P192" s="232">
        <v>1104</v>
      </c>
      <c r="Q192" s="235">
        <v>97</v>
      </c>
      <c r="R192" s="236">
        <v>8.7862318840579712E-2</v>
      </c>
      <c r="S192" s="237">
        <v>0.61995072107721161</v>
      </c>
      <c r="T192" s="209">
        <v>256026.72370465921</v>
      </c>
      <c r="U192" s="238">
        <v>0</v>
      </c>
      <c r="V192" s="238">
        <v>0</v>
      </c>
      <c r="W192" s="238">
        <v>91029.62</v>
      </c>
      <c r="X192" s="238">
        <v>346848.93717056967</v>
      </c>
      <c r="Y192" s="238">
        <v>0</v>
      </c>
      <c r="Z192" s="231">
        <v>0</v>
      </c>
      <c r="AA192" s="238">
        <v>64349.601549821935</v>
      </c>
      <c r="AB192" s="239">
        <f t="shared" si="9"/>
        <v>758254.88242505072</v>
      </c>
    </row>
    <row r="193" spans="1:28" x14ac:dyDescent="0.25">
      <c r="A193" s="204">
        <v>593</v>
      </c>
      <c r="B193" s="205" t="s">
        <v>192</v>
      </c>
      <c r="C193" s="207">
        <v>17077</v>
      </c>
      <c r="D193" s="207">
        <v>587.58333333333337</v>
      </c>
      <c r="E193" s="208">
        <v>7112</v>
      </c>
      <c r="F193" s="228">
        <f t="shared" si="7"/>
        <v>8.2618578927634051E-2</v>
      </c>
      <c r="G193" s="229">
        <f>'Lask. kustannukset MUUT'!$F162/$F$12</f>
        <v>1.0438602565266359</v>
      </c>
      <c r="H193" s="230">
        <v>0</v>
      </c>
      <c r="I193" s="231">
        <v>20</v>
      </c>
      <c r="J193" s="232">
        <v>548</v>
      </c>
      <c r="K193" s="232">
        <v>1569.03</v>
      </c>
      <c r="L193" s="233">
        <f t="shared" si="8"/>
        <v>10.883794446250231</v>
      </c>
      <c r="M193" s="229">
        <v>1.6812544207670885</v>
      </c>
      <c r="N193" s="230">
        <v>0</v>
      </c>
      <c r="O193" s="234">
        <v>0</v>
      </c>
      <c r="P193" s="232">
        <v>4302</v>
      </c>
      <c r="Q193" s="235">
        <v>607</v>
      </c>
      <c r="R193" s="236">
        <v>0.1410971641097164</v>
      </c>
      <c r="S193" s="237">
        <v>0.9955722747368273</v>
      </c>
      <c r="T193" s="209">
        <v>1029730.7262813587</v>
      </c>
      <c r="U193" s="238">
        <v>0</v>
      </c>
      <c r="V193" s="238">
        <v>0</v>
      </c>
      <c r="W193" s="238">
        <v>941211.91999999993</v>
      </c>
      <c r="X193" s="238">
        <v>1192358.7658050454</v>
      </c>
      <c r="Y193" s="238">
        <v>0</v>
      </c>
      <c r="Z193" s="231">
        <v>0</v>
      </c>
      <c r="AA193" s="238">
        <v>483349.45332540513</v>
      </c>
      <c r="AB193" s="239">
        <f t="shared" si="9"/>
        <v>3646650.8654118092</v>
      </c>
    </row>
    <row r="194" spans="1:28" x14ac:dyDescent="0.25">
      <c r="A194" s="204">
        <v>595</v>
      </c>
      <c r="B194" s="205" t="s">
        <v>193</v>
      </c>
      <c r="C194" s="207">
        <v>4140</v>
      </c>
      <c r="D194" s="207">
        <v>132.66666666666666</v>
      </c>
      <c r="E194" s="208">
        <v>1576</v>
      </c>
      <c r="F194" s="228">
        <f t="shared" si="7"/>
        <v>8.4179357021996609E-2</v>
      </c>
      <c r="G194" s="229">
        <f>'Lask. kustannukset MUUT'!$F64/$F$12</f>
        <v>0.77897212172310537</v>
      </c>
      <c r="H194" s="230">
        <v>0</v>
      </c>
      <c r="I194" s="231">
        <v>9</v>
      </c>
      <c r="J194" s="232">
        <v>78</v>
      </c>
      <c r="K194" s="232">
        <v>1153.23</v>
      </c>
      <c r="L194" s="233">
        <f t="shared" si="8"/>
        <v>3.5899170156863764</v>
      </c>
      <c r="M194" s="229">
        <v>5.0971728448101494</v>
      </c>
      <c r="N194" s="230">
        <v>0</v>
      </c>
      <c r="O194" s="234">
        <v>0</v>
      </c>
      <c r="P194" s="232">
        <v>863</v>
      </c>
      <c r="Q194" s="235">
        <v>127</v>
      </c>
      <c r="R194" s="236">
        <v>0.14716106604866744</v>
      </c>
      <c r="S194" s="237">
        <v>1.0383587664798375</v>
      </c>
      <c r="T194" s="209">
        <v>254355.02279428404</v>
      </c>
      <c r="U194" s="238">
        <v>0</v>
      </c>
      <c r="V194" s="238">
        <v>0</v>
      </c>
      <c r="W194" s="238">
        <v>133968.12</v>
      </c>
      <c r="X194" s="238">
        <v>876378.33533415722</v>
      </c>
      <c r="Y194" s="238">
        <v>0</v>
      </c>
      <c r="Z194" s="231">
        <v>0</v>
      </c>
      <c r="AA194" s="238">
        <v>122215.03448643017</v>
      </c>
      <c r="AB194" s="239">
        <f t="shared" si="9"/>
        <v>1386916.5126148714</v>
      </c>
    </row>
    <row r="195" spans="1:28" x14ac:dyDescent="0.25">
      <c r="A195" s="204">
        <v>598</v>
      </c>
      <c r="B195" s="205" t="s">
        <v>194</v>
      </c>
      <c r="C195" s="207">
        <v>19207</v>
      </c>
      <c r="D195" s="207">
        <v>591.33333333333337</v>
      </c>
      <c r="E195" s="208">
        <v>8597</v>
      </c>
      <c r="F195" s="228">
        <f t="shared" si="7"/>
        <v>6.878368423093327E-2</v>
      </c>
      <c r="G195" s="229">
        <f>'Lask. kustannukset MUUT'!$F292/$F$12</f>
        <v>0.58738389539915048</v>
      </c>
      <c r="H195" s="230">
        <v>3</v>
      </c>
      <c r="I195" s="231">
        <v>10626</v>
      </c>
      <c r="J195" s="232">
        <v>2357</v>
      </c>
      <c r="K195" s="232">
        <v>88.52</v>
      </c>
      <c r="L195" s="233">
        <f t="shared" si="8"/>
        <v>216.97921373700859</v>
      </c>
      <c r="M195" s="229">
        <v>8.4332628975498286E-2</v>
      </c>
      <c r="N195" s="230">
        <v>0</v>
      </c>
      <c r="O195" s="234">
        <v>0</v>
      </c>
      <c r="P195" s="232">
        <v>5739</v>
      </c>
      <c r="Q195" s="235">
        <v>1046</v>
      </c>
      <c r="R195" s="236">
        <v>0.18226171806935007</v>
      </c>
      <c r="S195" s="237">
        <v>1.286026649796072</v>
      </c>
      <c r="T195" s="209">
        <v>964227.12196374184</v>
      </c>
      <c r="U195" s="238">
        <v>395293.5049</v>
      </c>
      <c r="V195" s="238">
        <v>2905459.7418</v>
      </c>
      <c r="W195" s="238">
        <v>4048241.78</v>
      </c>
      <c r="X195" s="238">
        <v>67269.330700536389</v>
      </c>
      <c r="Y195" s="238">
        <v>0</v>
      </c>
      <c r="Z195" s="231">
        <v>0</v>
      </c>
      <c r="AA195" s="238">
        <v>702241.29511466052</v>
      </c>
      <c r="AB195" s="239">
        <f t="shared" si="9"/>
        <v>9082732.7744789366</v>
      </c>
    </row>
    <row r="196" spans="1:28" x14ac:dyDescent="0.25">
      <c r="A196" s="204">
        <v>599</v>
      </c>
      <c r="B196" s="205" t="s">
        <v>195</v>
      </c>
      <c r="C196" s="207">
        <v>11206</v>
      </c>
      <c r="D196" s="207">
        <v>115.58333333333333</v>
      </c>
      <c r="E196" s="208">
        <v>5270</v>
      </c>
      <c r="F196" s="228">
        <f t="shared" si="7"/>
        <v>2.1932321315623022E-2</v>
      </c>
      <c r="G196" s="229">
        <f>'Lask. kustannukset MUUT'!$F190/$F$12</f>
        <v>0.81360906634578856</v>
      </c>
      <c r="H196" s="230">
        <v>3</v>
      </c>
      <c r="I196" s="231">
        <v>9926</v>
      </c>
      <c r="J196" s="232">
        <v>355</v>
      </c>
      <c r="K196" s="232">
        <v>794.26</v>
      </c>
      <c r="L196" s="233">
        <f t="shared" si="8"/>
        <v>14.1087301387455</v>
      </c>
      <c r="M196" s="229">
        <v>1.2969577947505857</v>
      </c>
      <c r="N196" s="230">
        <v>0</v>
      </c>
      <c r="O196" s="234">
        <v>0</v>
      </c>
      <c r="P196" s="232">
        <v>3224</v>
      </c>
      <c r="Q196" s="235">
        <v>309</v>
      </c>
      <c r="R196" s="236">
        <v>9.5843672456575685E-2</v>
      </c>
      <c r="S196" s="237">
        <v>0.67626662526347392</v>
      </c>
      <c r="T196" s="209">
        <v>179378.17070144293</v>
      </c>
      <c r="U196" s="238">
        <v>230627.3242</v>
      </c>
      <c r="V196" s="238">
        <v>2714059.2318000002</v>
      </c>
      <c r="W196" s="238">
        <v>609726.69999999995</v>
      </c>
      <c r="X196" s="238">
        <v>603584.9367624044</v>
      </c>
      <c r="Y196" s="238">
        <v>0</v>
      </c>
      <c r="Z196" s="231">
        <v>0</v>
      </c>
      <c r="AA196" s="238">
        <v>215449.47131083175</v>
      </c>
      <c r="AB196" s="239">
        <f t="shared" si="9"/>
        <v>4552825.8347746795</v>
      </c>
    </row>
    <row r="197" spans="1:28" x14ac:dyDescent="0.25">
      <c r="A197" s="204">
        <v>601</v>
      </c>
      <c r="B197" s="205" t="s">
        <v>196</v>
      </c>
      <c r="C197" s="207">
        <v>3786</v>
      </c>
      <c r="D197" s="207">
        <v>155.75</v>
      </c>
      <c r="E197" s="208">
        <v>1616</v>
      </c>
      <c r="F197" s="228">
        <f t="shared" si="7"/>
        <v>9.6379950495049507E-2</v>
      </c>
      <c r="G197" s="229">
        <f>'Lask. kustannukset MUUT'!$F61/$F$12</f>
        <v>0.82762678846192306</v>
      </c>
      <c r="H197" s="230">
        <v>0</v>
      </c>
      <c r="I197" s="231">
        <v>0</v>
      </c>
      <c r="J197" s="232">
        <v>35</v>
      </c>
      <c r="K197" s="232">
        <v>1074.93</v>
      </c>
      <c r="L197" s="233">
        <f t="shared" si="8"/>
        <v>3.5220898104992879</v>
      </c>
      <c r="M197" s="229">
        <v>5.1953324622589685</v>
      </c>
      <c r="N197" s="230">
        <v>0</v>
      </c>
      <c r="O197" s="234">
        <v>0</v>
      </c>
      <c r="P197" s="232">
        <v>942</v>
      </c>
      <c r="Q197" s="235">
        <v>128</v>
      </c>
      <c r="R197" s="236">
        <v>0.13588110403397027</v>
      </c>
      <c r="S197" s="237">
        <v>0.95876809920615191</v>
      </c>
      <c r="T197" s="209">
        <v>266318.71173720906</v>
      </c>
      <c r="U197" s="238">
        <v>0</v>
      </c>
      <c r="V197" s="238">
        <v>0</v>
      </c>
      <c r="W197" s="238">
        <v>60113.9</v>
      </c>
      <c r="X197" s="238">
        <v>816875.52699873026</v>
      </c>
      <c r="Y197" s="238">
        <v>0</v>
      </c>
      <c r="Z197" s="231">
        <v>0</v>
      </c>
      <c r="AA197" s="238">
        <v>103197.94395079138</v>
      </c>
      <c r="AB197" s="239">
        <f t="shared" si="9"/>
        <v>1246506.0826867307</v>
      </c>
    </row>
    <row r="198" spans="1:28" x14ac:dyDescent="0.25">
      <c r="A198" s="204">
        <v>604</v>
      </c>
      <c r="B198" s="205" t="s">
        <v>197</v>
      </c>
      <c r="C198" s="207">
        <v>20405</v>
      </c>
      <c r="D198" s="207">
        <v>583.33333333333337</v>
      </c>
      <c r="E198" s="208">
        <v>9891</v>
      </c>
      <c r="F198" s="228">
        <f t="shared" si="7"/>
        <v>5.8976173625855159E-2</v>
      </c>
      <c r="G198" s="229">
        <f>'Lask. kustannukset MUUT'!$F295/$F$12</f>
        <v>0.98836841382709661</v>
      </c>
      <c r="H198" s="230">
        <v>0</v>
      </c>
      <c r="I198" s="231">
        <v>77</v>
      </c>
      <c r="J198" s="232">
        <v>856</v>
      </c>
      <c r="K198" s="232">
        <v>81.42</v>
      </c>
      <c r="L198" s="233">
        <f t="shared" si="8"/>
        <v>250.61409972979612</v>
      </c>
      <c r="M198" s="229">
        <v>7.3014357720524309E-2</v>
      </c>
      <c r="N198" s="230">
        <v>0</v>
      </c>
      <c r="O198" s="234">
        <v>0</v>
      </c>
      <c r="P198" s="232">
        <v>7214</v>
      </c>
      <c r="Q198" s="235">
        <v>482</v>
      </c>
      <c r="R198" s="236">
        <v>6.6814527308012198E-2</v>
      </c>
      <c r="S198" s="237">
        <v>0.4714388935966069</v>
      </c>
      <c r="T198" s="209">
        <v>878309.4672922215</v>
      </c>
      <c r="U198" s="238">
        <v>0</v>
      </c>
      <c r="V198" s="238">
        <v>0</v>
      </c>
      <c r="W198" s="238">
        <v>1470214.24</v>
      </c>
      <c r="X198" s="238">
        <v>61873.801464501514</v>
      </c>
      <c r="Y198" s="238">
        <v>0</v>
      </c>
      <c r="Z198" s="231">
        <v>0</v>
      </c>
      <c r="AA198" s="238">
        <v>273488.37303573609</v>
      </c>
      <c r="AB198" s="239">
        <f t="shared" si="9"/>
        <v>2683885.8817924587</v>
      </c>
    </row>
    <row r="199" spans="1:28" x14ac:dyDescent="0.25">
      <c r="A199" s="204">
        <v>607</v>
      </c>
      <c r="B199" s="205" t="s">
        <v>198</v>
      </c>
      <c r="C199" s="207">
        <v>4084</v>
      </c>
      <c r="D199" s="207">
        <v>203.25</v>
      </c>
      <c r="E199" s="208">
        <v>1697</v>
      </c>
      <c r="F199" s="228">
        <f t="shared" si="7"/>
        <v>0.11977018267530937</v>
      </c>
      <c r="G199" s="229">
        <f>'Lask. kustannukset MUUT'!$F94/$F$12</f>
        <v>0.71442625391755277</v>
      </c>
      <c r="H199" s="230">
        <v>0</v>
      </c>
      <c r="I199" s="231">
        <v>5</v>
      </c>
      <c r="J199" s="232">
        <v>57</v>
      </c>
      <c r="K199" s="232">
        <v>804.63</v>
      </c>
      <c r="L199" s="233">
        <f t="shared" si="8"/>
        <v>5.075624821346457</v>
      </c>
      <c r="M199" s="229">
        <v>3.6051576252289461</v>
      </c>
      <c r="N199" s="230">
        <v>0</v>
      </c>
      <c r="O199" s="234">
        <v>0</v>
      </c>
      <c r="P199" s="232">
        <v>1045</v>
      </c>
      <c r="Q199" s="235">
        <v>121</v>
      </c>
      <c r="R199" s="236">
        <v>0.11578947368421053</v>
      </c>
      <c r="S199" s="237">
        <v>0.81700288190576864</v>
      </c>
      <c r="T199" s="209">
        <v>357000.49491799989</v>
      </c>
      <c r="U199" s="238">
        <v>0</v>
      </c>
      <c r="V199" s="238">
        <v>0</v>
      </c>
      <c r="W199" s="238">
        <v>97899.78</v>
      </c>
      <c r="X199" s="238">
        <v>611465.44918179628</v>
      </c>
      <c r="Y199" s="238">
        <v>0</v>
      </c>
      <c r="Z199" s="231">
        <v>0</v>
      </c>
      <c r="AA199" s="238">
        <v>94860.668652660825</v>
      </c>
      <c r="AB199" s="239">
        <f t="shared" si="9"/>
        <v>1161226.3927524572</v>
      </c>
    </row>
    <row r="200" spans="1:28" x14ac:dyDescent="0.25">
      <c r="A200" s="204">
        <v>608</v>
      </c>
      <c r="B200" s="205" t="s">
        <v>199</v>
      </c>
      <c r="C200" s="207">
        <v>1980</v>
      </c>
      <c r="D200" s="207">
        <v>61</v>
      </c>
      <c r="E200" s="208">
        <v>818</v>
      </c>
      <c r="F200" s="228">
        <f t="shared" si="7"/>
        <v>7.45721271393643E-2</v>
      </c>
      <c r="G200" s="229">
        <f>'Lask. kustannukset MUUT'!$F114/$F$12</f>
        <v>0.39711109333396277</v>
      </c>
      <c r="H200" s="230">
        <v>0</v>
      </c>
      <c r="I200" s="231">
        <v>1</v>
      </c>
      <c r="J200" s="232">
        <v>27</v>
      </c>
      <c r="K200" s="232">
        <v>301.2</v>
      </c>
      <c r="L200" s="233">
        <f t="shared" si="8"/>
        <v>6.5737051792828689</v>
      </c>
      <c r="M200" s="229">
        <v>2.783578975392182</v>
      </c>
      <c r="N200" s="230">
        <v>0</v>
      </c>
      <c r="O200" s="234">
        <v>0</v>
      </c>
      <c r="P200" s="232">
        <v>503</v>
      </c>
      <c r="Q200" s="235">
        <v>82</v>
      </c>
      <c r="R200" s="236">
        <v>0.16302186878727634</v>
      </c>
      <c r="S200" s="237">
        <v>1.1502715434747763</v>
      </c>
      <c r="T200" s="209">
        <v>107764.59334444528</v>
      </c>
      <c r="U200" s="238">
        <v>0</v>
      </c>
      <c r="V200" s="238">
        <v>0</v>
      </c>
      <c r="W200" s="238">
        <v>46373.58</v>
      </c>
      <c r="X200" s="238">
        <v>228892.02899911389</v>
      </c>
      <c r="Y200" s="238">
        <v>0</v>
      </c>
      <c r="Z200" s="231">
        <v>0</v>
      </c>
      <c r="AA200" s="238">
        <v>64750.395562356032</v>
      </c>
      <c r="AB200" s="239">
        <f t="shared" si="9"/>
        <v>447780.59790591523</v>
      </c>
    </row>
    <row r="201" spans="1:28" x14ac:dyDescent="0.25">
      <c r="A201" s="211">
        <v>609</v>
      </c>
      <c r="B201" s="205" t="s">
        <v>200</v>
      </c>
      <c r="C201" s="207">
        <v>83205</v>
      </c>
      <c r="D201" s="207">
        <v>4203</v>
      </c>
      <c r="E201" s="208">
        <v>38080</v>
      </c>
      <c r="F201" s="228">
        <f t="shared" si="7"/>
        <v>0.11037289915966386</v>
      </c>
      <c r="G201" s="229">
        <f>'Lask. kustannukset MUUT'!$F274/$F$12</f>
        <v>1.2971809063621706</v>
      </c>
      <c r="H201" s="230">
        <v>0</v>
      </c>
      <c r="I201" s="231">
        <v>477</v>
      </c>
      <c r="J201" s="232">
        <v>3661</v>
      </c>
      <c r="K201" s="232">
        <v>1156.1600000000001</v>
      </c>
      <c r="L201" s="233">
        <f t="shared" si="8"/>
        <v>71.966682812067532</v>
      </c>
      <c r="M201" s="229">
        <v>0.2542624838671898</v>
      </c>
      <c r="N201" s="230">
        <v>3</v>
      </c>
      <c r="O201" s="234">
        <v>902</v>
      </c>
      <c r="P201" s="232">
        <v>24373</v>
      </c>
      <c r="Q201" s="235">
        <v>3063</v>
      </c>
      <c r="R201" s="236">
        <v>0.12567184999794856</v>
      </c>
      <c r="S201" s="237">
        <v>0.88673227674196142</v>
      </c>
      <c r="T201" s="209">
        <v>6702645.464411187</v>
      </c>
      <c r="U201" s="238">
        <v>0</v>
      </c>
      <c r="V201" s="238">
        <v>0</v>
      </c>
      <c r="W201" s="238">
        <v>6287913.9399999995</v>
      </c>
      <c r="X201" s="238">
        <v>878604.9410611405</v>
      </c>
      <c r="Y201" s="238">
        <v>0</v>
      </c>
      <c r="Z201" s="231">
        <v>267010.03999999998</v>
      </c>
      <c r="AA201" s="238">
        <v>2097581.2948239325</v>
      </c>
      <c r="AB201" s="239">
        <f t="shared" si="9"/>
        <v>16233755.680296257</v>
      </c>
    </row>
    <row r="202" spans="1:28" x14ac:dyDescent="0.25">
      <c r="A202" s="204">
        <v>611</v>
      </c>
      <c r="B202" s="205" t="s">
        <v>201</v>
      </c>
      <c r="C202" s="207">
        <v>5011</v>
      </c>
      <c r="D202" s="207">
        <v>147.5</v>
      </c>
      <c r="E202" s="208">
        <v>2620</v>
      </c>
      <c r="F202" s="228">
        <f t="shared" si="7"/>
        <v>5.6297709923664119E-2</v>
      </c>
      <c r="G202" s="229">
        <f>'Lask. kustannukset MUUT'!$F248/$F$12</f>
        <v>0.53531422120631278</v>
      </c>
      <c r="H202" s="230">
        <v>0</v>
      </c>
      <c r="I202" s="231">
        <v>110</v>
      </c>
      <c r="J202" s="232">
        <v>193</v>
      </c>
      <c r="K202" s="232">
        <v>146.53</v>
      </c>
      <c r="L202" s="233">
        <f t="shared" si="8"/>
        <v>34.197775199617823</v>
      </c>
      <c r="M202" s="229">
        <v>0.53507654871311572</v>
      </c>
      <c r="N202" s="230">
        <v>0</v>
      </c>
      <c r="O202" s="234">
        <v>0</v>
      </c>
      <c r="P202" s="232">
        <v>1691</v>
      </c>
      <c r="Q202" s="235">
        <v>213</v>
      </c>
      <c r="R202" s="236">
        <v>0.12596096984033117</v>
      </c>
      <c r="S202" s="237">
        <v>0.88877228726214874</v>
      </c>
      <c r="T202" s="209">
        <v>205896.7561896652</v>
      </c>
      <c r="U202" s="238">
        <v>0</v>
      </c>
      <c r="V202" s="238">
        <v>0</v>
      </c>
      <c r="W202" s="238">
        <v>331485.21999999997</v>
      </c>
      <c r="X202" s="238">
        <v>111353.08436002709</v>
      </c>
      <c r="Y202" s="238">
        <v>0</v>
      </c>
      <c r="Z202" s="231">
        <v>0</v>
      </c>
      <c r="AA202" s="238">
        <v>126616.92639170993</v>
      </c>
      <c r="AB202" s="239">
        <f t="shared" si="9"/>
        <v>775351.9869414022</v>
      </c>
    </row>
    <row r="203" spans="1:28" x14ac:dyDescent="0.25">
      <c r="A203" s="204">
        <v>614</v>
      </c>
      <c r="B203" s="205" t="s">
        <v>202</v>
      </c>
      <c r="C203" s="207">
        <v>2999</v>
      </c>
      <c r="D203" s="207">
        <v>177.25</v>
      </c>
      <c r="E203" s="208">
        <v>1178</v>
      </c>
      <c r="F203" s="228">
        <f t="shared" si="7"/>
        <v>0.15046689303904923</v>
      </c>
      <c r="G203" s="229">
        <f>'Lask. kustannukset MUUT'!$F21/$F$12</f>
        <v>1.3618587971974041</v>
      </c>
      <c r="H203" s="230">
        <v>0</v>
      </c>
      <c r="I203" s="231">
        <v>3</v>
      </c>
      <c r="J203" s="232">
        <v>56</v>
      </c>
      <c r="K203" s="232">
        <v>3039.68</v>
      </c>
      <c r="L203" s="233">
        <f t="shared" si="8"/>
        <v>0.9866170123170861</v>
      </c>
      <c r="M203" s="229">
        <v>18.546636941222342</v>
      </c>
      <c r="N203" s="230">
        <v>0</v>
      </c>
      <c r="O203" s="234">
        <v>0</v>
      </c>
      <c r="P203" s="232">
        <v>636</v>
      </c>
      <c r="Q203" s="235">
        <v>87</v>
      </c>
      <c r="R203" s="236">
        <v>0.13679245283018868</v>
      </c>
      <c r="S203" s="237">
        <v>0.96519851614510821</v>
      </c>
      <c r="T203" s="209">
        <v>329345.54408548784</v>
      </c>
      <c r="U203" s="238">
        <v>0</v>
      </c>
      <c r="V203" s="238">
        <v>0</v>
      </c>
      <c r="W203" s="238">
        <v>96182.239999999991</v>
      </c>
      <c r="X203" s="238">
        <v>2309955.2546747229</v>
      </c>
      <c r="Y203" s="238">
        <v>0</v>
      </c>
      <c r="Z203" s="231">
        <v>0</v>
      </c>
      <c r="AA203" s="238">
        <v>82294.340848202279</v>
      </c>
      <c r="AB203" s="239">
        <f t="shared" si="9"/>
        <v>2817777.3796084132</v>
      </c>
    </row>
    <row r="204" spans="1:28" x14ac:dyDescent="0.25">
      <c r="A204" s="204">
        <v>615</v>
      </c>
      <c r="B204" s="205" t="s">
        <v>203</v>
      </c>
      <c r="C204" s="207">
        <v>7603</v>
      </c>
      <c r="D204" s="207">
        <v>368</v>
      </c>
      <c r="E204" s="208">
        <v>2936</v>
      </c>
      <c r="F204" s="228">
        <f t="shared" ref="F204:F267" si="10">D204/E204</f>
        <v>0.12534059945504086</v>
      </c>
      <c r="G204" s="229">
        <f>'Lask. kustannukset MUUT'!$F25/$F$12</f>
        <v>0.48451843041208259</v>
      </c>
      <c r="H204" s="230">
        <v>0</v>
      </c>
      <c r="I204" s="231">
        <v>9</v>
      </c>
      <c r="J204" s="232">
        <v>190</v>
      </c>
      <c r="K204" s="232">
        <v>5638.67</v>
      </c>
      <c r="L204" s="233">
        <f t="shared" ref="L204:L267" si="11">C204/K204</f>
        <v>1.3483676115112251</v>
      </c>
      <c r="M204" s="229">
        <v>13.570800255999886</v>
      </c>
      <c r="N204" s="230">
        <v>0</v>
      </c>
      <c r="O204" s="234">
        <v>0</v>
      </c>
      <c r="P204" s="232">
        <v>1755</v>
      </c>
      <c r="Q204" s="235">
        <v>259</v>
      </c>
      <c r="R204" s="236">
        <v>0.14757834757834759</v>
      </c>
      <c r="S204" s="237">
        <v>1.0413030774043739</v>
      </c>
      <c r="T204" s="209">
        <v>695522.41488290404</v>
      </c>
      <c r="U204" s="238">
        <v>0</v>
      </c>
      <c r="V204" s="238">
        <v>0</v>
      </c>
      <c r="W204" s="238">
        <v>326332.59999999998</v>
      </c>
      <c r="X204" s="238">
        <v>4285015.3292046273</v>
      </c>
      <c r="Y204" s="238">
        <v>0</v>
      </c>
      <c r="Z204" s="231">
        <v>0</v>
      </c>
      <c r="AA204" s="238">
        <v>225081.08606808007</v>
      </c>
      <c r="AB204" s="239">
        <f t="shared" si="9"/>
        <v>5531951.4301556116</v>
      </c>
    </row>
    <row r="205" spans="1:28" x14ac:dyDescent="0.25">
      <c r="A205" s="204">
        <v>616</v>
      </c>
      <c r="B205" s="205" t="s">
        <v>204</v>
      </c>
      <c r="C205" s="207">
        <v>1807</v>
      </c>
      <c r="D205" s="207">
        <v>79.5</v>
      </c>
      <c r="E205" s="208">
        <v>897</v>
      </c>
      <c r="F205" s="228">
        <f t="shared" si="10"/>
        <v>8.8628762541806017E-2</v>
      </c>
      <c r="G205" s="229">
        <f>'Lask. kustannukset MUUT'!$F182/$F$12</f>
        <v>0.79458932047475261</v>
      </c>
      <c r="H205" s="230">
        <v>0</v>
      </c>
      <c r="I205" s="231">
        <v>15</v>
      </c>
      <c r="J205" s="232">
        <v>54</v>
      </c>
      <c r="K205" s="232">
        <v>145.09</v>
      </c>
      <c r="L205" s="233">
        <f t="shared" si="11"/>
        <v>12.454338686332621</v>
      </c>
      <c r="M205" s="229">
        <v>1.4692412008643352</v>
      </c>
      <c r="N205" s="230">
        <v>0</v>
      </c>
      <c r="O205" s="234">
        <v>0</v>
      </c>
      <c r="P205" s="232">
        <v>537</v>
      </c>
      <c r="Q205" s="235">
        <v>68</v>
      </c>
      <c r="R205" s="236">
        <v>0.1266294227188082</v>
      </c>
      <c r="S205" s="237">
        <v>0.89348884664148731</v>
      </c>
      <c r="T205" s="209">
        <v>116887.26880347599</v>
      </c>
      <c r="U205" s="238">
        <v>0</v>
      </c>
      <c r="V205" s="238">
        <v>0</v>
      </c>
      <c r="W205" s="238">
        <v>92747.16</v>
      </c>
      <c r="X205" s="238">
        <v>110258.77983891578</v>
      </c>
      <c r="Y205" s="238">
        <v>0</v>
      </c>
      <c r="Z205" s="231">
        <v>0</v>
      </c>
      <c r="AA205" s="238">
        <v>45901.211453401593</v>
      </c>
      <c r="AB205" s="239">
        <f t="shared" ref="AB205:AB268" si="12">SUM(T205:AA205)</f>
        <v>365794.42009579338</v>
      </c>
    </row>
    <row r="206" spans="1:28" x14ac:dyDescent="0.25">
      <c r="A206" s="204">
        <v>619</v>
      </c>
      <c r="B206" s="205" t="s">
        <v>205</v>
      </c>
      <c r="C206" s="207">
        <v>2675</v>
      </c>
      <c r="D206" s="207">
        <v>61.083333333333336</v>
      </c>
      <c r="E206" s="208">
        <v>1093</v>
      </c>
      <c r="F206" s="228">
        <f t="shared" si="10"/>
        <v>5.5885940835620616E-2</v>
      </c>
      <c r="G206" s="229">
        <f>'Lask. kustannukset MUUT'!$F124/$F$12</f>
        <v>0.9677299605902524</v>
      </c>
      <c r="H206" s="230">
        <v>0</v>
      </c>
      <c r="I206" s="231">
        <v>2</v>
      </c>
      <c r="J206" s="232">
        <v>81</v>
      </c>
      <c r="K206" s="232">
        <v>361.1</v>
      </c>
      <c r="L206" s="233">
        <f t="shared" si="11"/>
        <v>7.407920243699806</v>
      </c>
      <c r="M206" s="229">
        <v>2.4701167028682178</v>
      </c>
      <c r="N206" s="230">
        <v>0</v>
      </c>
      <c r="O206" s="234">
        <v>0</v>
      </c>
      <c r="P206" s="232">
        <v>662</v>
      </c>
      <c r="Q206" s="235">
        <v>114</v>
      </c>
      <c r="R206" s="236">
        <v>0.17220543806646527</v>
      </c>
      <c r="S206" s="237">
        <v>1.2150702020103645</v>
      </c>
      <c r="T206" s="209">
        <v>109109.03778612809</v>
      </c>
      <c r="U206" s="238">
        <v>0</v>
      </c>
      <c r="V206" s="238">
        <v>0</v>
      </c>
      <c r="W206" s="238">
        <v>139120.74</v>
      </c>
      <c r="X206" s="238">
        <v>274412.05734256323</v>
      </c>
      <c r="Y206" s="238">
        <v>0</v>
      </c>
      <c r="Z206" s="231">
        <v>0</v>
      </c>
      <c r="AA206" s="238">
        <v>92406.392630438713</v>
      </c>
      <c r="AB206" s="239">
        <f t="shared" si="12"/>
        <v>615048.22775912995</v>
      </c>
    </row>
    <row r="207" spans="1:28" x14ac:dyDescent="0.25">
      <c r="A207" s="204">
        <v>620</v>
      </c>
      <c r="B207" s="205" t="s">
        <v>206</v>
      </c>
      <c r="C207" s="207">
        <v>2380</v>
      </c>
      <c r="D207" s="207">
        <v>134.16666666666666</v>
      </c>
      <c r="E207" s="208">
        <v>936</v>
      </c>
      <c r="F207" s="228">
        <f t="shared" si="10"/>
        <v>0.14334045584045582</v>
      </c>
      <c r="G207" s="229">
        <f>'Lask. kustannukset MUUT'!$F20/$F$12</f>
        <v>0.95521633668317685</v>
      </c>
      <c r="H207" s="230">
        <v>0</v>
      </c>
      <c r="I207" s="231">
        <v>5</v>
      </c>
      <c r="J207" s="232">
        <v>42</v>
      </c>
      <c r="K207" s="232">
        <v>2461.17</v>
      </c>
      <c r="L207" s="233">
        <f t="shared" si="11"/>
        <v>0.9670197507689432</v>
      </c>
      <c r="M207" s="229">
        <v>18.922496167144637</v>
      </c>
      <c r="N207" s="230">
        <v>0</v>
      </c>
      <c r="O207" s="234">
        <v>0</v>
      </c>
      <c r="P207" s="232">
        <v>471</v>
      </c>
      <c r="Q207" s="235">
        <v>72</v>
      </c>
      <c r="R207" s="236">
        <v>0.15286624203821655</v>
      </c>
      <c r="S207" s="237">
        <v>1.0786141116069208</v>
      </c>
      <c r="T207" s="209">
        <v>248988.97142147584</v>
      </c>
      <c r="U207" s="238">
        <v>0</v>
      </c>
      <c r="V207" s="238">
        <v>0</v>
      </c>
      <c r="W207" s="238">
        <v>72136.679999999993</v>
      </c>
      <c r="X207" s="238">
        <v>1870326.0126552097</v>
      </c>
      <c r="Y207" s="238">
        <v>0</v>
      </c>
      <c r="Z207" s="231">
        <v>0</v>
      </c>
      <c r="AA207" s="238">
        <v>72982.698079303722</v>
      </c>
      <c r="AB207" s="239">
        <f t="shared" si="12"/>
        <v>2264434.3621559893</v>
      </c>
    </row>
    <row r="208" spans="1:28" x14ac:dyDescent="0.25">
      <c r="A208" s="204">
        <v>623</v>
      </c>
      <c r="B208" s="205" t="s">
        <v>207</v>
      </c>
      <c r="C208" s="207">
        <v>2107</v>
      </c>
      <c r="D208" s="207">
        <v>68.5</v>
      </c>
      <c r="E208" s="208">
        <v>819</v>
      </c>
      <c r="F208" s="228">
        <f t="shared" si="10"/>
        <v>8.3638583638583633E-2</v>
      </c>
      <c r="G208" s="229">
        <f>'Lask. kustannukset MUUT'!$F47/$F$12</f>
        <v>0.79285100089118243</v>
      </c>
      <c r="H208" s="230">
        <v>0</v>
      </c>
      <c r="I208" s="231">
        <v>5</v>
      </c>
      <c r="J208" s="232">
        <v>52</v>
      </c>
      <c r="K208" s="232">
        <v>794.11</v>
      </c>
      <c r="L208" s="233">
        <f t="shared" si="11"/>
        <v>2.6532848094092758</v>
      </c>
      <c r="M208" s="229">
        <v>6.8965184071409311</v>
      </c>
      <c r="N208" s="230">
        <v>1</v>
      </c>
      <c r="O208" s="234">
        <v>0</v>
      </c>
      <c r="P208" s="232">
        <v>442</v>
      </c>
      <c r="Q208" s="235">
        <v>70</v>
      </c>
      <c r="R208" s="236">
        <v>0.15837104072398189</v>
      </c>
      <c r="S208" s="237">
        <v>1.1174556077073963</v>
      </c>
      <c r="T208" s="209">
        <v>128619.13312186314</v>
      </c>
      <c r="U208" s="238">
        <v>0</v>
      </c>
      <c r="V208" s="238">
        <v>0</v>
      </c>
      <c r="W208" s="238">
        <v>89312.08</v>
      </c>
      <c r="X208" s="238">
        <v>603470.94670812204</v>
      </c>
      <c r="Y208" s="238">
        <v>852660.76</v>
      </c>
      <c r="Z208" s="231">
        <v>0</v>
      </c>
      <c r="AA208" s="238">
        <v>66937.836987444534</v>
      </c>
      <c r="AB208" s="239">
        <f t="shared" si="12"/>
        <v>1741000.7568174296</v>
      </c>
    </row>
    <row r="209" spans="1:28" x14ac:dyDescent="0.25">
      <c r="A209" s="204">
        <v>624</v>
      </c>
      <c r="B209" s="205" t="s">
        <v>208</v>
      </c>
      <c r="C209" s="207">
        <v>5117</v>
      </c>
      <c r="D209" s="207">
        <v>205.91666666666666</v>
      </c>
      <c r="E209" s="208">
        <v>2327</v>
      </c>
      <c r="F209" s="228">
        <f t="shared" si="10"/>
        <v>8.8490187652198821E-2</v>
      </c>
      <c r="G209" s="229">
        <f>'Lask. kustannukset MUUT'!$F201/$F$12</f>
        <v>1.1629248088242445</v>
      </c>
      <c r="H209" s="230">
        <v>1</v>
      </c>
      <c r="I209" s="231">
        <v>348</v>
      </c>
      <c r="J209" s="232">
        <v>245</v>
      </c>
      <c r="K209" s="232">
        <v>324.63</v>
      </c>
      <c r="L209" s="233">
        <f t="shared" si="11"/>
        <v>15.762560453439301</v>
      </c>
      <c r="M209" s="229">
        <v>1.1608791339154467</v>
      </c>
      <c r="N209" s="230">
        <v>3</v>
      </c>
      <c r="O209" s="234">
        <v>189</v>
      </c>
      <c r="P209" s="232">
        <v>1581</v>
      </c>
      <c r="Q209" s="235">
        <v>212</v>
      </c>
      <c r="R209" s="236">
        <v>0.13409234661606578</v>
      </c>
      <c r="S209" s="237">
        <v>0.94614674495901208</v>
      </c>
      <c r="T209" s="209">
        <v>330479.78989418742</v>
      </c>
      <c r="U209" s="238">
        <v>105311.44190000001</v>
      </c>
      <c r="V209" s="238">
        <v>95153.396399999998</v>
      </c>
      <c r="W209" s="238">
        <v>420797.3</v>
      </c>
      <c r="X209" s="238">
        <v>246697.27547802901</v>
      </c>
      <c r="Y209" s="238">
        <v>0</v>
      </c>
      <c r="Z209" s="231">
        <v>55947.78</v>
      </c>
      <c r="AA209" s="238">
        <v>137641.9371751482</v>
      </c>
      <c r="AB209" s="239">
        <f t="shared" si="12"/>
        <v>1392028.9208473645</v>
      </c>
    </row>
    <row r="210" spans="1:28" x14ac:dyDescent="0.25">
      <c r="A210" s="204">
        <v>625</v>
      </c>
      <c r="B210" s="205" t="s">
        <v>209</v>
      </c>
      <c r="C210" s="207">
        <v>2991</v>
      </c>
      <c r="D210" s="207">
        <v>107.5</v>
      </c>
      <c r="E210" s="208">
        <v>1226</v>
      </c>
      <c r="F210" s="228">
        <f t="shared" si="10"/>
        <v>8.7683523654159864E-2</v>
      </c>
      <c r="G210" s="229">
        <f>'Lask. kustannukset MUUT'!$F101/$F$12</f>
        <v>1.0139398697255406</v>
      </c>
      <c r="H210" s="230">
        <v>0</v>
      </c>
      <c r="I210" s="231">
        <v>7</v>
      </c>
      <c r="J210" s="232">
        <v>125</v>
      </c>
      <c r="K210" s="232">
        <v>543.21</v>
      </c>
      <c r="L210" s="233">
        <f t="shared" si="11"/>
        <v>5.5061578395095818</v>
      </c>
      <c r="M210" s="229">
        <v>3.3232660706123669</v>
      </c>
      <c r="N210" s="230">
        <v>0</v>
      </c>
      <c r="O210" s="234">
        <v>0</v>
      </c>
      <c r="P210" s="232">
        <v>851</v>
      </c>
      <c r="Q210" s="235">
        <v>128</v>
      </c>
      <c r="R210" s="236">
        <v>0.15041128084606345</v>
      </c>
      <c r="S210" s="237">
        <v>1.0612920675113926</v>
      </c>
      <c r="T210" s="209">
        <v>191411.83200705535</v>
      </c>
      <c r="U210" s="238">
        <v>0</v>
      </c>
      <c r="V210" s="238">
        <v>0</v>
      </c>
      <c r="W210" s="238">
        <v>214692.5</v>
      </c>
      <c r="X210" s="238">
        <v>412803.58257838199</v>
      </c>
      <c r="Y210" s="238">
        <v>0</v>
      </c>
      <c r="Z210" s="231">
        <v>0</v>
      </c>
      <c r="AA210" s="238">
        <v>90246.047636732532</v>
      </c>
      <c r="AB210" s="239">
        <f t="shared" si="12"/>
        <v>909153.96222216997</v>
      </c>
    </row>
    <row r="211" spans="1:28" x14ac:dyDescent="0.25">
      <c r="A211" s="204">
        <v>626</v>
      </c>
      <c r="B211" s="205" t="s">
        <v>210</v>
      </c>
      <c r="C211" s="207">
        <v>4835</v>
      </c>
      <c r="D211" s="207">
        <v>211.33333333333334</v>
      </c>
      <c r="E211" s="208">
        <v>1883</v>
      </c>
      <c r="F211" s="228">
        <f t="shared" si="10"/>
        <v>0.11223225349619402</v>
      </c>
      <c r="G211" s="229">
        <f>'Lask. kustannukset MUUT'!$F65/$F$12</f>
        <v>1.1298725645248753</v>
      </c>
      <c r="H211" s="230">
        <v>0</v>
      </c>
      <c r="I211" s="231">
        <v>8</v>
      </c>
      <c r="J211" s="232">
        <v>68</v>
      </c>
      <c r="K211" s="232">
        <v>1310.25</v>
      </c>
      <c r="L211" s="233">
        <f t="shared" si="11"/>
        <v>3.6901354703300897</v>
      </c>
      <c r="M211" s="229">
        <v>4.9587413997680843</v>
      </c>
      <c r="N211" s="230">
        <v>0</v>
      </c>
      <c r="O211" s="234">
        <v>0</v>
      </c>
      <c r="P211" s="232">
        <v>1093</v>
      </c>
      <c r="Q211" s="235">
        <v>153</v>
      </c>
      <c r="R211" s="236">
        <v>0.13998170173833485</v>
      </c>
      <c r="S211" s="237">
        <v>0.98770164588707865</v>
      </c>
      <c r="T211" s="209">
        <v>396048.64737845887</v>
      </c>
      <c r="U211" s="238">
        <v>0</v>
      </c>
      <c r="V211" s="238">
        <v>0</v>
      </c>
      <c r="W211" s="238">
        <v>116792.72</v>
      </c>
      <c r="X211" s="238">
        <v>995703.12415700196</v>
      </c>
      <c r="Y211" s="238">
        <v>0</v>
      </c>
      <c r="Z211" s="231">
        <v>0</v>
      </c>
      <c r="AA211" s="238">
        <v>135768.52992707424</v>
      </c>
      <c r="AB211" s="239">
        <f t="shared" si="12"/>
        <v>1644313.021462535</v>
      </c>
    </row>
    <row r="212" spans="1:28" x14ac:dyDescent="0.25">
      <c r="A212" s="204">
        <v>630</v>
      </c>
      <c r="B212" s="205" t="s">
        <v>211</v>
      </c>
      <c r="C212" s="207">
        <v>1635</v>
      </c>
      <c r="D212" s="207">
        <v>32.416666666666664</v>
      </c>
      <c r="E212" s="208">
        <v>641</v>
      </c>
      <c r="F212" s="228">
        <f t="shared" si="10"/>
        <v>5.0572022880915231E-2</v>
      </c>
      <c r="G212" s="229">
        <f>'Lask. kustannukset MUUT'!$F42/$F$12</f>
        <v>0.78589973851524497</v>
      </c>
      <c r="H212" s="230">
        <v>0</v>
      </c>
      <c r="I212" s="231">
        <v>0</v>
      </c>
      <c r="J212" s="232">
        <v>102</v>
      </c>
      <c r="K212" s="232">
        <v>810.16</v>
      </c>
      <c r="L212" s="233">
        <f t="shared" si="11"/>
        <v>2.0181198775550508</v>
      </c>
      <c r="M212" s="229">
        <v>9.0670666945944784</v>
      </c>
      <c r="N212" s="230">
        <v>0</v>
      </c>
      <c r="O212" s="234">
        <v>0</v>
      </c>
      <c r="P212" s="232">
        <v>407</v>
      </c>
      <c r="Q212" s="235">
        <v>79</v>
      </c>
      <c r="R212" s="236">
        <v>0.1941031941031941</v>
      </c>
      <c r="S212" s="237">
        <v>1.369579322917756</v>
      </c>
      <c r="T212" s="209">
        <v>60347.940791921872</v>
      </c>
      <c r="U212" s="238">
        <v>0</v>
      </c>
      <c r="V212" s="238">
        <v>0</v>
      </c>
      <c r="W212" s="238">
        <v>175189.08</v>
      </c>
      <c r="X212" s="238">
        <v>615667.88251634163</v>
      </c>
      <c r="Y212" s="238">
        <v>0</v>
      </c>
      <c r="Z212" s="231">
        <v>0</v>
      </c>
      <c r="AA212" s="238">
        <v>63662.224146152199</v>
      </c>
      <c r="AB212" s="239">
        <f t="shared" si="12"/>
        <v>914867.12745441566</v>
      </c>
    </row>
    <row r="213" spans="1:28" x14ac:dyDescent="0.25">
      <c r="A213" s="204">
        <v>631</v>
      </c>
      <c r="B213" s="205" t="s">
        <v>212</v>
      </c>
      <c r="C213" s="207">
        <v>1963</v>
      </c>
      <c r="D213" s="207">
        <v>65.666666666666671</v>
      </c>
      <c r="E213" s="208">
        <v>916</v>
      </c>
      <c r="F213" s="228">
        <f t="shared" si="10"/>
        <v>7.1688500727802043E-2</v>
      </c>
      <c r="G213" s="229">
        <f>'Lask. kustannukset MUUT'!$F189/$F$12</f>
        <v>1.1884407723206467</v>
      </c>
      <c r="H213" s="230">
        <v>0</v>
      </c>
      <c r="I213" s="231">
        <v>10</v>
      </c>
      <c r="J213" s="232">
        <v>57</v>
      </c>
      <c r="K213" s="232">
        <v>143.51</v>
      </c>
      <c r="L213" s="233">
        <f t="shared" si="11"/>
        <v>13.678489303881264</v>
      </c>
      <c r="M213" s="229">
        <v>1.3377520807276808</v>
      </c>
      <c r="N213" s="230">
        <v>0</v>
      </c>
      <c r="O213" s="234">
        <v>0</v>
      </c>
      <c r="P213" s="232">
        <v>553</v>
      </c>
      <c r="Q213" s="235">
        <v>80</v>
      </c>
      <c r="R213" s="236">
        <v>0.14466546112115733</v>
      </c>
      <c r="S213" s="237">
        <v>1.0207499428709259</v>
      </c>
      <c r="T213" s="209">
        <v>102707.97582357643</v>
      </c>
      <c r="U213" s="238">
        <v>0</v>
      </c>
      <c r="V213" s="238">
        <v>0</v>
      </c>
      <c r="W213" s="238">
        <v>97899.78</v>
      </c>
      <c r="X213" s="238">
        <v>109058.08460047421</v>
      </c>
      <c r="Y213" s="238">
        <v>0</v>
      </c>
      <c r="Z213" s="231">
        <v>0</v>
      </c>
      <c r="AA213" s="238">
        <v>56966.10467923549</v>
      </c>
      <c r="AB213" s="239">
        <f t="shared" si="12"/>
        <v>366631.94510328613</v>
      </c>
    </row>
    <row r="214" spans="1:28" x14ac:dyDescent="0.25">
      <c r="A214" s="204">
        <v>635</v>
      </c>
      <c r="B214" s="205" t="s">
        <v>213</v>
      </c>
      <c r="C214" s="207">
        <v>6347</v>
      </c>
      <c r="D214" s="207">
        <v>162.75</v>
      </c>
      <c r="E214" s="208">
        <v>2799</v>
      </c>
      <c r="F214" s="228">
        <f t="shared" si="10"/>
        <v>5.8145766345123258E-2</v>
      </c>
      <c r="G214" s="229">
        <f>'Lask. kustannukset MUUT'!$F166/$F$12</f>
        <v>0.65493808165443479</v>
      </c>
      <c r="H214" s="230">
        <v>0</v>
      </c>
      <c r="I214" s="231">
        <v>26</v>
      </c>
      <c r="J214" s="232">
        <v>189</v>
      </c>
      <c r="K214" s="232">
        <v>560.71</v>
      </c>
      <c r="L214" s="233">
        <f t="shared" si="11"/>
        <v>11.319576964919476</v>
      </c>
      <c r="M214" s="229">
        <v>1.6165292735044059</v>
      </c>
      <c r="N214" s="230">
        <v>0</v>
      </c>
      <c r="O214" s="234">
        <v>0</v>
      </c>
      <c r="P214" s="232">
        <v>1765</v>
      </c>
      <c r="Q214" s="235">
        <v>235</v>
      </c>
      <c r="R214" s="236">
        <v>0.13314447592067988</v>
      </c>
      <c r="S214" s="237">
        <v>0.93945863191070222</v>
      </c>
      <c r="T214" s="209">
        <v>269352.47463176947</v>
      </c>
      <c r="U214" s="238">
        <v>0</v>
      </c>
      <c r="V214" s="238">
        <v>0</v>
      </c>
      <c r="W214" s="238">
        <v>324615.06</v>
      </c>
      <c r="X214" s="238">
        <v>426102.42224466527</v>
      </c>
      <c r="Y214" s="238">
        <v>0</v>
      </c>
      <c r="Z214" s="231">
        <v>0</v>
      </c>
      <c r="AA214" s="238">
        <v>169520.81012143937</v>
      </c>
      <c r="AB214" s="239">
        <f t="shared" si="12"/>
        <v>1189590.766997874</v>
      </c>
    </row>
    <row r="215" spans="1:28" x14ac:dyDescent="0.25">
      <c r="A215" s="204">
        <v>636</v>
      </c>
      <c r="B215" s="205" t="s">
        <v>214</v>
      </c>
      <c r="C215" s="207">
        <v>8154</v>
      </c>
      <c r="D215" s="207">
        <v>275.33333333333331</v>
      </c>
      <c r="E215" s="208">
        <v>3688</v>
      </c>
      <c r="F215" s="228">
        <f t="shared" si="10"/>
        <v>7.4656543745480836E-2</v>
      </c>
      <c r="G215" s="229">
        <f>'Lask. kustannukset MUUT'!$F161/$F$12</f>
        <v>1.0171205457211505</v>
      </c>
      <c r="H215" s="230">
        <v>0</v>
      </c>
      <c r="I215" s="231">
        <v>50</v>
      </c>
      <c r="J215" s="232">
        <v>389</v>
      </c>
      <c r="K215" s="232">
        <v>749.97</v>
      </c>
      <c r="L215" s="233">
        <f t="shared" si="11"/>
        <v>10.872434897395895</v>
      </c>
      <c r="M215" s="229">
        <v>1.6830109998507534</v>
      </c>
      <c r="N215" s="230">
        <v>0</v>
      </c>
      <c r="O215" s="234">
        <v>0</v>
      </c>
      <c r="P215" s="232">
        <v>2400</v>
      </c>
      <c r="Q215" s="235">
        <v>470</v>
      </c>
      <c r="R215" s="236">
        <v>0.19583333333333333</v>
      </c>
      <c r="S215" s="237">
        <v>1.3817870711019913</v>
      </c>
      <c r="T215" s="209">
        <v>444296.56967916456</v>
      </c>
      <c r="U215" s="238">
        <v>0</v>
      </c>
      <c r="V215" s="238">
        <v>0</v>
      </c>
      <c r="W215" s="238">
        <v>668123.05999999994</v>
      </c>
      <c r="X215" s="238">
        <v>569927.47340127989</v>
      </c>
      <c r="Y215" s="238">
        <v>0</v>
      </c>
      <c r="Z215" s="231">
        <v>0</v>
      </c>
      <c r="AA215" s="238">
        <v>320323.4192418771</v>
      </c>
      <c r="AB215" s="239">
        <f t="shared" si="12"/>
        <v>2002670.5223223213</v>
      </c>
    </row>
    <row r="216" spans="1:28" x14ac:dyDescent="0.25">
      <c r="A216" s="204">
        <v>638</v>
      </c>
      <c r="B216" s="205" t="s">
        <v>215</v>
      </c>
      <c r="C216" s="207">
        <v>51232</v>
      </c>
      <c r="D216" s="207">
        <v>2342</v>
      </c>
      <c r="E216" s="208">
        <v>24746</v>
      </c>
      <c r="F216" s="228">
        <f t="shared" si="10"/>
        <v>9.4641558231633394E-2</v>
      </c>
      <c r="G216" s="229">
        <f>'Lask. kustannukset MUUT'!$F278/$F$12</f>
        <v>0.68497910676378193</v>
      </c>
      <c r="H216" s="230">
        <v>1</v>
      </c>
      <c r="I216" s="231">
        <v>14445</v>
      </c>
      <c r="J216" s="232">
        <v>4054</v>
      </c>
      <c r="K216" s="232">
        <v>654.55999999999995</v>
      </c>
      <c r="L216" s="233">
        <f t="shared" si="11"/>
        <v>78.269371791737967</v>
      </c>
      <c r="M216" s="229">
        <v>0.23378784202034505</v>
      </c>
      <c r="N216" s="230">
        <v>3</v>
      </c>
      <c r="O216" s="234">
        <v>1724</v>
      </c>
      <c r="P216" s="232">
        <v>16560</v>
      </c>
      <c r="Q216" s="235">
        <v>2231</v>
      </c>
      <c r="R216" s="236">
        <v>0.13472222222222222</v>
      </c>
      <c r="S216" s="237">
        <v>0.95059110565172444</v>
      </c>
      <c r="T216" s="209">
        <v>3538812.6023839405</v>
      </c>
      <c r="U216" s="238">
        <v>1054390.4224</v>
      </c>
      <c r="V216" s="238">
        <v>3949686.2385</v>
      </c>
      <c r="W216" s="238">
        <v>6962907.1600000001</v>
      </c>
      <c r="X216" s="238">
        <v>497422.19954070379</v>
      </c>
      <c r="Y216" s="238">
        <v>0</v>
      </c>
      <c r="Z216" s="231">
        <v>510338.48</v>
      </c>
      <c r="AA216" s="238">
        <v>1384560.4326086182</v>
      </c>
      <c r="AB216" s="239">
        <f t="shared" si="12"/>
        <v>17898117.535433266</v>
      </c>
    </row>
    <row r="217" spans="1:28" x14ac:dyDescent="0.25">
      <c r="A217" s="204">
        <v>678</v>
      </c>
      <c r="B217" s="205" t="s">
        <v>216</v>
      </c>
      <c r="C217" s="207">
        <v>24073</v>
      </c>
      <c r="D217" s="207">
        <v>1046.25</v>
      </c>
      <c r="E217" s="208">
        <v>10023</v>
      </c>
      <c r="F217" s="228">
        <f t="shared" si="10"/>
        <v>0.10438491469619875</v>
      </c>
      <c r="G217" s="229">
        <f>'Lask. kustannukset MUUT'!$F228/$F$12</f>
        <v>1.0395408776931097</v>
      </c>
      <c r="H217" s="230">
        <v>0</v>
      </c>
      <c r="I217" s="231">
        <v>19</v>
      </c>
      <c r="J217" s="232">
        <v>866</v>
      </c>
      <c r="K217" s="232">
        <v>1013.78</v>
      </c>
      <c r="L217" s="233">
        <f t="shared" si="11"/>
        <v>23.74578310876127</v>
      </c>
      <c r="M217" s="229">
        <v>0.7705969284595664</v>
      </c>
      <c r="N217" s="230">
        <v>0</v>
      </c>
      <c r="O217" s="234">
        <v>0</v>
      </c>
      <c r="P217" s="232">
        <v>6897</v>
      </c>
      <c r="Q217" s="235">
        <v>810</v>
      </c>
      <c r="R217" s="236">
        <v>0.117442366246194</v>
      </c>
      <c r="S217" s="237">
        <v>0.82866558269931456</v>
      </c>
      <c r="T217" s="209">
        <v>1834012.6602838822</v>
      </c>
      <c r="U217" s="238">
        <v>0</v>
      </c>
      <c r="V217" s="238">
        <v>0</v>
      </c>
      <c r="W217" s="238">
        <v>1487389.64</v>
      </c>
      <c r="X217" s="238">
        <v>770405.58153626055</v>
      </c>
      <c r="Y217" s="238">
        <v>0</v>
      </c>
      <c r="Z217" s="231">
        <v>0</v>
      </c>
      <c r="AA217" s="238">
        <v>567134.90465107455</v>
      </c>
      <c r="AB217" s="239">
        <f t="shared" si="12"/>
        <v>4658942.7864712169</v>
      </c>
    </row>
    <row r="218" spans="1:28" x14ac:dyDescent="0.25">
      <c r="A218" s="204">
        <v>680</v>
      </c>
      <c r="B218" s="205" t="s">
        <v>217</v>
      </c>
      <c r="C218" s="207">
        <v>24942</v>
      </c>
      <c r="D218" s="207">
        <v>818.08333333333337</v>
      </c>
      <c r="E218" s="208">
        <v>11723</v>
      </c>
      <c r="F218" s="228">
        <f t="shared" si="10"/>
        <v>6.9784469276920016E-2</v>
      </c>
      <c r="G218" s="229">
        <f>'Lask. kustannukset MUUT'!$F298/$F$12</f>
        <v>0.85066455634587812</v>
      </c>
      <c r="H218" s="230">
        <v>0</v>
      </c>
      <c r="I218" s="231">
        <v>354</v>
      </c>
      <c r="J218" s="232">
        <v>2652</v>
      </c>
      <c r="K218" s="232">
        <v>48.76</v>
      </c>
      <c r="L218" s="233">
        <f t="shared" si="11"/>
        <v>511.52584085315834</v>
      </c>
      <c r="M218" s="229">
        <v>3.5772244657198742E-2</v>
      </c>
      <c r="N218" s="230">
        <v>0</v>
      </c>
      <c r="O218" s="234">
        <v>0</v>
      </c>
      <c r="P218" s="232">
        <v>8117</v>
      </c>
      <c r="Q218" s="235">
        <v>1226</v>
      </c>
      <c r="R218" s="236">
        <v>0.15104102500923985</v>
      </c>
      <c r="S218" s="237">
        <v>1.0657355007511156</v>
      </c>
      <c r="T218" s="209">
        <v>1270353.0296651709</v>
      </c>
      <c r="U218" s="238">
        <v>0</v>
      </c>
      <c r="V218" s="238">
        <v>0</v>
      </c>
      <c r="W218" s="238">
        <v>4554916.08</v>
      </c>
      <c r="X218" s="238">
        <v>37054.366978741011</v>
      </c>
      <c r="Y218" s="238">
        <v>0</v>
      </c>
      <c r="Z218" s="231">
        <v>0</v>
      </c>
      <c r="AA218" s="238">
        <v>755714.17326224677</v>
      </c>
      <c r="AB218" s="239">
        <f t="shared" si="12"/>
        <v>6618037.6499061594</v>
      </c>
    </row>
    <row r="219" spans="1:28" x14ac:dyDescent="0.25">
      <c r="A219" s="204">
        <v>681</v>
      </c>
      <c r="B219" s="205" t="s">
        <v>218</v>
      </c>
      <c r="C219" s="207">
        <v>3308</v>
      </c>
      <c r="D219" s="207">
        <v>113.25</v>
      </c>
      <c r="E219" s="208">
        <v>1363</v>
      </c>
      <c r="F219" s="228">
        <f t="shared" si="10"/>
        <v>8.3088774761555392E-2</v>
      </c>
      <c r="G219" s="229">
        <f>'Lask. kustannukset MUUT'!$F108/$F$12</f>
        <v>0.93859744251640875</v>
      </c>
      <c r="H219" s="230">
        <v>0</v>
      </c>
      <c r="I219" s="231">
        <v>7</v>
      </c>
      <c r="J219" s="232">
        <v>139</v>
      </c>
      <c r="K219" s="232">
        <v>559.53</v>
      </c>
      <c r="L219" s="233">
        <f t="shared" si="11"/>
        <v>5.9121048022447411</v>
      </c>
      <c r="M219" s="229">
        <v>3.0950783417321759</v>
      </c>
      <c r="N219" s="230">
        <v>0</v>
      </c>
      <c r="O219" s="234">
        <v>0</v>
      </c>
      <c r="P219" s="232">
        <v>813</v>
      </c>
      <c r="Q219" s="235">
        <v>156</v>
      </c>
      <c r="R219" s="236">
        <v>0.1918819188191882</v>
      </c>
      <c r="S219" s="237">
        <v>1.353906151162193</v>
      </c>
      <c r="T219" s="209">
        <v>200605.21946078973</v>
      </c>
      <c r="U219" s="238">
        <v>0</v>
      </c>
      <c r="V219" s="238">
        <v>0</v>
      </c>
      <c r="W219" s="238">
        <v>238738.06</v>
      </c>
      <c r="X219" s="238">
        <v>425205.7004843101</v>
      </c>
      <c r="Y219" s="238">
        <v>0</v>
      </c>
      <c r="Z219" s="231">
        <v>0</v>
      </c>
      <c r="AA219" s="238">
        <v>127330.05361090612</v>
      </c>
      <c r="AB219" s="239">
        <f t="shared" si="12"/>
        <v>991879.03355600603</v>
      </c>
    </row>
    <row r="220" spans="1:28" x14ac:dyDescent="0.25">
      <c r="A220" s="204">
        <v>683</v>
      </c>
      <c r="B220" s="205" t="s">
        <v>219</v>
      </c>
      <c r="C220" s="207">
        <v>3618</v>
      </c>
      <c r="D220" s="207">
        <v>162.08333333333334</v>
      </c>
      <c r="E220" s="208">
        <v>1427</v>
      </c>
      <c r="F220" s="228">
        <f t="shared" si="10"/>
        <v>0.11358327493576267</v>
      </c>
      <c r="G220" s="229">
        <f>'Lask. kustannukset MUUT'!$F22/$F$12</f>
        <v>0.90215648390604064</v>
      </c>
      <c r="H220" s="230">
        <v>0</v>
      </c>
      <c r="I220" s="231">
        <v>7</v>
      </c>
      <c r="J220" s="232">
        <v>45</v>
      </c>
      <c r="K220" s="232">
        <v>3454.17</v>
      </c>
      <c r="L220" s="233">
        <f t="shared" si="11"/>
        <v>1.0474296285359435</v>
      </c>
      <c r="M220" s="229">
        <v>17.469839528079152</v>
      </c>
      <c r="N220" s="230">
        <v>0</v>
      </c>
      <c r="O220" s="234">
        <v>0</v>
      </c>
      <c r="P220" s="232">
        <v>772</v>
      </c>
      <c r="Q220" s="235">
        <v>130</v>
      </c>
      <c r="R220" s="236">
        <v>0.16839378238341968</v>
      </c>
      <c r="S220" s="237">
        <v>1.1881754111559399</v>
      </c>
      <c r="T220" s="209">
        <v>299928.21430364618</v>
      </c>
      <c r="U220" s="238">
        <v>0</v>
      </c>
      <c r="V220" s="238">
        <v>0</v>
      </c>
      <c r="W220" s="238">
        <v>77289.3</v>
      </c>
      <c r="X220" s="238">
        <v>2624940.1720048781</v>
      </c>
      <c r="Y220" s="238">
        <v>0</v>
      </c>
      <c r="Z220" s="231">
        <v>0</v>
      </c>
      <c r="AA220" s="238">
        <v>122215.41386589309</v>
      </c>
      <c r="AB220" s="239">
        <f t="shared" si="12"/>
        <v>3124373.1001744173</v>
      </c>
    </row>
    <row r="221" spans="1:28" x14ac:dyDescent="0.25">
      <c r="A221" s="204">
        <v>684</v>
      </c>
      <c r="B221" s="205" t="s">
        <v>220</v>
      </c>
      <c r="C221" s="207">
        <v>38667</v>
      </c>
      <c r="D221" s="207">
        <v>1564.0833333333333</v>
      </c>
      <c r="E221" s="208">
        <v>18012</v>
      </c>
      <c r="F221" s="228">
        <f t="shared" si="10"/>
        <v>8.6835628099785331E-2</v>
      </c>
      <c r="G221" s="229">
        <f>'Lask. kustannukset MUUT'!$F277/$F$12</f>
        <v>0.69874970918467083</v>
      </c>
      <c r="H221" s="230">
        <v>0</v>
      </c>
      <c r="I221" s="231">
        <v>117</v>
      </c>
      <c r="J221" s="232">
        <v>2934</v>
      </c>
      <c r="K221" s="232">
        <v>496.43</v>
      </c>
      <c r="L221" s="233">
        <f t="shared" si="11"/>
        <v>77.890135567955198</v>
      </c>
      <c r="M221" s="229">
        <v>0.23492612246789629</v>
      </c>
      <c r="N221" s="230">
        <v>0</v>
      </c>
      <c r="O221" s="234">
        <v>0</v>
      </c>
      <c r="P221" s="232">
        <v>11723</v>
      </c>
      <c r="Q221" s="235">
        <v>2045</v>
      </c>
      <c r="R221" s="236">
        <v>0.17444340185959226</v>
      </c>
      <c r="S221" s="237">
        <v>1.2308611267845122</v>
      </c>
      <c r="T221" s="209">
        <v>2450602.0992576135</v>
      </c>
      <c r="U221" s="238">
        <v>0</v>
      </c>
      <c r="V221" s="238">
        <v>0</v>
      </c>
      <c r="W221" s="238">
        <v>5039262.3600000003</v>
      </c>
      <c r="X221" s="238">
        <v>377253.88431616907</v>
      </c>
      <c r="Y221" s="238">
        <v>0</v>
      </c>
      <c r="Z221" s="231">
        <v>0</v>
      </c>
      <c r="AA221" s="238">
        <v>1353089.0953939806</v>
      </c>
      <c r="AB221" s="239">
        <f t="shared" si="12"/>
        <v>9220207.4389677625</v>
      </c>
    </row>
    <row r="222" spans="1:28" x14ac:dyDescent="0.25">
      <c r="A222" s="204">
        <v>686</v>
      </c>
      <c r="B222" s="205" t="s">
        <v>221</v>
      </c>
      <c r="C222" s="207">
        <v>2964</v>
      </c>
      <c r="D222" s="207">
        <v>98.333333333333329</v>
      </c>
      <c r="E222" s="208">
        <v>1171</v>
      </c>
      <c r="F222" s="228">
        <f t="shared" si="10"/>
        <v>8.3973811557073716E-2</v>
      </c>
      <c r="G222" s="229">
        <f>'Lask. kustannukset MUUT'!$F99/$F$12</f>
        <v>0.70588681681732013</v>
      </c>
      <c r="H222" s="230">
        <v>0</v>
      </c>
      <c r="I222" s="231">
        <v>3</v>
      </c>
      <c r="J222" s="232">
        <v>80</v>
      </c>
      <c r="K222" s="232">
        <v>538.95000000000005</v>
      </c>
      <c r="L222" s="233">
        <f t="shared" si="11"/>
        <v>5.4995825215697183</v>
      </c>
      <c r="M222" s="229">
        <v>3.3272393778456588</v>
      </c>
      <c r="N222" s="230">
        <v>0</v>
      </c>
      <c r="O222" s="234">
        <v>0</v>
      </c>
      <c r="P222" s="232">
        <v>716</v>
      </c>
      <c r="Q222" s="235">
        <v>89</v>
      </c>
      <c r="R222" s="236">
        <v>0.12430167597765363</v>
      </c>
      <c r="S222" s="237">
        <v>0.87706441931351864</v>
      </c>
      <c r="T222" s="209">
        <v>181658.79887554632</v>
      </c>
      <c r="U222" s="238">
        <v>0</v>
      </c>
      <c r="V222" s="238">
        <v>0</v>
      </c>
      <c r="W222" s="238">
        <v>137403.20000000001</v>
      </c>
      <c r="X222" s="238">
        <v>409566.26503676118</v>
      </c>
      <c r="Y222" s="238">
        <v>0</v>
      </c>
      <c r="Z222" s="231">
        <v>0</v>
      </c>
      <c r="AA222" s="238">
        <v>73907.166431371006</v>
      </c>
      <c r="AB222" s="239">
        <f t="shared" si="12"/>
        <v>802535.43034367857</v>
      </c>
    </row>
    <row r="223" spans="1:28" x14ac:dyDescent="0.25">
      <c r="A223" s="204">
        <v>687</v>
      </c>
      <c r="B223" s="205" t="s">
        <v>222</v>
      </c>
      <c r="C223" s="207">
        <v>1477</v>
      </c>
      <c r="D223" s="207">
        <v>55.916666666666664</v>
      </c>
      <c r="E223" s="208">
        <v>536</v>
      </c>
      <c r="F223" s="228">
        <f t="shared" si="10"/>
        <v>0.10432213930348258</v>
      </c>
      <c r="G223" s="229">
        <f>'Lask. kustannukset MUUT'!$F24/$F$12</f>
        <v>0.63309725116682825</v>
      </c>
      <c r="H223" s="230">
        <v>0</v>
      </c>
      <c r="I223" s="231">
        <v>0</v>
      </c>
      <c r="J223" s="232">
        <v>18</v>
      </c>
      <c r="K223" s="232">
        <v>1150.6300000000001</v>
      </c>
      <c r="L223" s="233">
        <f t="shared" si="11"/>
        <v>1.2836446120820766</v>
      </c>
      <c r="M223" s="229">
        <v>14.25505732291305</v>
      </c>
      <c r="N223" s="230">
        <v>0</v>
      </c>
      <c r="O223" s="234">
        <v>0</v>
      </c>
      <c r="P223" s="232">
        <v>302</v>
      </c>
      <c r="Q223" s="235">
        <v>48</v>
      </c>
      <c r="R223" s="236">
        <v>0.15894039735099338</v>
      </c>
      <c r="S223" s="237">
        <v>1.1214729504787191</v>
      </c>
      <c r="T223" s="209">
        <v>112458.25816615875</v>
      </c>
      <c r="U223" s="238">
        <v>0</v>
      </c>
      <c r="V223" s="238">
        <v>0</v>
      </c>
      <c r="W223" s="238">
        <v>30915.72</v>
      </c>
      <c r="X223" s="238">
        <v>874402.50772659515</v>
      </c>
      <c r="Y223" s="238">
        <v>0</v>
      </c>
      <c r="Z223" s="231">
        <v>0</v>
      </c>
      <c r="AA223" s="238">
        <v>47091.894025576446</v>
      </c>
      <c r="AB223" s="239">
        <f t="shared" si="12"/>
        <v>1064868.3799183303</v>
      </c>
    </row>
    <row r="224" spans="1:28" x14ac:dyDescent="0.25">
      <c r="A224" s="204">
        <v>689</v>
      </c>
      <c r="B224" s="205" t="s">
        <v>223</v>
      </c>
      <c r="C224" s="207">
        <v>3093</v>
      </c>
      <c r="D224" s="207">
        <v>151.16666666666666</v>
      </c>
      <c r="E224" s="208">
        <v>1185</v>
      </c>
      <c r="F224" s="228">
        <f t="shared" si="10"/>
        <v>0.12756680731364275</v>
      </c>
      <c r="G224" s="229">
        <f>'Lask. kustannukset MUUT'!$F141/$F$12</f>
        <v>1.4843151265746859</v>
      </c>
      <c r="H224" s="230">
        <v>0</v>
      </c>
      <c r="I224" s="231">
        <v>5</v>
      </c>
      <c r="J224" s="232">
        <v>111</v>
      </c>
      <c r="K224" s="232">
        <v>351.47</v>
      </c>
      <c r="L224" s="233">
        <f t="shared" si="11"/>
        <v>8.8001820923549658</v>
      </c>
      <c r="M224" s="229">
        <v>2.0793237384684335</v>
      </c>
      <c r="N224" s="230">
        <v>0</v>
      </c>
      <c r="O224" s="234">
        <v>0</v>
      </c>
      <c r="P224" s="232">
        <v>694</v>
      </c>
      <c r="Q224" s="235">
        <v>112</v>
      </c>
      <c r="R224" s="236">
        <v>0.16138328530259366</v>
      </c>
      <c r="S224" s="237">
        <v>1.1387098065859809</v>
      </c>
      <c r="T224" s="209">
        <v>287973.13819457177</v>
      </c>
      <c r="U224" s="238">
        <v>0</v>
      </c>
      <c r="V224" s="238">
        <v>0</v>
      </c>
      <c r="W224" s="238">
        <v>190646.94</v>
      </c>
      <c r="X224" s="238">
        <v>267093.8958576314</v>
      </c>
      <c r="Y224" s="238">
        <v>0</v>
      </c>
      <c r="Z224" s="231">
        <v>0</v>
      </c>
      <c r="AA224" s="238">
        <v>100131.29674523357</v>
      </c>
      <c r="AB224" s="239">
        <f t="shared" si="12"/>
        <v>845845.27079743671</v>
      </c>
    </row>
    <row r="225" spans="1:28" x14ac:dyDescent="0.25">
      <c r="A225" s="204">
        <v>691</v>
      </c>
      <c r="B225" s="205" t="s">
        <v>224</v>
      </c>
      <c r="C225" s="207">
        <v>2636</v>
      </c>
      <c r="D225" s="207">
        <v>61.833333333333336</v>
      </c>
      <c r="E225" s="208">
        <v>1095</v>
      </c>
      <c r="F225" s="228">
        <f t="shared" si="10"/>
        <v>5.6468797564687978E-2</v>
      </c>
      <c r="G225" s="229">
        <f>'Lask. kustannukset MUUT'!$F102/$F$12</f>
        <v>1.0744244194124895</v>
      </c>
      <c r="H225" s="230">
        <v>0</v>
      </c>
      <c r="I225" s="231">
        <v>2</v>
      </c>
      <c r="J225" s="232">
        <v>9</v>
      </c>
      <c r="K225" s="232">
        <v>474.39</v>
      </c>
      <c r="L225" s="233">
        <f t="shared" si="11"/>
        <v>5.5566095406732856</v>
      </c>
      <c r="M225" s="229">
        <v>3.293092198315827</v>
      </c>
      <c r="N225" s="230">
        <v>0</v>
      </c>
      <c r="O225" s="234">
        <v>0</v>
      </c>
      <c r="P225" s="232">
        <v>633</v>
      </c>
      <c r="Q225" s="235">
        <v>104</v>
      </c>
      <c r="R225" s="236">
        <v>0.16429699842022116</v>
      </c>
      <c r="S225" s="237">
        <v>1.159268773980898</v>
      </c>
      <c r="T225" s="209">
        <v>108639.64024642206</v>
      </c>
      <c r="U225" s="238">
        <v>0</v>
      </c>
      <c r="V225" s="238">
        <v>0</v>
      </c>
      <c r="W225" s="238">
        <v>15457.86</v>
      </c>
      <c r="X225" s="238">
        <v>360504.94567360444</v>
      </c>
      <c r="Y225" s="238">
        <v>0</v>
      </c>
      <c r="Z225" s="231">
        <v>0</v>
      </c>
      <c r="AA225" s="238">
        <v>86877.317639913992</v>
      </c>
      <c r="AB225" s="239">
        <f t="shared" si="12"/>
        <v>571479.7635599405</v>
      </c>
    </row>
    <row r="226" spans="1:28" x14ac:dyDescent="0.25">
      <c r="A226" s="204">
        <v>694</v>
      </c>
      <c r="B226" s="205" t="s">
        <v>225</v>
      </c>
      <c r="C226" s="207">
        <v>28349</v>
      </c>
      <c r="D226" s="207">
        <v>1217.8333333333333</v>
      </c>
      <c r="E226" s="208">
        <v>13528</v>
      </c>
      <c r="F226" s="228">
        <f t="shared" si="10"/>
        <v>9.0023161837177207E-2</v>
      </c>
      <c r="G226" s="229">
        <f>'Lask. kustannukset MUUT'!$F293/$F$12</f>
        <v>0.76218385324603666</v>
      </c>
      <c r="H226" s="230">
        <v>0</v>
      </c>
      <c r="I226" s="231">
        <v>113</v>
      </c>
      <c r="J226" s="232">
        <v>1568</v>
      </c>
      <c r="K226" s="232">
        <v>121.01</v>
      </c>
      <c r="L226" s="233">
        <f t="shared" si="11"/>
        <v>234.26989504999585</v>
      </c>
      <c r="M226" s="229">
        <v>7.8108318286365372E-2</v>
      </c>
      <c r="N226" s="230">
        <v>0</v>
      </c>
      <c r="O226" s="234">
        <v>0</v>
      </c>
      <c r="P226" s="232">
        <v>8763</v>
      </c>
      <c r="Q226" s="235">
        <v>1257</v>
      </c>
      <c r="R226" s="236">
        <v>0.14344402601848683</v>
      </c>
      <c r="S226" s="237">
        <v>1.0121315774255117</v>
      </c>
      <c r="T226" s="209">
        <v>1862629.0804191558</v>
      </c>
      <c r="U226" s="238">
        <v>0</v>
      </c>
      <c r="V226" s="238">
        <v>0</v>
      </c>
      <c r="W226" s="238">
        <v>2693102.7199999997</v>
      </c>
      <c r="X226" s="238">
        <v>91959.576458110139</v>
      </c>
      <c r="Y226" s="238">
        <v>0</v>
      </c>
      <c r="Z226" s="231">
        <v>0</v>
      </c>
      <c r="AA226" s="238">
        <v>815739.66125423065</v>
      </c>
      <c r="AB226" s="239">
        <f t="shared" si="12"/>
        <v>5463431.0381314969</v>
      </c>
    </row>
    <row r="227" spans="1:28" x14ac:dyDescent="0.25">
      <c r="A227" s="204">
        <v>697</v>
      </c>
      <c r="B227" s="205" t="s">
        <v>226</v>
      </c>
      <c r="C227" s="207">
        <v>1174</v>
      </c>
      <c r="D227" s="207">
        <v>46.416666666666664</v>
      </c>
      <c r="E227" s="208">
        <v>494</v>
      </c>
      <c r="F227" s="228">
        <f t="shared" si="10"/>
        <v>9.3960863697705801E-2</v>
      </c>
      <c r="G227" s="229">
        <f>'Lask. kustannukset MUUT'!$F27/$F$12</f>
        <v>0.79743819111723191</v>
      </c>
      <c r="H227" s="230">
        <v>0</v>
      </c>
      <c r="I227" s="231">
        <v>0</v>
      </c>
      <c r="J227" s="232">
        <v>20</v>
      </c>
      <c r="K227" s="232">
        <v>835.83</v>
      </c>
      <c r="L227" s="233">
        <f t="shared" si="11"/>
        <v>1.4045918428388546</v>
      </c>
      <c r="M227" s="229">
        <v>13.02757638866469</v>
      </c>
      <c r="N227" s="230">
        <v>0</v>
      </c>
      <c r="O227" s="234">
        <v>0</v>
      </c>
      <c r="P227" s="232">
        <v>238</v>
      </c>
      <c r="Q227" s="235">
        <v>28</v>
      </c>
      <c r="R227" s="236">
        <v>0.11764705882352941</v>
      </c>
      <c r="S227" s="237">
        <v>0.83010988001120878</v>
      </c>
      <c r="T227" s="209">
        <v>80509.933873369839</v>
      </c>
      <c r="U227" s="238">
        <v>0</v>
      </c>
      <c r="V227" s="238">
        <v>0</v>
      </c>
      <c r="W227" s="238">
        <v>34350.800000000003</v>
      </c>
      <c r="X227" s="238">
        <v>635175.38047254109</v>
      </c>
      <c r="Y227" s="238">
        <v>0</v>
      </c>
      <c r="Z227" s="231">
        <v>0</v>
      </c>
      <c r="AA227" s="238">
        <v>27706.428045355711</v>
      </c>
      <c r="AB227" s="239">
        <f t="shared" si="12"/>
        <v>777742.54239126667</v>
      </c>
    </row>
    <row r="228" spans="1:28" x14ac:dyDescent="0.25">
      <c r="A228" s="204">
        <v>698</v>
      </c>
      <c r="B228" s="205" t="s">
        <v>227</v>
      </c>
      <c r="C228" s="207">
        <v>64535</v>
      </c>
      <c r="D228" s="207">
        <v>3028.25</v>
      </c>
      <c r="E228" s="208">
        <v>30693</v>
      </c>
      <c r="F228" s="228">
        <f t="shared" si="10"/>
        <v>9.866256149610661E-2</v>
      </c>
      <c r="G228" s="229">
        <f>'Lask. kustannukset MUUT'!$F137/$F$12</f>
        <v>0.81194610876249718</v>
      </c>
      <c r="H228" s="230">
        <v>0</v>
      </c>
      <c r="I228" s="231">
        <v>137</v>
      </c>
      <c r="J228" s="232">
        <v>2502</v>
      </c>
      <c r="K228" s="232">
        <v>7581.63</v>
      </c>
      <c r="L228" s="233">
        <f t="shared" si="11"/>
        <v>8.5120218211651064</v>
      </c>
      <c r="M228" s="229">
        <v>2.1497157681127561</v>
      </c>
      <c r="N228" s="230">
        <v>0</v>
      </c>
      <c r="O228" s="234">
        <v>0</v>
      </c>
      <c r="P228" s="232">
        <v>19808</v>
      </c>
      <c r="Q228" s="235">
        <v>1885</v>
      </c>
      <c r="R228" s="236">
        <v>9.5163570274636511E-2</v>
      </c>
      <c r="S228" s="237">
        <v>0.67146786916799228</v>
      </c>
      <c r="T228" s="209">
        <v>4647100.5954391332</v>
      </c>
      <c r="U228" s="238">
        <v>0</v>
      </c>
      <c r="V228" s="238">
        <v>0</v>
      </c>
      <c r="W228" s="238">
        <v>4297285.08</v>
      </c>
      <c r="X228" s="238">
        <v>5761536.1016618591</v>
      </c>
      <c r="Y228" s="238">
        <v>0</v>
      </c>
      <c r="Z228" s="231">
        <v>0</v>
      </c>
      <c r="AA228" s="238">
        <v>1231962.2771719841</v>
      </c>
      <c r="AB228" s="239">
        <f t="shared" si="12"/>
        <v>15937884.054272978</v>
      </c>
    </row>
    <row r="229" spans="1:28" x14ac:dyDescent="0.25">
      <c r="A229" s="204">
        <v>700</v>
      </c>
      <c r="B229" s="205" t="s">
        <v>228</v>
      </c>
      <c r="C229" s="207">
        <v>4842</v>
      </c>
      <c r="D229" s="207">
        <v>194.16666666666666</v>
      </c>
      <c r="E229" s="208">
        <v>2001</v>
      </c>
      <c r="F229" s="228">
        <f t="shared" si="10"/>
        <v>9.7034815925370638E-2</v>
      </c>
      <c r="G229" s="229">
        <f>'Lask. kustannukset MUUT'!$F95/$F$12</f>
        <v>1.0054201974086583</v>
      </c>
      <c r="H229" s="230">
        <v>0</v>
      </c>
      <c r="I229" s="231">
        <v>11</v>
      </c>
      <c r="J229" s="232">
        <v>153</v>
      </c>
      <c r="K229" s="232">
        <v>942.09</v>
      </c>
      <c r="L229" s="233">
        <f t="shared" si="11"/>
        <v>5.1396363404770247</v>
      </c>
      <c r="M229" s="229">
        <v>3.5602572468736491</v>
      </c>
      <c r="N229" s="230">
        <v>3</v>
      </c>
      <c r="O229" s="234">
        <v>294</v>
      </c>
      <c r="P229" s="232">
        <v>1220</v>
      </c>
      <c r="Q229" s="235">
        <v>158</v>
      </c>
      <c r="R229" s="236">
        <v>0.12950819672131147</v>
      </c>
      <c r="S229" s="237">
        <v>0.91380128594676502</v>
      </c>
      <c r="T229" s="209">
        <v>342915.20652656368</v>
      </c>
      <c r="U229" s="238">
        <v>0</v>
      </c>
      <c r="V229" s="238">
        <v>0</v>
      </c>
      <c r="W229" s="238">
        <v>262783.62</v>
      </c>
      <c r="X229" s="238">
        <v>715925.93492621265</v>
      </c>
      <c r="Y229" s="238">
        <v>0</v>
      </c>
      <c r="Z229" s="231">
        <v>87029.87999999999</v>
      </c>
      <c r="AA229" s="238">
        <v>125792.11224893694</v>
      </c>
      <c r="AB229" s="239">
        <f t="shared" si="12"/>
        <v>1534446.7537017132</v>
      </c>
    </row>
    <row r="230" spans="1:28" x14ac:dyDescent="0.25">
      <c r="A230" s="204">
        <v>702</v>
      </c>
      <c r="B230" s="205" t="s">
        <v>229</v>
      </c>
      <c r="C230" s="207">
        <v>4114</v>
      </c>
      <c r="D230" s="207">
        <v>133.58333333333334</v>
      </c>
      <c r="E230" s="208">
        <v>1623</v>
      </c>
      <c r="F230" s="228">
        <f t="shared" si="10"/>
        <v>8.2306428424727879E-2</v>
      </c>
      <c r="G230" s="229">
        <f>'Lask. kustannukset MUUT'!$F98/$F$12</f>
        <v>1.1299568258430173</v>
      </c>
      <c r="H230" s="230">
        <v>0</v>
      </c>
      <c r="I230" s="231">
        <v>12</v>
      </c>
      <c r="J230" s="232">
        <v>69</v>
      </c>
      <c r="K230" s="232">
        <v>776.99</v>
      </c>
      <c r="L230" s="233">
        <f t="shared" si="11"/>
        <v>5.2947914387572554</v>
      </c>
      <c r="M230" s="229">
        <v>3.4559298017927835</v>
      </c>
      <c r="N230" s="230">
        <v>0</v>
      </c>
      <c r="O230" s="234">
        <v>0</v>
      </c>
      <c r="P230" s="232">
        <v>953</v>
      </c>
      <c r="Q230" s="235">
        <v>120</v>
      </c>
      <c r="R230" s="236">
        <v>0.12591815320041971</v>
      </c>
      <c r="S230" s="237">
        <v>0.88847017587768395</v>
      </c>
      <c r="T230" s="209">
        <v>247133.95341554232</v>
      </c>
      <c r="U230" s="238">
        <v>0</v>
      </c>
      <c r="V230" s="238">
        <v>0</v>
      </c>
      <c r="W230" s="238">
        <v>118510.26</v>
      </c>
      <c r="X230" s="238">
        <v>590460.88184602105</v>
      </c>
      <c r="Y230" s="238">
        <v>0</v>
      </c>
      <c r="Z230" s="231">
        <v>0</v>
      </c>
      <c r="AA230" s="238">
        <v>103916.37801023331</v>
      </c>
      <c r="AB230" s="239">
        <f t="shared" si="12"/>
        <v>1060021.4732717967</v>
      </c>
    </row>
    <row r="231" spans="1:28" x14ac:dyDescent="0.25">
      <c r="A231" s="204">
        <v>704</v>
      </c>
      <c r="B231" s="205" t="s">
        <v>230</v>
      </c>
      <c r="C231" s="207">
        <v>6428</v>
      </c>
      <c r="D231" s="207">
        <v>122.08333333333333</v>
      </c>
      <c r="E231" s="208">
        <v>3151</v>
      </c>
      <c r="F231" s="228">
        <f t="shared" si="10"/>
        <v>3.8744313974399661E-2</v>
      </c>
      <c r="G231" s="229">
        <f>'Lask. kustannukset MUUT'!$F260/$F$12</f>
        <v>0.63813943892066471</v>
      </c>
      <c r="H231" s="230">
        <v>0</v>
      </c>
      <c r="I231" s="231">
        <v>102</v>
      </c>
      <c r="J231" s="232">
        <v>197</v>
      </c>
      <c r="K231" s="232">
        <v>127.16</v>
      </c>
      <c r="L231" s="233">
        <f t="shared" si="11"/>
        <v>50.550487574709031</v>
      </c>
      <c r="M231" s="229">
        <v>0.36198320541290674</v>
      </c>
      <c r="N231" s="230">
        <v>0</v>
      </c>
      <c r="O231" s="234">
        <v>0</v>
      </c>
      <c r="P231" s="232">
        <v>2266</v>
      </c>
      <c r="Q231" s="235">
        <v>186</v>
      </c>
      <c r="R231" s="236">
        <v>8.2082965578111206E-2</v>
      </c>
      <c r="S231" s="237">
        <v>0.57917198600958564</v>
      </c>
      <c r="T231" s="209">
        <v>181768.32968018251</v>
      </c>
      <c r="U231" s="238">
        <v>0</v>
      </c>
      <c r="V231" s="238">
        <v>0</v>
      </c>
      <c r="W231" s="238">
        <v>338355.38</v>
      </c>
      <c r="X231" s="238">
        <v>96633.168683689655</v>
      </c>
      <c r="Y231" s="238">
        <v>0</v>
      </c>
      <c r="Z231" s="231">
        <v>0</v>
      </c>
      <c r="AA231" s="238">
        <v>105842.5452661592</v>
      </c>
      <c r="AB231" s="239">
        <f t="shared" si="12"/>
        <v>722599.42363003141</v>
      </c>
    </row>
    <row r="232" spans="1:28" x14ac:dyDescent="0.25">
      <c r="A232" s="204">
        <v>707</v>
      </c>
      <c r="B232" s="205" t="s">
        <v>231</v>
      </c>
      <c r="C232" s="207">
        <v>1960</v>
      </c>
      <c r="D232" s="207">
        <v>108.33333333333333</v>
      </c>
      <c r="E232" s="208">
        <v>753</v>
      </c>
      <c r="F232" s="228">
        <f t="shared" si="10"/>
        <v>0.14386896857016379</v>
      </c>
      <c r="G232" s="229">
        <f>'Lask. kustannukset MUUT'!$F81/$F$12</f>
        <v>0.72524824871272808</v>
      </c>
      <c r="H232" s="230">
        <v>0</v>
      </c>
      <c r="I232" s="231">
        <v>2</v>
      </c>
      <c r="J232" s="232">
        <v>69</v>
      </c>
      <c r="K232" s="232">
        <v>427.93</v>
      </c>
      <c r="L232" s="233">
        <f t="shared" si="11"/>
        <v>4.5801883485616806</v>
      </c>
      <c r="M232" s="229">
        <v>3.9951255570580968</v>
      </c>
      <c r="N232" s="230">
        <v>3</v>
      </c>
      <c r="O232" s="234">
        <v>340</v>
      </c>
      <c r="P232" s="232">
        <v>425</v>
      </c>
      <c r="Q232" s="235">
        <v>62</v>
      </c>
      <c r="R232" s="236">
        <v>0.14588235294117646</v>
      </c>
      <c r="S232" s="237">
        <v>1.0293362512138988</v>
      </c>
      <c r="T232" s="209">
        <v>205805.78312540249</v>
      </c>
      <c r="U232" s="238">
        <v>0</v>
      </c>
      <c r="V232" s="238">
        <v>0</v>
      </c>
      <c r="W232" s="238">
        <v>118510.26</v>
      </c>
      <c r="X232" s="238">
        <v>325198.42619386065</v>
      </c>
      <c r="Y232" s="238">
        <v>0</v>
      </c>
      <c r="Z232" s="231">
        <v>100646.79999999999</v>
      </c>
      <c r="AA232" s="238">
        <v>57357.498059141843</v>
      </c>
      <c r="AB232" s="239">
        <f t="shared" si="12"/>
        <v>807518.76737840485</v>
      </c>
    </row>
    <row r="233" spans="1:28" x14ac:dyDescent="0.25">
      <c r="A233" s="204">
        <v>710</v>
      </c>
      <c r="B233" s="205" t="s">
        <v>232</v>
      </c>
      <c r="C233" s="207">
        <v>27306</v>
      </c>
      <c r="D233" s="207">
        <v>1122.8333333333333</v>
      </c>
      <c r="E233" s="208">
        <v>12571</v>
      </c>
      <c r="F233" s="228">
        <f t="shared" si="10"/>
        <v>8.9319332856044334E-2</v>
      </c>
      <c r="G233" s="229">
        <f>'Lask. kustannukset MUUT'!$F229/$F$12</f>
        <v>1.0223904202794258</v>
      </c>
      <c r="H233" s="230">
        <v>3</v>
      </c>
      <c r="I233" s="231">
        <v>17471</v>
      </c>
      <c r="J233" s="232">
        <v>1464</v>
      </c>
      <c r="K233" s="232">
        <v>1149.3599999999999</v>
      </c>
      <c r="L233" s="233">
        <f t="shared" si="11"/>
        <v>23.757569429943622</v>
      </c>
      <c r="M233" s="229">
        <v>0.77021462912849459</v>
      </c>
      <c r="N233" s="230">
        <v>3</v>
      </c>
      <c r="O233" s="234">
        <v>1776</v>
      </c>
      <c r="P233" s="232">
        <v>8124</v>
      </c>
      <c r="Q233" s="235">
        <v>1322</v>
      </c>
      <c r="R233" s="236">
        <v>0.16272772033481045</v>
      </c>
      <c r="S233" s="237">
        <v>1.1481960514138299</v>
      </c>
      <c r="T233" s="209">
        <v>1780073.4770715197</v>
      </c>
      <c r="U233" s="238">
        <v>561976.59420000005</v>
      </c>
      <c r="V233" s="238">
        <v>4777083.3003000002</v>
      </c>
      <c r="W233" s="238">
        <v>2514478.56</v>
      </c>
      <c r="X233" s="238">
        <v>873437.3919336705</v>
      </c>
      <c r="Y233" s="238">
        <v>0</v>
      </c>
      <c r="Z233" s="231">
        <v>525731.52</v>
      </c>
      <c r="AA233" s="238">
        <v>891355.5944307287</v>
      </c>
      <c r="AB233" s="239">
        <f t="shared" si="12"/>
        <v>11924136.437935919</v>
      </c>
    </row>
    <row r="234" spans="1:28" x14ac:dyDescent="0.25">
      <c r="A234" s="204">
        <v>729</v>
      </c>
      <c r="B234" s="205" t="s">
        <v>233</v>
      </c>
      <c r="C234" s="207">
        <v>8975</v>
      </c>
      <c r="D234" s="207">
        <v>476.58333333333331</v>
      </c>
      <c r="E234" s="208">
        <v>3728</v>
      </c>
      <c r="F234" s="228">
        <f t="shared" si="10"/>
        <v>0.12783887696709584</v>
      </c>
      <c r="G234" s="229">
        <f>'Lask. kustannukset MUUT'!$F121/$F$12</f>
        <v>0.92274586103953027</v>
      </c>
      <c r="H234" s="230">
        <v>0</v>
      </c>
      <c r="I234" s="231">
        <v>13</v>
      </c>
      <c r="J234" s="232">
        <v>121</v>
      </c>
      <c r="K234" s="232">
        <v>1251.76</v>
      </c>
      <c r="L234" s="233">
        <f t="shared" si="11"/>
        <v>7.1699047740780983</v>
      </c>
      <c r="M234" s="229">
        <v>2.5521158375260691</v>
      </c>
      <c r="N234" s="230">
        <v>0</v>
      </c>
      <c r="O234" s="234">
        <v>0</v>
      </c>
      <c r="P234" s="232">
        <v>2168</v>
      </c>
      <c r="Q234" s="235">
        <v>304</v>
      </c>
      <c r="R234" s="236">
        <v>0.14022140221402213</v>
      </c>
      <c r="S234" s="237">
        <v>0.98939295661852544</v>
      </c>
      <c r="T234" s="209">
        <v>837397.72538906883</v>
      </c>
      <c r="U234" s="238">
        <v>0</v>
      </c>
      <c r="V234" s="238">
        <v>0</v>
      </c>
      <c r="W234" s="238">
        <v>207822.34</v>
      </c>
      <c r="X234" s="238">
        <v>951254.60232380743</v>
      </c>
      <c r="Y234" s="238">
        <v>0</v>
      </c>
      <c r="Z234" s="231">
        <v>0</v>
      </c>
      <c r="AA234" s="238">
        <v>252452.76476606546</v>
      </c>
      <c r="AB234" s="239">
        <f t="shared" si="12"/>
        <v>2248927.4324789415</v>
      </c>
    </row>
    <row r="235" spans="1:28" x14ac:dyDescent="0.25">
      <c r="A235" s="204">
        <v>732</v>
      </c>
      <c r="B235" s="205" t="s">
        <v>234</v>
      </c>
      <c r="C235" s="207">
        <v>3336</v>
      </c>
      <c r="D235" s="207">
        <v>196.16666666666666</v>
      </c>
      <c r="E235" s="208">
        <v>1373</v>
      </c>
      <c r="F235" s="228">
        <f t="shared" si="10"/>
        <v>0.14287448409808204</v>
      </c>
      <c r="G235" s="229">
        <f>'Lask. kustannukset MUUT'!$F12/$F$12</f>
        <v>1</v>
      </c>
      <c r="H235" s="230">
        <v>0</v>
      </c>
      <c r="I235" s="231">
        <v>14</v>
      </c>
      <c r="J235" s="232">
        <v>102</v>
      </c>
      <c r="K235" s="232">
        <v>5729.81</v>
      </c>
      <c r="L235" s="233">
        <f t="shared" si="11"/>
        <v>0.58221825854609488</v>
      </c>
      <c r="M235" s="229">
        <v>20</v>
      </c>
      <c r="N235" s="230">
        <v>0</v>
      </c>
      <c r="O235" s="234">
        <v>0</v>
      </c>
      <c r="P235" s="232">
        <v>725</v>
      </c>
      <c r="Q235" s="235">
        <v>108</v>
      </c>
      <c r="R235" s="236">
        <v>0.1489655172413793</v>
      </c>
      <c r="S235" s="237">
        <v>1.0510908549659166</v>
      </c>
      <c r="T235" s="209">
        <v>347868.48837047629</v>
      </c>
      <c r="U235" s="238">
        <v>0</v>
      </c>
      <c r="V235" s="238">
        <v>0</v>
      </c>
      <c r="W235" s="238">
        <v>175189.08</v>
      </c>
      <c r="X235" s="238">
        <v>2770881.6</v>
      </c>
      <c r="Y235" s="238">
        <v>0</v>
      </c>
      <c r="Z235" s="231">
        <v>0</v>
      </c>
      <c r="AA235" s="238">
        <v>99688.063390287833</v>
      </c>
      <c r="AB235" s="239">
        <f t="shared" si="12"/>
        <v>3393627.2317607645</v>
      </c>
    </row>
    <row r="236" spans="1:28" x14ac:dyDescent="0.25">
      <c r="A236" s="204">
        <v>734</v>
      </c>
      <c r="B236" s="205" t="s">
        <v>235</v>
      </c>
      <c r="C236" s="207">
        <v>50933</v>
      </c>
      <c r="D236" s="207">
        <v>2168.0833333333335</v>
      </c>
      <c r="E236" s="208">
        <v>23300</v>
      </c>
      <c r="F236" s="228">
        <f t="shared" si="10"/>
        <v>9.3050786838340491E-2</v>
      </c>
      <c r="G236" s="229">
        <f>'Lask. kustannukset MUUT'!$F230/$F$12</f>
        <v>0.86720733322743815</v>
      </c>
      <c r="H236" s="230">
        <v>0</v>
      </c>
      <c r="I236" s="231">
        <v>596</v>
      </c>
      <c r="J236" s="232">
        <v>3639</v>
      </c>
      <c r="K236" s="232">
        <v>1987.44</v>
      </c>
      <c r="L236" s="233">
        <f t="shared" si="11"/>
        <v>25.627440325242521</v>
      </c>
      <c r="M236" s="229">
        <v>0.71401697927103935</v>
      </c>
      <c r="N236" s="230">
        <v>3</v>
      </c>
      <c r="O236" s="234">
        <v>581</v>
      </c>
      <c r="P236" s="232">
        <v>15165</v>
      </c>
      <c r="Q236" s="235">
        <v>2272</v>
      </c>
      <c r="R236" s="236">
        <v>0.14981866139136168</v>
      </c>
      <c r="S236" s="237">
        <v>1.0571105837636969</v>
      </c>
      <c r="T236" s="209">
        <v>3459024.8335023392</v>
      </c>
      <c r="U236" s="238">
        <v>0</v>
      </c>
      <c r="V236" s="238">
        <v>0</v>
      </c>
      <c r="W236" s="238">
        <v>6250128.0599999996</v>
      </c>
      <c r="X236" s="238">
        <v>1510322.6232204481</v>
      </c>
      <c r="Y236" s="238">
        <v>0</v>
      </c>
      <c r="Z236" s="231">
        <v>171987.62</v>
      </c>
      <c r="AA236" s="238">
        <v>1530722.7539054384</v>
      </c>
      <c r="AB236" s="239">
        <f t="shared" si="12"/>
        <v>12922185.890628224</v>
      </c>
    </row>
    <row r="237" spans="1:28" x14ac:dyDescent="0.25">
      <c r="A237" s="204">
        <v>738</v>
      </c>
      <c r="B237" s="205" t="s">
        <v>236</v>
      </c>
      <c r="C237" s="207">
        <v>2917</v>
      </c>
      <c r="D237" s="207">
        <v>46.25</v>
      </c>
      <c r="E237" s="208">
        <v>1334</v>
      </c>
      <c r="F237" s="228">
        <f t="shared" si="10"/>
        <v>3.4670164917541227E-2</v>
      </c>
      <c r="G237" s="229">
        <f>'Lask. kustannukset MUUT'!$F171/$F$12</f>
        <v>0.68670191141865145</v>
      </c>
      <c r="H237" s="230">
        <v>0</v>
      </c>
      <c r="I237" s="231">
        <v>80</v>
      </c>
      <c r="J237" s="232">
        <v>114</v>
      </c>
      <c r="K237" s="232">
        <v>252.77</v>
      </c>
      <c r="L237" s="233">
        <f t="shared" si="11"/>
        <v>11.5401353008664</v>
      </c>
      <c r="M237" s="229">
        <v>1.5856337079604861</v>
      </c>
      <c r="N237" s="230">
        <v>0</v>
      </c>
      <c r="O237" s="234">
        <v>0</v>
      </c>
      <c r="P237" s="232">
        <v>872</v>
      </c>
      <c r="Q237" s="235">
        <v>124</v>
      </c>
      <c r="R237" s="236">
        <v>0.14220183486238533</v>
      </c>
      <c r="S237" s="237">
        <v>1.0033667586374015</v>
      </c>
      <c r="T237" s="209">
        <v>73811.955193303555</v>
      </c>
      <c r="U237" s="238">
        <v>0</v>
      </c>
      <c r="V237" s="238">
        <v>0</v>
      </c>
      <c r="W237" s="238">
        <v>195799.56</v>
      </c>
      <c r="X237" s="238">
        <v>192088.44013979423</v>
      </c>
      <c r="Y237" s="238">
        <v>0</v>
      </c>
      <c r="Z237" s="231">
        <v>0</v>
      </c>
      <c r="AA237" s="238">
        <v>83209.51633749489</v>
      </c>
      <c r="AB237" s="239">
        <f t="shared" si="12"/>
        <v>544909.47167059267</v>
      </c>
    </row>
    <row r="238" spans="1:28" x14ac:dyDescent="0.25">
      <c r="A238" s="204">
        <v>739</v>
      </c>
      <c r="B238" s="205" t="s">
        <v>237</v>
      </c>
      <c r="C238" s="207">
        <v>3256</v>
      </c>
      <c r="D238" s="207">
        <v>121.25</v>
      </c>
      <c r="E238" s="208">
        <v>1323</v>
      </c>
      <c r="F238" s="228">
        <f t="shared" si="10"/>
        <v>9.1647770219198788E-2</v>
      </c>
      <c r="G238" s="229">
        <f>'Lask. kustannukset MUUT'!$F110/$F$12</f>
        <v>0.68067660523482465</v>
      </c>
      <c r="H238" s="230">
        <v>0</v>
      </c>
      <c r="I238" s="231">
        <v>11</v>
      </c>
      <c r="J238" s="232">
        <v>54</v>
      </c>
      <c r="K238" s="232">
        <v>539.11</v>
      </c>
      <c r="L238" s="233">
        <f t="shared" si="11"/>
        <v>6.0395837584166499</v>
      </c>
      <c r="M238" s="229">
        <v>3.0297497740598671</v>
      </c>
      <c r="N238" s="230">
        <v>0</v>
      </c>
      <c r="O238" s="234">
        <v>0</v>
      </c>
      <c r="P238" s="232">
        <v>750</v>
      </c>
      <c r="Q238" s="235">
        <v>111</v>
      </c>
      <c r="R238" s="236">
        <v>0.14799999999999999</v>
      </c>
      <c r="S238" s="237">
        <v>1.0442782290541006</v>
      </c>
      <c r="T238" s="209">
        <v>217791.37266672531</v>
      </c>
      <c r="U238" s="238">
        <v>0</v>
      </c>
      <c r="V238" s="238">
        <v>0</v>
      </c>
      <c r="W238" s="238">
        <v>92747.16</v>
      </c>
      <c r="X238" s="238">
        <v>409687.85442799563</v>
      </c>
      <c r="Y238" s="238">
        <v>0</v>
      </c>
      <c r="Z238" s="231">
        <v>0</v>
      </c>
      <c r="AA238" s="238">
        <v>96666.830649338313</v>
      </c>
      <c r="AB238" s="239">
        <f t="shared" si="12"/>
        <v>816893.21774405928</v>
      </c>
    </row>
    <row r="239" spans="1:28" x14ac:dyDescent="0.25">
      <c r="A239" s="204">
        <v>740</v>
      </c>
      <c r="B239" s="205" t="s">
        <v>238</v>
      </c>
      <c r="C239" s="207">
        <v>32085</v>
      </c>
      <c r="D239" s="207">
        <v>1574.1666666666667</v>
      </c>
      <c r="E239" s="208">
        <v>13772</v>
      </c>
      <c r="F239" s="228">
        <f t="shared" si="10"/>
        <v>0.114301965340304</v>
      </c>
      <c r="G239" s="229">
        <f>'Lask. kustannukset MUUT'!$F192/$F$12</f>
        <v>1.0123443844284123</v>
      </c>
      <c r="H239" s="230">
        <v>0</v>
      </c>
      <c r="I239" s="231">
        <v>45</v>
      </c>
      <c r="J239" s="232">
        <v>1399</v>
      </c>
      <c r="K239" s="232">
        <v>2237.87</v>
      </c>
      <c r="L239" s="233">
        <f t="shared" si="11"/>
        <v>14.337293944688478</v>
      </c>
      <c r="M239" s="229">
        <v>1.2762818142720362</v>
      </c>
      <c r="N239" s="230">
        <v>3</v>
      </c>
      <c r="O239" s="234">
        <v>4684</v>
      </c>
      <c r="P239" s="232">
        <v>8145</v>
      </c>
      <c r="Q239" s="235">
        <v>983</v>
      </c>
      <c r="R239" s="236">
        <v>0.12068753836709638</v>
      </c>
      <c r="S239" s="237">
        <v>0.85156330293844751</v>
      </c>
      <c r="T239" s="209">
        <v>2676640.9273920651</v>
      </c>
      <c r="U239" s="238">
        <v>0</v>
      </c>
      <c r="V239" s="238">
        <v>0</v>
      </c>
      <c r="W239" s="238">
        <v>2402838.46</v>
      </c>
      <c r="X239" s="238">
        <v>1700632.8185134362</v>
      </c>
      <c r="Y239" s="238">
        <v>0</v>
      </c>
      <c r="Z239" s="231">
        <v>1386557.68</v>
      </c>
      <c r="AA239" s="238">
        <v>776776.07578099787</v>
      </c>
      <c r="AB239" s="239">
        <f t="shared" si="12"/>
        <v>8943445.9616864976</v>
      </c>
    </row>
    <row r="240" spans="1:28" x14ac:dyDescent="0.25">
      <c r="A240" s="204">
        <v>742</v>
      </c>
      <c r="B240" s="205" t="s">
        <v>239</v>
      </c>
      <c r="C240" s="207">
        <v>988</v>
      </c>
      <c r="D240" s="207">
        <v>69.583333333333329</v>
      </c>
      <c r="E240" s="208">
        <v>467</v>
      </c>
      <c r="F240" s="228">
        <f t="shared" si="10"/>
        <v>0.14900071377587437</v>
      </c>
      <c r="G240" s="229">
        <f>'Lask. kustannukset MUUT'!$F17/$F$12</f>
        <v>0.70904970436222547</v>
      </c>
      <c r="H240" s="230">
        <v>0</v>
      </c>
      <c r="I240" s="231">
        <v>3</v>
      </c>
      <c r="J240" s="232">
        <v>14</v>
      </c>
      <c r="K240" s="232">
        <v>6440.08</v>
      </c>
      <c r="L240" s="233">
        <f t="shared" si="11"/>
        <v>0.15341424330132544</v>
      </c>
      <c r="M240" s="229">
        <v>20</v>
      </c>
      <c r="N240" s="230">
        <v>0</v>
      </c>
      <c r="O240" s="234">
        <v>0</v>
      </c>
      <c r="P240" s="232">
        <v>228</v>
      </c>
      <c r="Q240" s="235">
        <v>29</v>
      </c>
      <c r="R240" s="236">
        <v>0.12719298245614036</v>
      </c>
      <c r="S240" s="237">
        <v>0.89746528694194283</v>
      </c>
      <c r="T240" s="209">
        <v>107443.38103444636</v>
      </c>
      <c r="U240" s="238">
        <v>0</v>
      </c>
      <c r="V240" s="238">
        <v>0</v>
      </c>
      <c r="W240" s="238">
        <v>24045.559999999998</v>
      </c>
      <c r="X240" s="238">
        <v>820632.8</v>
      </c>
      <c r="Y240" s="238">
        <v>0</v>
      </c>
      <c r="Z240" s="231">
        <v>0</v>
      </c>
      <c r="AA240" s="238">
        <v>25208.758850466322</v>
      </c>
      <c r="AB240" s="239">
        <f t="shared" si="12"/>
        <v>977330.49988491274</v>
      </c>
    </row>
    <row r="241" spans="1:28" x14ac:dyDescent="0.25">
      <c r="A241" s="204">
        <v>743</v>
      </c>
      <c r="B241" s="205" t="s">
        <v>240</v>
      </c>
      <c r="C241" s="207">
        <v>65323</v>
      </c>
      <c r="D241" s="207">
        <v>2140.75</v>
      </c>
      <c r="E241" s="208">
        <v>31406</v>
      </c>
      <c r="F241" s="228">
        <f t="shared" si="10"/>
        <v>6.8163726676431252E-2</v>
      </c>
      <c r="G241" s="229">
        <f>'Lask. kustannukset MUUT'!$F256/$F$12</f>
        <v>0.76116187949359981</v>
      </c>
      <c r="H241" s="230">
        <v>0</v>
      </c>
      <c r="I241" s="231">
        <v>143</v>
      </c>
      <c r="J241" s="232">
        <v>2302</v>
      </c>
      <c r="K241" s="232">
        <v>1431.77</v>
      </c>
      <c r="L241" s="233">
        <f t="shared" si="11"/>
        <v>45.623947980471726</v>
      </c>
      <c r="M241" s="229">
        <v>0.40107067313224859</v>
      </c>
      <c r="N241" s="230">
        <v>0</v>
      </c>
      <c r="O241" s="234">
        <v>0</v>
      </c>
      <c r="P241" s="232">
        <v>20091</v>
      </c>
      <c r="Q241" s="235">
        <v>1755</v>
      </c>
      <c r="R241" s="236">
        <v>8.7352545916081825E-2</v>
      </c>
      <c r="S241" s="237">
        <v>0.61635379697711445</v>
      </c>
      <c r="T241" s="209">
        <v>3249778.9475004449</v>
      </c>
      <c r="U241" s="238">
        <v>0</v>
      </c>
      <c r="V241" s="238">
        <v>0</v>
      </c>
      <c r="W241" s="238">
        <v>3953777.08</v>
      </c>
      <c r="X241" s="238">
        <v>1088050.2667996723</v>
      </c>
      <c r="Y241" s="238">
        <v>0</v>
      </c>
      <c r="Z241" s="231">
        <v>0</v>
      </c>
      <c r="AA241" s="238">
        <v>1144650.9082425819</v>
      </c>
      <c r="AB241" s="239">
        <f t="shared" si="12"/>
        <v>9436257.2025426999</v>
      </c>
    </row>
    <row r="242" spans="1:28" x14ac:dyDescent="0.25">
      <c r="A242" s="204">
        <v>746</v>
      </c>
      <c r="B242" s="205" t="s">
        <v>241</v>
      </c>
      <c r="C242" s="207">
        <v>4735</v>
      </c>
      <c r="D242" s="207">
        <v>129.25</v>
      </c>
      <c r="E242" s="208">
        <v>1958</v>
      </c>
      <c r="F242" s="228">
        <f t="shared" si="10"/>
        <v>6.6011235955056174E-2</v>
      </c>
      <c r="G242" s="229">
        <f>'Lask. kustannukset MUUT'!$F109/$F$12</f>
        <v>0.54921130681704189</v>
      </c>
      <c r="H242" s="230">
        <v>0</v>
      </c>
      <c r="I242" s="231">
        <v>5</v>
      </c>
      <c r="J242" s="232">
        <v>120</v>
      </c>
      <c r="K242" s="232">
        <v>786.4</v>
      </c>
      <c r="L242" s="233">
        <f t="shared" si="11"/>
        <v>6.0211088504577823</v>
      </c>
      <c r="M242" s="229">
        <v>3.0390461262109993</v>
      </c>
      <c r="N242" s="230">
        <v>0</v>
      </c>
      <c r="O242" s="234">
        <v>0</v>
      </c>
      <c r="P242" s="232">
        <v>1267</v>
      </c>
      <c r="Q242" s="235">
        <v>183</v>
      </c>
      <c r="R242" s="236">
        <v>0.14443567482241515</v>
      </c>
      <c r="S242" s="237">
        <v>1.0191285859174706</v>
      </c>
      <c r="T242" s="209">
        <v>228124.65261308019</v>
      </c>
      <c r="U242" s="238">
        <v>0</v>
      </c>
      <c r="V242" s="238">
        <v>0</v>
      </c>
      <c r="W242" s="238">
        <v>206104.8</v>
      </c>
      <c r="X242" s="238">
        <v>597611.8579180052</v>
      </c>
      <c r="Y242" s="238">
        <v>0</v>
      </c>
      <c r="Z242" s="231">
        <v>0</v>
      </c>
      <c r="AA242" s="238">
        <v>137191.06467829552</v>
      </c>
      <c r="AB242" s="239">
        <f t="shared" si="12"/>
        <v>1169032.3752093809</v>
      </c>
    </row>
    <row r="243" spans="1:28" x14ac:dyDescent="0.25">
      <c r="A243" s="204">
        <v>747</v>
      </c>
      <c r="B243" s="205" t="s">
        <v>242</v>
      </c>
      <c r="C243" s="207">
        <v>1308</v>
      </c>
      <c r="D243" s="207">
        <v>53.333333333333336</v>
      </c>
      <c r="E243" s="208">
        <v>540</v>
      </c>
      <c r="F243" s="228">
        <f t="shared" si="10"/>
        <v>9.876543209876544E-2</v>
      </c>
      <c r="G243" s="229">
        <f>'Lask. kustannukset MUUT'!$F49/$F$12</f>
        <v>1.3939431361165273</v>
      </c>
      <c r="H243" s="230">
        <v>0</v>
      </c>
      <c r="I243" s="231">
        <v>2</v>
      </c>
      <c r="J243" s="232">
        <v>17</v>
      </c>
      <c r="K243" s="232">
        <v>463.32</v>
      </c>
      <c r="L243" s="233">
        <f t="shared" si="11"/>
        <v>2.8231028231028232</v>
      </c>
      <c r="M243" s="229">
        <v>6.4816723562930676</v>
      </c>
      <c r="N243" s="230">
        <v>0</v>
      </c>
      <c r="O243" s="234">
        <v>0</v>
      </c>
      <c r="P243" s="232">
        <v>288</v>
      </c>
      <c r="Q243" s="235">
        <v>40</v>
      </c>
      <c r="R243" s="236">
        <v>0.1388888888888889</v>
      </c>
      <c r="S243" s="237">
        <v>0.97999083056878811</v>
      </c>
      <c r="T243" s="209">
        <v>94285.972504914898</v>
      </c>
      <c r="U243" s="238">
        <v>0</v>
      </c>
      <c r="V243" s="238">
        <v>0</v>
      </c>
      <c r="W243" s="238">
        <v>29198.18</v>
      </c>
      <c r="X243" s="238">
        <v>352092.47966756125</v>
      </c>
      <c r="Y243" s="238">
        <v>0</v>
      </c>
      <c r="Z243" s="231">
        <v>0</v>
      </c>
      <c r="AA243" s="238">
        <v>36442.3702214964</v>
      </c>
      <c r="AB243" s="239">
        <f t="shared" si="12"/>
        <v>512019.00239397254</v>
      </c>
    </row>
    <row r="244" spans="1:28" x14ac:dyDescent="0.25">
      <c r="A244" s="204">
        <v>748</v>
      </c>
      <c r="B244" s="205" t="s">
        <v>243</v>
      </c>
      <c r="C244" s="207">
        <v>4897</v>
      </c>
      <c r="D244" s="207">
        <v>161.58333333333334</v>
      </c>
      <c r="E244" s="208">
        <v>2006</v>
      </c>
      <c r="F244" s="228">
        <f t="shared" si="10"/>
        <v>8.0550016616816225E-2</v>
      </c>
      <c r="G244" s="229">
        <f>'Lask. kustannukset MUUT'!$F82/$F$12</f>
        <v>0.65768572676265746</v>
      </c>
      <c r="H244" s="230">
        <v>0</v>
      </c>
      <c r="I244" s="231">
        <v>2</v>
      </c>
      <c r="J244" s="232">
        <v>81</v>
      </c>
      <c r="K244" s="232">
        <v>1055.46</v>
      </c>
      <c r="L244" s="233">
        <f t="shared" si="11"/>
        <v>4.6396831713186666</v>
      </c>
      <c r="M244" s="229">
        <v>3.9438959195737073</v>
      </c>
      <c r="N244" s="230">
        <v>0</v>
      </c>
      <c r="O244" s="234">
        <v>0</v>
      </c>
      <c r="P244" s="232">
        <v>1316</v>
      </c>
      <c r="Q244" s="235">
        <v>178</v>
      </c>
      <c r="R244" s="236">
        <v>0.13525835866261399</v>
      </c>
      <c r="S244" s="237">
        <v>0.95437404897945199</v>
      </c>
      <c r="T244" s="209">
        <v>287892.34099520085</v>
      </c>
      <c r="U244" s="238">
        <v>0</v>
      </c>
      <c r="V244" s="238">
        <v>0</v>
      </c>
      <c r="W244" s="238">
        <v>139120.74</v>
      </c>
      <c r="X244" s="238">
        <v>802079.61795287114</v>
      </c>
      <c r="Y244" s="238">
        <v>0</v>
      </c>
      <c r="Z244" s="231">
        <v>0</v>
      </c>
      <c r="AA244" s="238">
        <v>132869.58707854306</v>
      </c>
      <c r="AB244" s="239">
        <f t="shared" si="12"/>
        <v>1361962.2860266152</v>
      </c>
    </row>
    <row r="245" spans="1:28" x14ac:dyDescent="0.25">
      <c r="A245" s="204">
        <v>749</v>
      </c>
      <c r="B245" s="205" t="s">
        <v>244</v>
      </c>
      <c r="C245" s="207">
        <v>21232</v>
      </c>
      <c r="D245" s="207">
        <v>647.08333333333337</v>
      </c>
      <c r="E245" s="208">
        <v>9966</v>
      </c>
      <c r="F245" s="228">
        <f t="shared" si="10"/>
        <v>6.4929092246973047E-2</v>
      </c>
      <c r="G245" s="229">
        <f>'Lask. kustannukset MUUT'!$F263/$F$12</f>
        <v>1.1917268145768729</v>
      </c>
      <c r="H245" s="230">
        <v>0</v>
      </c>
      <c r="I245" s="231">
        <v>16</v>
      </c>
      <c r="J245" s="232">
        <v>325</v>
      </c>
      <c r="K245" s="232">
        <v>401</v>
      </c>
      <c r="L245" s="233">
        <f t="shared" si="11"/>
        <v>52.947630922693264</v>
      </c>
      <c r="M245" s="229">
        <v>0.34559483037485278</v>
      </c>
      <c r="N245" s="230">
        <v>0</v>
      </c>
      <c r="O245" s="234">
        <v>0</v>
      </c>
      <c r="P245" s="232">
        <v>6785</v>
      </c>
      <c r="Q245" s="235">
        <v>467</v>
      </c>
      <c r="R245" s="236">
        <v>6.8828297715549006E-2</v>
      </c>
      <c r="S245" s="237">
        <v>0.48564792464325618</v>
      </c>
      <c r="T245" s="209">
        <v>1006154.35084188</v>
      </c>
      <c r="U245" s="238">
        <v>0</v>
      </c>
      <c r="V245" s="238">
        <v>0</v>
      </c>
      <c r="W245" s="238">
        <v>558200.5</v>
      </c>
      <c r="X245" s="238">
        <v>304733.41178168886</v>
      </c>
      <c r="Y245" s="238">
        <v>0</v>
      </c>
      <c r="Z245" s="231">
        <v>0</v>
      </c>
      <c r="AA245" s="238">
        <v>293149.59760520823</v>
      </c>
      <c r="AB245" s="239">
        <f t="shared" si="12"/>
        <v>2162237.8602287769</v>
      </c>
    </row>
    <row r="246" spans="1:28" x14ac:dyDescent="0.25">
      <c r="A246" s="204">
        <v>751</v>
      </c>
      <c r="B246" s="205" t="s">
        <v>245</v>
      </c>
      <c r="C246" s="207">
        <v>2877</v>
      </c>
      <c r="D246" s="207">
        <v>109.08333333333333</v>
      </c>
      <c r="E246" s="208">
        <v>1150</v>
      </c>
      <c r="F246" s="228">
        <f t="shared" si="10"/>
        <v>9.4855072463768106E-2</v>
      </c>
      <c r="G246" s="229">
        <f>'Lask. kustannukset MUUT'!$F38/$F$12</f>
        <v>1.32964569015885</v>
      </c>
      <c r="H246" s="230">
        <v>0</v>
      </c>
      <c r="I246" s="231">
        <v>4</v>
      </c>
      <c r="J246" s="232">
        <v>24</v>
      </c>
      <c r="K246" s="232">
        <v>1446.3</v>
      </c>
      <c r="L246" s="233">
        <f t="shared" si="11"/>
        <v>1.9892138560464634</v>
      </c>
      <c r="M246" s="229">
        <v>9.1988236819576414</v>
      </c>
      <c r="N246" s="230">
        <v>0</v>
      </c>
      <c r="O246" s="234">
        <v>0</v>
      </c>
      <c r="P246" s="232">
        <v>705</v>
      </c>
      <c r="Q246" s="235">
        <v>68</v>
      </c>
      <c r="R246" s="236">
        <v>9.6453900709219859E-2</v>
      </c>
      <c r="S246" s="237">
        <v>0.68057235552692008</v>
      </c>
      <c r="T246" s="209">
        <v>199174.98579385952</v>
      </c>
      <c r="U246" s="238">
        <v>0</v>
      </c>
      <c r="V246" s="238">
        <v>0</v>
      </c>
      <c r="W246" s="238">
        <v>41220.959999999999</v>
      </c>
      <c r="X246" s="238">
        <v>1099092.1033911633</v>
      </c>
      <c r="Y246" s="238">
        <v>0</v>
      </c>
      <c r="Z246" s="231">
        <v>0</v>
      </c>
      <c r="AA246" s="238">
        <v>55666.129538572481</v>
      </c>
      <c r="AB246" s="239">
        <f t="shared" si="12"/>
        <v>1395154.1787235951</v>
      </c>
    </row>
    <row r="247" spans="1:28" x14ac:dyDescent="0.25">
      <c r="A247" s="204">
        <v>753</v>
      </c>
      <c r="B247" s="205" t="s">
        <v>246</v>
      </c>
      <c r="C247" s="207">
        <v>22320</v>
      </c>
      <c r="D247" s="207">
        <v>747.08333333333337</v>
      </c>
      <c r="E247" s="208">
        <v>11390</v>
      </c>
      <c r="F247" s="228">
        <f t="shared" si="10"/>
        <v>6.5591161837869477E-2</v>
      </c>
      <c r="G247" s="229">
        <f>'Lask. kustannukset MUUT'!$F269/$F$12</f>
        <v>0.7921093549331133</v>
      </c>
      <c r="H247" s="230">
        <v>1</v>
      </c>
      <c r="I247" s="231">
        <v>6432</v>
      </c>
      <c r="J247" s="232">
        <v>1420</v>
      </c>
      <c r="K247" s="232">
        <v>339.66</v>
      </c>
      <c r="L247" s="233">
        <f t="shared" si="11"/>
        <v>65.712771595124536</v>
      </c>
      <c r="M247" s="229">
        <v>0.27846074793832182</v>
      </c>
      <c r="N247" s="230">
        <v>3</v>
      </c>
      <c r="O247" s="234">
        <v>198</v>
      </c>
      <c r="P247" s="232">
        <v>7624</v>
      </c>
      <c r="Q247" s="235">
        <v>952</v>
      </c>
      <c r="R247" s="236">
        <v>0.12486883525708289</v>
      </c>
      <c r="S247" s="237">
        <v>0.88106625774537006</v>
      </c>
      <c r="T247" s="209">
        <v>1068498.4262838084</v>
      </c>
      <c r="U247" s="238">
        <v>459361.22399999999</v>
      </c>
      <c r="V247" s="238">
        <v>1758697.2576000001</v>
      </c>
      <c r="W247" s="238">
        <v>2438906.7999999998</v>
      </c>
      <c r="X247" s="238">
        <v>258119.07891712824</v>
      </c>
      <c r="Y247" s="238">
        <v>0</v>
      </c>
      <c r="Z247" s="231">
        <v>58611.96</v>
      </c>
      <c r="AA247" s="238">
        <v>559087.2899558834</v>
      </c>
      <c r="AB247" s="239">
        <f t="shared" si="12"/>
        <v>6601282.03675682</v>
      </c>
    </row>
    <row r="248" spans="1:28" x14ac:dyDescent="0.25">
      <c r="A248" s="204">
        <v>755</v>
      </c>
      <c r="B248" s="205" t="s">
        <v>247</v>
      </c>
      <c r="C248" s="207">
        <v>6217</v>
      </c>
      <c r="D248" s="207">
        <v>159.58333333333334</v>
      </c>
      <c r="E248" s="208">
        <v>3141</v>
      </c>
      <c r="F248" s="228">
        <f t="shared" si="10"/>
        <v>5.080653719622201E-2</v>
      </c>
      <c r="G248" s="229">
        <f>'Lask. kustannukset MUUT'!$F231/$F$12</f>
        <v>0.40822270924066983</v>
      </c>
      <c r="H248" s="230">
        <v>1</v>
      </c>
      <c r="I248" s="231">
        <v>1643</v>
      </c>
      <c r="J248" s="232">
        <v>472</v>
      </c>
      <c r="K248" s="232">
        <v>241.27</v>
      </c>
      <c r="L248" s="233">
        <f t="shared" si="11"/>
        <v>25.76781199486053</v>
      </c>
      <c r="M248" s="229">
        <v>0.71012732983026128</v>
      </c>
      <c r="N248" s="230">
        <v>0</v>
      </c>
      <c r="O248" s="234">
        <v>0</v>
      </c>
      <c r="P248" s="232">
        <v>2168</v>
      </c>
      <c r="Q248" s="235">
        <v>352</v>
      </c>
      <c r="R248" s="236">
        <v>0.16236162361623616</v>
      </c>
      <c r="S248" s="237">
        <v>1.1456128971372401</v>
      </c>
      <c r="T248" s="209">
        <v>230533.92051211029</v>
      </c>
      <c r="U248" s="238">
        <v>127950.21189999999</v>
      </c>
      <c r="V248" s="238">
        <v>449244.33990000002</v>
      </c>
      <c r="W248" s="238">
        <v>810678.88</v>
      </c>
      <c r="X248" s="238">
        <v>183349.2026448081</v>
      </c>
      <c r="Y248" s="238">
        <v>0</v>
      </c>
      <c r="Z248" s="231">
        <v>0</v>
      </c>
      <c r="AA248" s="238">
        <v>202486.28909610814</v>
      </c>
      <c r="AB248" s="239">
        <f t="shared" si="12"/>
        <v>2004242.8440530268</v>
      </c>
    </row>
    <row r="249" spans="1:28" x14ac:dyDescent="0.25">
      <c r="A249" s="204">
        <v>758</v>
      </c>
      <c r="B249" s="205" t="s">
        <v>248</v>
      </c>
      <c r="C249" s="207">
        <v>8134</v>
      </c>
      <c r="D249" s="207">
        <v>260.75</v>
      </c>
      <c r="E249" s="208">
        <v>3923</v>
      </c>
      <c r="F249" s="228">
        <f t="shared" si="10"/>
        <v>6.6466989548814678E-2</v>
      </c>
      <c r="G249" s="229">
        <f>'Lask. kustannukset MUUT'!$F19/$F$12</f>
        <v>0.84060723451702013</v>
      </c>
      <c r="H249" s="230">
        <v>0</v>
      </c>
      <c r="I249" s="231">
        <v>16</v>
      </c>
      <c r="J249" s="232">
        <v>164</v>
      </c>
      <c r="K249" s="232">
        <v>11692.98</v>
      </c>
      <c r="L249" s="233">
        <f t="shared" si="11"/>
        <v>0.69563105384598278</v>
      </c>
      <c r="M249" s="229">
        <v>20</v>
      </c>
      <c r="N249" s="230">
        <v>0</v>
      </c>
      <c r="O249" s="234">
        <v>0</v>
      </c>
      <c r="P249" s="232">
        <v>2282</v>
      </c>
      <c r="Q249" s="235">
        <v>241</v>
      </c>
      <c r="R249" s="236">
        <v>0.1056091148115688</v>
      </c>
      <c r="S249" s="237">
        <v>0.74517094180673149</v>
      </c>
      <c r="T249" s="209">
        <v>394588.61444504914</v>
      </c>
      <c r="U249" s="238">
        <v>0</v>
      </c>
      <c r="V249" s="238">
        <v>0</v>
      </c>
      <c r="W249" s="238">
        <v>281676.56</v>
      </c>
      <c r="X249" s="238">
        <v>6756100.4000000004</v>
      </c>
      <c r="Y249" s="238">
        <v>0</v>
      </c>
      <c r="Z249" s="231">
        <v>0</v>
      </c>
      <c r="AA249" s="238">
        <v>172320.49712784876</v>
      </c>
      <c r="AB249" s="239">
        <f t="shared" si="12"/>
        <v>7604686.071572898</v>
      </c>
    </row>
    <row r="250" spans="1:28" x14ac:dyDescent="0.25">
      <c r="A250" s="204">
        <v>759</v>
      </c>
      <c r="B250" s="205" t="s">
        <v>249</v>
      </c>
      <c r="C250" s="207">
        <v>1942</v>
      </c>
      <c r="D250" s="207">
        <v>50</v>
      </c>
      <c r="E250" s="208">
        <v>800</v>
      </c>
      <c r="F250" s="228">
        <f t="shared" si="10"/>
        <v>6.25E-2</v>
      </c>
      <c r="G250" s="229">
        <f>'Lask. kustannukset MUUT'!$F60/$F$12</f>
        <v>1.3531060780001183</v>
      </c>
      <c r="H250" s="230">
        <v>0</v>
      </c>
      <c r="I250" s="231">
        <v>2</v>
      </c>
      <c r="J250" s="232">
        <v>27</v>
      </c>
      <c r="K250" s="232">
        <v>551.95000000000005</v>
      </c>
      <c r="L250" s="233">
        <f t="shared" si="11"/>
        <v>3.5184346408189144</v>
      </c>
      <c r="M250" s="229">
        <v>5.2007296981419939</v>
      </c>
      <c r="N250" s="230">
        <v>0</v>
      </c>
      <c r="O250" s="234">
        <v>0</v>
      </c>
      <c r="P250" s="232">
        <v>447</v>
      </c>
      <c r="Q250" s="235">
        <v>59</v>
      </c>
      <c r="R250" s="236">
        <v>0.1319910514541387</v>
      </c>
      <c r="S250" s="237">
        <v>0.93132014502376104</v>
      </c>
      <c r="T250" s="209">
        <v>88585.698866160907</v>
      </c>
      <c r="U250" s="238">
        <v>0</v>
      </c>
      <c r="V250" s="238">
        <v>0</v>
      </c>
      <c r="W250" s="238">
        <v>46373.58</v>
      </c>
      <c r="X250" s="238">
        <v>419445.40307457146</v>
      </c>
      <c r="Y250" s="238">
        <v>0</v>
      </c>
      <c r="Z250" s="231">
        <v>0</v>
      </c>
      <c r="AA250" s="238">
        <v>51419.172406115569</v>
      </c>
      <c r="AB250" s="239">
        <f t="shared" si="12"/>
        <v>605823.85434684786</v>
      </c>
    </row>
    <row r="251" spans="1:28" x14ac:dyDescent="0.25">
      <c r="A251" s="204">
        <v>761</v>
      </c>
      <c r="B251" s="205" t="s">
        <v>250</v>
      </c>
      <c r="C251" s="207">
        <v>8426</v>
      </c>
      <c r="D251" s="207">
        <v>251.75</v>
      </c>
      <c r="E251" s="208">
        <v>3534</v>
      </c>
      <c r="F251" s="228">
        <f t="shared" si="10"/>
        <v>7.1236559139784952E-2</v>
      </c>
      <c r="G251" s="229">
        <f>'Lask. kustannukset MUUT'!$F183/$F$12</f>
        <v>1.1949799657139621</v>
      </c>
      <c r="H251" s="230">
        <v>0</v>
      </c>
      <c r="I251" s="231">
        <v>44</v>
      </c>
      <c r="J251" s="232">
        <v>317</v>
      </c>
      <c r="K251" s="232">
        <v>668.05</v>
      </c>
      <c r="L251" s="233">
        <f t="shared" si="11"/>
        <v>12.6128283811092</v>
      </c>
      <c r="M251" s="229">
        <v>1.4507790778224545</v>
      </c>
      <c r="N251" s="230">
        <v>0</v>
      </c>
      <c r="O251" s="234">
        <v>0</v>
      </c>
      <c r="P251" s="232">
        <v>2199</v>
      </c>
      <c r="Q251" s="235">
        <v>370</v>
      </c>
      <c r="R251" s="236">
        <v>0.16825829922692132</v>
      </c>
      <c r="S251" s="237">
        <v>1.1872194509482725</v>
      </c>
      <c r="T251" s="209">
        <v>438085.38175090979</v>
      </c>
      <c r="U251" s="238">
        <v>0</v>
      </c>
      <c r="V251" s="238">
        <v>0</v>
      </c>
      <c r="W251" s="238">
        <v>544460.17999999993</v>
      </c>
      <c r="X251" s="238">
        <v>507673.70508917008</v>
      </c>
      <c r="Y251" s="238">
        <v>0</v>
      </c>
      <c r="Z251" s="231">
        <v>0</v>
      </c>
      <c r="AA251" s="238">
        <v>284399.8203936108</v>
      </c>
      <c r="AB251" s="239">
        <f t="shared" si="12"/>
        <v>1774619.0872336905</v>
      </c>
    </row>
    <row r="252" spans="1:28" x14ac:dyDescent="0.25">
      <c r="A252" s="204">
        <v>762</v>
      </c>
      <c r="B252" s="205" t="s">
        <v>251</v>
      </c>
      <c r="C252" s="207">
        <v>3672</v>
      </c>
      <c r="D252" s="207">
        <v>153.91666666666666</v>
      </c>
      <c r="E252" s="208">
        <v>1547</v>
      </c>
      <c r="F252" s="228">
        <f t="shared" si="10"/>
        <v>9.9493643611290664E-2</v>
      </c>
      <c r="G252" s="229">
        <f>'Lask. kustannukset MUUT'!$F45/$F$12</f>
        <v>1.1589100560656724</v>
      </c>
      <c r="H252" s="230">
        <v>0</v>
      </c>
      <c r="I252" s="231">
        <v>3</v>
      </c>
      <c r="J252" s="232">
        <v>34</v>
      </c>
      <c r="K252" s="232">
        <v>1465.93</v>
      </c>
      <c r="L252" s="233">
        <f t="shared" si="11"/>
        <v>2.5048945038303327</v>
      </c>
      <c r="M252" s="229">
        <v>7.3050691354456809</v>
      </c>
      <c r="N252" s="230">
        <v>0</v>
      </c>
      <c r="O252" s="234">
        <v>0</v>
      </c>
      <c r="P252" s="232">
        <v>866</v>
      </c>
      <c r="Q252" s="235">
        <v>119</v>
      </c>
      <c r="R252" s="236">
        <v>0.1374133949191686</v>
      </c>
      <c r="S252" s="237">
        <v>0.96957984253041307</v>
      </c>
      <c r="T252" s="209">
        <v>266644.34712186462</v>
      </c>
      <c r="U252" s="238">
        <v>0</v>
      </c>
      <c r="V252" s="238">
        <v>0</v>
      </c>
      <c r="W252" s="238">
        <v>58396.36</v>
      </c>
      <c r="X252" s="238">
        <v>1114009.6018282573</v>
      </c>
      <c r="Y252" s="238">
        <v>0</v>
      </c>
      <c r="Z252" s="231">
        <v>0</v>
      </c>
      <c r="AA252" s="238">
        <v>101219.24887776877</v>
      </c>
      <c r="AB252" s="239">
        <f t="shared" si="12"/>
        <v>1540269.5578278909</v>
      </c>
    </row>
    <row r="253" spans="1:28" x14ac:dyDescent="0.25">
      <c r="A253" s="204">
        <v>765</v>
      </c>
      <c r="B253" s="205" t="s">
        <v>252</v>
      </c>
      <c r="C253" s="207">
        <v>10354</v>
      </c>
      <c r="D253" s="207">
        <v>260.66666666666669</v>
      </c>
      <c r="E253" s="208">
        <v>4649</v>
      </c>
      <c r="F253" s="228">
        <f t="shared" si="10"/>
        <v>5.6069405606940563E-2</v>
      </c>
      <c r="G253" s="229">
        <f>'Lask. kustannukset MUUT'!$F68/$F$12</f>
        <v>0.82930890274802604</v>
      </c>
      <c r="H253" s="230">
        <v>0</v>
      </c>
      <c r="I253" s="231">
        <v>18</v>
      </c>
      <c r="J253" s="232">
        <v>444</v>
      </c>
      <c r="K253" s="232">
        <v>2648.88</v>
      </c>
      <c r="L253" s="233">
        <f t="shared" si="11"/>
        <v>3.9088218416840323</v>
      </c>
      <c r="M253" s="229">
        <v>4.6813153089614854</v>
      </c>
      <c r="N253" s="230">
        <v>0</v>
      </c>
      <c r="O253" s="234">
        <v>0</v>
      </c>
      <c r="P253" s="232">
        <v>3014</v>
      </c>
      <c r="Q253" s="235">
        <v>331</v>
      </c>
      <c r="R253" s="236">
        <v>0.10982083609820836</v>
      </c>
      <c r="S253" s="237">
        <v>0.77488856914782211</v>
      </c>
      <c r="T253" s="209">
        <v>423709.77726202994</v>
      </c>
      <c r="U253" s="238">
        <v>0</v>
      </c>
      <c r="V253" s="238">
        <v>0</v>
      </c>
      <c r="W253" s="238">
        <v>762587.76</v>
      </c>
      <c r="X253" s="238">
        <v>2012973.1665842393</v>
      </c>
      <c r="Y253" s="238">
        <v>0</v>
      </c>
      <c r="Z253" s="231">
        <v>0</v>
      </c>
      <c r="AA253" s="238">
        <v>228099.46924411471</v>
      </c>
      <c r="AB253" s="239">
        <f t="shared" si="12"/>
        <v>3427370.1730903839</v>
      </c>
    </row>
    <row r="254" spans="1:28" x14ac:dyDescent="0.25">
      <c r="A254" s="204">
        <v>768</v>
      </c>
      <c r="B254" s="205" t="s">
        <v>253</v>
      </c>
      <c r="C254" s="207">
        <v>2375</v>
      </c>
      <c r="D254" s="207">
        <v>78.916666666666671</v>
      </c>
      <c r="E254" s="208">
        <v>956</v>
      </c>
      <c r="F254" s="228">
        <f t="shared" si="10"/>
        <v>8.2548814504881454E-2</v>
      </c>
      <c r="G254" s="229">
        <f>'Lask. kustannukset MUUT'!$F70/$F$12</f>
        <v>0.72516726001567589</v>
      </c>
      <c r="H254" s="230">
        <v>0</v>
      </c>
      <c r="I254" s="231">
        <v>4</v>
      </c>
      <c r="J254" s="232">
        <v>76</v>
      </c>
      <c r="K254" s="232">
        <v>584.41999999999996</v>
      </c>
      <c r="L254" s="233">
        <f t="shared" si="11"/>
        <v>4.0638581841826085</v>
      </c>
      <c r="M254" s="229">
        <v>4.5027229539406219</v>
      </c>
      <c r="N254" s="230">
        <v>1</v>
      </c>
      <c r="O254" s="234">
        <v>0</v>
      </c>
      <c r="P254" s="232">
        <v>510</v>
      </c>
      <c r="Q254" s="235">
        <v>62</v>
      </c>
      <c r="R254" s="236">
        <v>0.12156862745098039</v>
      </c>
      <c r="S254" s="237">
        <v>0.85778020934491572</v>
      </c>
      <c r="T254" s="209">
        <v>143089.84968720091</v>
      </c>
      <c r="U254" s="238">
        <v>0</v>
      </c>
      <c r="V254" s="238">
        <v>0</v>
      </c>
      <c r="W254" s="238">
        <v>130533.04</v>
      </c>
      <c r="X254" s="238">
        <v>444120.45015824086</v>
      </c>
      <c r="Y254" s="238">
        <v>961115</v>
      </c>
      <c r="Z254" s="231">
        <v>0</v>
      </c>
      <c r="AA254" s="238">
        <v>57918.391960230387</v>
      </c>
      <c r="AB254" s="239">
        <f t="shared" si="12"/>
        <v>1736776.7318056722</v>
      </c>
    </row>
    <row r="255" spans="1:28" x14ac:dyDescent="0.25">
      <c r="A255" s="204">
        <v>777</v>
      </c>
      <c r="B255" s="205" t="s">
        <v>254</v>
      </c>
      <c r="C255" s="207">
        <v>7367</v>
      </c>
      <c r="D255" s="207">
        <v>315.5</v>
      </c>
      <c r="E255" s="208">
        <v>2925</v>
      </c>
      <c r="F255" s="228">
        <f t="shared" si="10"/>
        <v>0.10786324786324786</v>
      </c>
      <c r="G255" s="229">
        <f>'Lask. kustannukset MUUT'!$F26/$F$12</f>
        <v>1.0668234667158705</v>
      </c>
      <c r="H255" s="230">
        <v>0</v>
      </c>
      <c r="I255" s="231">
        <v>6</v>
      </c>
      <c r="J255" s="232">
        <v>245</v>
      </c>
      <c r="K255" s="232">
        <v>5270.33</v>
      </c>
      <c r="L255" s="233">
        <f t="shared" si="11"/>
        <v>1.3978251836222779</v>
      </c>
      <c r="M255" s="229">
        <v>13.09064090551048</v>
      </c>
      <c r="N255" s="230">
        <v>0</v>
      </c>
      <c r="O255" s="234">
        <v>0</v>
      </c>
      <c r="P255" s="232">
        <v>1679</v>
      </c>
      <c r="Q255" s="235">
        <v>215</v>
      </c>
      <c r="R255" s="236">
        <v>0.12805241215008933</v>
      </c>
      <c r="S255" s="237">
        <v>0.90352936612298029</v>
      </c>
      <c r="T255" s="209">
        <v>579960.66056234087</v>
      </c>
      <c r="U255" s="238">
        <v>0</v>
      </c>
      <c r="V255" s="238">
        <v>0</v>
      </c>
      <c r="W255" s="238">
        <v>420797.3</v>
      </c>
      <c r="X255" s="238">
        <v>4005101.3519086987</v>
      </c>
      <c r="Y255" s="238">
        <v>0</v>
      </c>
      <c r="Z255" s="231">
        <v>0</v>
      </c>
      <c r="AA255" s="238">
        <v>189238.63288768192</v>
      </c>
      <c r="AB255" s="239">
        <f t="shared" si="12"/>
        <v>5195097.9453587215</v>
      </c>
    </row>
    <row r="256" spans="1:28" s="22" customFormat="1" x14ac:dyDescent="0.25">
      <c r="A256" s="204">
        <v>778</v>
      </c>
      <c r="B256" s="205" t="s">
        <v>255</v>
      </c>
      <c r="C256" s="207">
        <v>6763</v>
      </c>
      <c r="D256" s="207">
        <v>206.25</v>
      </c>
      <c r="E256" s="208">
        <v>2855</v>
      </c>
      <c r="F256" s="228">
        <f t="shared" si="10"/>
        <v>7.2241681260945712E-2</v>
      </c>
      <c r="G256" s="229">
        <f>'Lask. kustannukset MUUT'!$F150/$F$12</f>
        <v>0.21708079869283969</v>
      </c>
      <c r="H256" s="230">
        <v>0</v>
      </c>
      <c r="I256" s="231">
        <v>6</v>
      </c>
      <c r="J256" s="232">
        <v>159</v>
      </c>
      <c r="K256" s="232">
        <v>713.56</v>
      </c>
      <c r="L256" s="233">
        <f t="shared" si="11"/>
        <v>9.4778294747463434</v>
      </c>
      <c r="M256" s="229">
        <v>1.930655914018564</v>
      </c>
      <c r="N256" s="230">
        <v>0</v>
      </c>
      <c r="O256" s="234">
        <v>0</v>
      </c>
      <c r="P256" s="232">
        <v>1835</v>
      </c>
      <c r="Q256" s="235">
        <v>236</v>
      </c>
      <c r="R256" s="236">
        <v>0.12861035422343325</v>
      </c>
      <c r="S256" s="237">
        <v>0.90746616855721252</v>
      </c>
      <c r="T256" s="209">
        <v>356583.79678362393</v>
      </c>
      <c r="U256" s="238">
        <v>0</v>
      </c>
      <c r="V256" s="238">
        <v>0</v>
      </c>
      <c r="W256" s="238">
        <v>273088.86</v>
      </c>
      <c r="X256" s="238">
        <v>542258.28755845851</v>
      </c>
      <c r="Y256" s="238">
        <v>0</v>
      </c>
      <c r="Z256" s="231">
        <v>0</v>
      </c>
      <c r="AA256" s="238">
        <v>174480.41683278754</v>
      </c>
      <c r="AB256" s="239">
        <f t="shared" si="12"/>
        <v>1346411.3611748698</v>
      </c>
    </row>
    <row r="257" spans="1:28" x14ac:dyDescent="0.25">
      <c r="A257" s="204">
        <v>781</v>
      </c>
      <c r="B257" s="205" t="s">
        <v>256</v>
      </c>
      <c r="C257" s="207">
        <v>3504</v>
      </c>
      <c r="D257" s="207">
        <v>126.33333333333333</v>
      </c>
      <c r="E257" s="208">
        <v>1310</v>
      </c>
      <c r="F257" s="228">
        <f t="shared" si="10"/>
        <v>9.6437659033078882E-2</v>
      </c>
      <c r="G257" s="229">
        <f>'Lask. kustannukset MUUT'!$F96/$F$12</f>
        <v>0.90132126460816431</v>
      </c>
      <c r="H257" s="230">
        <v>0</v>
      </c>
      <c r="I257" s="231">
        <v>7</v>
      </c>
      <c r="J257" s="232">
        <v>92</v>
      </c>
      <c r="K257" s="232">
        <v>666.76</v>
      </c>
      <c r="L257" s="233">
        <f t="shared" si="11"/>
        <v>5.2552642630031796</v>
      </c>
      <c r="M257" s="229">
        <v>3.4819233841956496</v>
      </c>
      <c r="N257" s="230">
        <v>0</v>
      </c>
      <c r="O257" s="234">
        <v>0</v>
      </c>
      <c r="P257" s="232">
        <v>699</v>
      </c>
      <c r="Q257" s="235">
        <v>114</v>
      </c>
      <c r="R257" s="236">
        <v>0.1630901287553648</v>
      </c>
      <c r="S257" s="237">
        <v>1.1507531813030918</v>
      </c>
      <c r="T257" s="209">
        <v>246629.5610159114</v>
      </c>
      <c r="U257" s="238">
        <v>0</v>
      </c>
      <c r="V257" s="238">
        <v>0</v>
      </c>
      <c r="W257" s="238">
        <v>158013.68</v>
      </c>
      <c r="X257" s="238">
        <v>506693.39062234125</v>
      </c>
      <c r="Y257" s="238">
        <v>0</v>
      </c>
      <c r="Z257" s="231">
        <v>0</v>
      </c>
      <c r="AA257" s="238">
        <v>114636.55895734193</v>
      </c>
      <c r="AB257" s="239">
        <f t="shared" si="12"/>
        <v>1025973.1905955946</v>
      </c>
    </row>
    <row r="258" spans="1:28" x14ac:dyDescent="0.25">
      <c r="A258" s="211">
        <v>783</v>
      </c>
      <c r="B258" s="205" t="s">
        <v>257</v>
      </c>
      <c r="C258" s="207">
        <v>6419</v>
      </c>
      <c r="D258" s="207">
        <v>174.41666666666666</v>
      </c>
      <c r="E258" s="208">
        <v>2937</v>
      </c>
      <c r="F258" s="228">
        <f t="shared" si="10"/>
        <v>5.9385994779253201E-2</v>
      </c>
      <c r="G258" s="229">
        <f>'Lask. kustannukset MUUT'!$F202/$F$12</f>
        <v>0.59317100528012678</v>
      </c>
      <c r="H258" s="230">
        <v>0</v>
      </c>
      <c r="I258" s="231">
        <v>18</v>
      </c>
      <c r="J258" s="232">
        <v>211</v>
      </c>
      <c r="K258" s="232">
        <v>406.85</v>
      </c>
      <c r="L258" s="233">
        <f t="shared" si="11"/>
        <v>15.777313506206218</v>
      </c>
      <c r="M258" s="229">
        <v>1.1597936188743765</v>
      </c>
      <c r="N258" s="230">
        <v>0</v>
      </c>
      <c r="O258" s="234">
        <v>0</v>
      </c>
      <c r="P258" s="232">
        <v>1712</v>
      </c>
      <c r="Q258" s="235">
        <v>266</v>
      </c>
      <c r="R258" s="236">
        <v>0.15537383177570094</v>
      </c>
      <c r="S258" s="237">
        <v>1.0963074992437751</v>
      </c>
      <c r="T258" s="209">
        <v>278218.35871970467</v>
      </c>
      <c r="U258" s="238">
        <v>0</v>
      </c>
      <c r="V258" s="238">
        <v>0</v>
      </c>
      <c r="W258" s="238">
        <v>362400.94</v>
      </c>
      <c r="X258" s="238">
        <v>309179.02389870351</v>
      </c>
      <c r="Y258" s="238">
        <v>0</v>
      </c>
      <c r="Z258" s="231">
        <v>0</v>
      </c>
      <c r="AA258" s="238">
        <v>200067.5345242699</v>
      </c>
      <c r="AB258" s="239">
        <f t="shared" si="12"/>
        <v>1149865.857142678</v>
      </c>
    </row>
    <row r="259" spans="1:28" x14ac:dyDescent="0.25">
      <c r="A259" s="204">
        <v>785</v>
      </c>
      <c r="B259" s="205" t="s">
        <v>258</v>
      </c>
      <c r="C259" s="207">
        <v>2626</v>
      </c>
      <c r="D259" s="207">
        <v>130.75</v>
      </c>
      <c r="E259" s="208">
        <v>1035</v>
      </c>
      <c r="F259" s="228">
        <f t="shared" si="10"/>
        <v>0.12632850241545893</v>
      </c>
      <c r="G259" s="229">
        <f>'Lask. kustannukset MUUT'!$F41/$F$12</f>
        <v>1.1078666181371444</v>
      </c>
      <c r="H259" s="230">
        <v>0</v>
      </c>
      <c r="I259" s="231">
        <v>0</v>
      </c>
      <c r="J259" s="232">
        <v>36</v>
      </c>
      <c r="K259" s="232">
        <v>1302.3699999999999</v>
      </c>
      <c r="L259" s="233">
        <f t="shared" si="11"/>
        <v>2.0163240860892069</v>
      </c>
      <c r="M259" s="229">
        <v>9.0751420635804099</v>
      </c>
      <c r="N259" s="230">
        <v>3</v>
      </c>
      <c r="O259" s="234">
        <v>76</v>
      </c>
      <c r="P259" s="232">
        <v>542</v>
      </c>
      <c r="Q259" s="235">
        <v>65</v>
      </c>
      <c r="R259" s="236">
        <v>0.11992619926199262</v>
      </c>
      <c r="S259" s="237">
        <v>0.84619134447637057</v>
      </c>
      <c r="T259" s="209">
        <v>242119.87572229965</v>
      </c>
      <c r="U259" s="238">
        <v>0</v>
      </c>
      <c r="V259" s="238">
        <v>0</v>
      </c>
      <c r="W259" s="238">
        <v>61831.44</v>
      </c>
      <c r="X259" s="238">
        <v>989714.84663869836</v>
      </c>
      <c r="Y259" s="238">
        <v>0</v>
      </c>
      <c r="Z259" s="231">
        <v>22497.519999999997</v>
      </c>
      <c r="AA259" s="238">
        <v>63174.259519014398</v>
      </c>
      <c r="AB259" s="239">
        <f t="shared" si="12"/>
        <v>1379337.9418800124</v>
      </c>
    </row>
    <row r="260" spans="1:28" x14ac:dyDescent="0.25">
      <c r="A260" s="204">
        <v>790</v>
      </c>
      <c r="B260" s="205" t="s">
        <v>259</v>
      </c>
      <c r="C260" s="207">
        <v>23734</v>
      </c>
      <c r="D260" s="207">
        <v>613.16666666666663</v>
      </c>
      <c r="E260" s="208">
        <v>10124</v>
      </c>
      <c r="F260" s="228">
        <f t="shared" si="10"/>
        <v>6.0565652574739885E-2</v>
      </c>
      <c r="G260" s="229">
        <f>'Lask. kustannukset MUUT'!$F206/$F$12</f>
        <v>0.58883247207461575</v>
      </c>
      <c r="H260" s="230">
        <v>0</v>
      </c>
      <c r="I260" s="231">
        <v>40</v>
      </c>
      <c r="J260" s="232">
        <v>690</v>
      </c>
      <c r="K260" s="232">
        <v>1429.12</v>
      </c>
      <c r="L260" s="233">
        <f t="shared" si="11"/>
        <v>16.607422749664131</v>
      </c>
      <c r="M260" s="229">
        <v>1.1018222275246503</v>
      </c>
      <c r="N260" s="230">
        <v>0</v>
      </c>
      <c r="O260" s="234">
        <v>0</v>
      </c>
      <c r="P260" s="232">
        <v>6504</v>
      </c>
      <c r="Q260" s="235">
        <v>892</v>
      </c>
      <c r="R260" s="236">
        <v>0.13714637146371464</v>
      </c>
      <c r="S260" s="237">
        <v>0.96769574265759295</v>
      </c>
      <c r="T260" s="209">
        <v>1049135.8119803735</v>
      </c>
      <c r="U260" s="238">
        <v>0</v>
      </c>
      <c r="V260" s="238">
        <v>0</v>
      </c>
      <c r="W260" s="238">
        <v>1185102.5999999999</v>
      </c>
      <c r="X260" s="238">
        <v>1086036.4425073492</v>
      </c>
      <c r="Y260" s="238">
        <v>0</v>
      </c>
      <c r="Z260" s="231">
        <v>0</v>
      </c>
      <c r="AA260" s="238">
        <v>652960.07619976986</v>
      </c>
      <c r="AB260" s="239">
        <f t="shared" si="12"/>
        <v>3973234.9306874927</v>
      </c>
    </row>
    <row r="261" spans="1:28" x14ac:dyDescent="0.25">
      <c r="A261" s="204">
        <v>791</v>
      </c>
      <c r="B261" s="205" t="s">
        <v>260</v>
      </c>
      <c r="C261" s="207">
        <v>5029</v>
      </c>
      <c r="D261" s="207">
        <v>177.33333333333334</v>
      </c>
      <c r="E261" s="208">
        <v>2163</v>
      </c>
      <c r="F261" s="228">
        <f t="shared" si="10"/>
        <v>8.1984897518878108E-2</v>
      </c>
      <c r="G261" s="229">
        <f>'Lask. kustannukset MUUT'!$F44/$F$12</f>
        <v>1.0386641193036019</v>
      </c>
      <c r="H261" s="230">
        <v>0</v>
      </c>
      <c r="I261" s="231">
        <v>4</v>
      </c>
      <c r="J261" s="232">
        <v>76</v>
      </c>
      <c r="K261" s="232">
        <v>2173.2600000000002</v>
      </c>
      <c r="L261" s="233">
        <f t="shared" si="11"/>
        <v>2.3140351361549008</v>
      </c>
      <c r="M261" s="229">
        <v>7.9075841336981307</v>
      </c>
      <c r="N261" s="230">
        <v>0</v>
      </c>
      <c r="O261" s="234">
        <v>0</v>
      </c>
      <c r="P261" s="232">
        <v>1273</v>
      </c>
      <c r="Q261" s="235">
        <v>173</v>
      </c>
      <c r="R261" s="236">
        <v>0.13589945011783189</v>
      </c>
      <c r="S261" s="237">
        <v>0.95889754796267279</v>
      </c>
      <c r="T261" s="209">
        <v>300919.17783525621</v>
      </c>
      <c r="U261" s="238">
        <v>0</v>
      </c>
      <c r="V261" s="238">
        <v>0</v>
      </c>
      <c r="W261" s="238">
        <v>130533.04</v>
      </c>
      <c r="X261" s="238">
        <v>1651533.5024655189</v>
      </c>
      <c r="Y261" s="238">
        <v>0</v>
      </c>
      <c r="Z261" s="231">
        <v>0</v>
      </c>
      <c r="AA261" s="238">
        <v>137097.86870426274</v>
      </c>
      <c r="AB261" s="239">
        <f t="shared" si="12"/>
        <v>2220083.5890050377</v>
      </c>
    </row>
    <row r="262" spans="1:28" x14ac:dyDescent="0.25">
      <c r="A262" s="204">
        <v>831</v>
      </c>
      <c r="B262" s="205" t="s">
        <v>261</v>
      </c>
      <c r="C262" s="207">
        <v>4559</v>
      </c>
      <c r="D262" s="207">
        <v>172.25</v>
      </c>
      <c r="E262" s="208">
        <v>2137</v>
      </c>
      <c r="F262" s="228">
        <f t="shared" si="10"/>
        <v>8.0603649976602715E-2</v>
      </c>
      <c r="G262" s="229">
        <f>'Lask. kustannukset MUUT'!$F185/$F$12</f>
        <v>0.46656456704393612</v>
      </c>
      <c r="H262" s="230">
        <v>0</v>
      </c>
      <c r="I262" s="231">
        <v>8</v>
      </c>
      <c r="J262" s="232">
        <v>223</v>
      </c>
      <c r="K262" s="232">
        <v>344.69</v>
      </c>
      <c r="L262" s="233">
        <f t="shared" si="11"/>
        <v>13.226377324552496</v>
      </c>
      <c r="M262" s="229">
        <v>1.3834799263975783</v>
      </c>
      <c r="N262" s="230">
        <v>3</v>
      </c>
      <c r="O262" s="234">
        <v>2070</v>
      </c>
      <c r="P262" s="232">
        <v>1323</v>
      </c>
      <c r="Q262" s="235">
        <v>98</v>
      </c>
      <c r="R262" s="236">
        <v>7.407407407407407E-2</v>
      </c>
      <c r="S262" s="237">
        <v>0.52266177630335364</v>
      </c>
      <c r="T262" s="209">
        <v>268199.93819756579</v>
      </c>
      <c r="U262" s="238">
        <v>0</v>
      </c>
      <c r="V262" s="238">
        <v>0</v>
      </c>
      <c r="W262" s="238">
        <v>383011.42</v>
      </c>
      <c r="X262" s="238">
        <v>261941.54540406563</v>
      </c>
      <c r="Y262" s="238">
        <v>0</v>
      </c>
      <c r="Z262" s="231">
        <v>612761.39999999991</v>
      </c>
      <c r="AA262" s="238">
        <v>67743.431535087511</v>
      </c>
      <c r="AB262" s="239">
        <f t="shared" si="12"/>
        <v>1593657.735136719</v>
      </c>
    </row>
    <row r="263" spans="1:28" x14ac:dyDescent="0.25">
      <c r="A263" s="204">
        <v>832</v>
      </c>
      <c r="B263" s="205" t="s">
        <v>262</v>
      </c>
      <c r="C263" s="207">
        <v>3825</v>
      </c>
      <c r="D263" s="207">
        <v>179.5</v>
      </c>
      <c r="E263" s="208">
        <v>1587</v>
      </c>
      <c r="F263" s="228">
        <f t="shared" si="10"/>
        <v>0.1131064902331443</v>
      </c>
      <c r="G263" s="229">
        <f>'Lask. kustannukset MUUT'!$F32/$F$12</f>
        <v>1.0656901398410306</v>
      </c>
      <c r="H263" s="230">
        <v>0</v>
      </c>
      <c r="I263" s="231">
        <v>3</v>
      </c>
      <c r="J263" s="232">
        <v>86</v>
      </c>
      <c r="K263" s="232">
        <v>2438.21</v>
      </c>
      <c r="L263" s="233">
        <f t="shared" si="11"/>
        <v>1.5687738135763531</v>
      </c>
      <c r="M263" s="229">
        <v>11.664159210921131</v>
      </c>
      <c r="N263" s="230">
        <v>0</v>
      </c>
      <c r="O263" s="234">
        <v>0</v>
      </c>
      <c r="P263" s="232">
        <v>911</v>
      </c>
      <c r="Q263" s="235">
        <v>112</v>
      </c>
      <c r="R263" s="236">
        <v>0.12294182217343579</v>
      </c>
      <c r="S263" s="237">
        <v>0.8674693806483762</v>
      </c>
      <c r="T263" s="209">
        <v>315757.25540495547</v>
      </c>
      <c r="U263" s="238">
        <v>0</v>
      </c>
      <c r="V263" s="238">
        <v>0</v>
      </c>
      <c r="W263" s="238">
        <v>147708.44</v>
      </c>
      <c r="X263" s="238">
        <v>1852877.9350130463</v>
      </c>
      <c r="Y263" s="238">
        <v>0</v>
      </c>
      <c r="Z263" s="231">
        <v>0</v>
      </c>
      <c r="AA263" s="238">
        <v>94332.74093126251</v>
      </c>
      <c r="AB263" s="239">
        <f t="shared" si="12"/>
        <v>2410676.3713492644</v>
      </c>
    </row>
    <row r="264" spans="1:28" x14ac:dyDescent="0.25">
      <c r="A264" s="204">
        <v>833</v>
      </c>
      <c r="B264" s="205" t="s">
        <v>263</v>
      </c>
      <c r="C264" s="207">
        <v>1691</v>
      </c>
      <c r="D264" s="207">
        <v>55.833333333333336</v>
      </c>
      <c r="E264" s="208">
        <v>698</v>
      </c>
      <c r="F264" s="228">
        <f t="shared" si="10"/>
        <v>7.9990448901623684E-2</v>
      </c>
      <c r="G264" s="229">
        <f>'Lask. kustannukset MUUT'!$F176/$F$12</f>
        <v>1.2317843170325737</v>
      </c>
      <c r="H264" s="230">
        <v>0</v>
      </c>
      <c r="I264" s="231">
        <v>13</v>
      </c>
      <c r="J264" s="232">
        <v>101</v>
      </c>
      <c r="K264" s="232">
        <v>140.33000000000001</v>
      </c>
      <c r="L264" s="233">
        <f t="shared" si="11"/>
        <v>12.050167462410032</v>
      </c>
      <c r="M264" s="229">
        <v>1.5185206001957756</v>
      </c>
      <c r="N264" s="230">
        <v>3</v>
      </c>
      <c r="O264" s="234">
        <v>182</v>
      </c>
      <c r="P264" s="232">
        <v>452</v>
      </c>
      <c r="Q264" s="235">
        <v>85</v>
      </c>
      <c r="R264" s="236">
        <v>0.18805309734513273</v>
      </c>
      <c r="S264" s="237">
        <v>1.3268902396196864</v>
      </c>
      <c r="T264" s="209">
        <v>98722.493126252841</v>
      </c>
      <c r="U264" s="238">
        <v>0</v>
      </c>
      <c r="V264" s="238">
        <v>0</v>
      </c>
      <c r="W264" s="238">
        <v>173471.54</v>
      </c>
      <c r="X264" s="238">
        <v>106641.49544968679</v>
      </c>
      <c r="Y264" s="238">
        <v>0</v>
      </c>
      <c r="Z264" s="231">
        <v>53875.64</v>
      </c>
      <c r="AA264" s="238">
        <v>63790.420765447576</v>
      </c>
      <c r="AB264" s="239">
        <f t="shared" si="12"/>
        <v>496501.58934138715</v>
      </c>
    </row>
    <row r="265" spans="1:28" x14ac:dyDescent="0.25">
      <c r="A265" s="204">
        <v>834</v>
      </c>
      <c r="B265" s="205" t="s">
        <v>264</v>
      </c>
      <c r="C265" s="207">
        <v>5879</v>
      </c>
      <c r="D265" s="207">
        <v>181.25</v>
      </c>
      <c r="E265" s="208">
        <v>2722</v>
      </c>
      <c r="F265" s="228">
        <f t="shared" si="10"/>
        <v>6.6587068332108743E-2</v>
      </c>
      <c r="G265" s="229">
        <f>'Lask. kustannukset MUUT'!$F147/$F$12</f>
        <v>1.0965901569287186</v>
      </c>
      <c r="H265" s="230">
        <v>0</v>
      </c>
      <c r="I265" s="231">
        <v>13</v>
      </c>
      <c r="J265" s="232">
        <v>145</v>
      </c>
      <c r="K265" s="232">
        <v>640.59</v>
      </c>
      <c r="L265" s="233">
        <f t="shared" si="11"/>
        <v>9.1774770133782919</v>
      </c>
      <c r="M265" s="229">
        <v>1.9938407364904651</v>
      </c>
      <c r="N265" s="230">
        <v>0</v>
      </c>
      <c r="O265" s="234">
        <v>0</v>
      </c>
      <c r="P265" s="232">
        <v>1641</v>
      </c>
      <c r="Q265" s="235">
        <v>212</v>
      </c>
      <c r="R265" s="236">
        <v>0.1291895185862279</v>
      </c>
      <c r="S265" s="237">
        <v>0.9115527140647155</v>
      </c>
      <c r="T265" s="209">
        <v>285711.50403188873</v>
      </c>
      <c r="U265" s="238">
        <v>0</v>
      </c>
      <c r="V265" s="238">
        <v>0</v>
      </c>
      <c r="W265" s="238">
        <v>249043.3</v>
      </c>
      <c r="X265" s="238">
        <v>486805.92581853381</v>
      </c>
      <c r="Y265" s="238">
        <v>0</v>
      </c>
      <c r="Z265" s="231">
        <v>0</v>
      </c>
      <c r="AA265" s="238">
        <v>152356.89328219512</v>
      </c>
      <c r="AB265" s="239">
        <f t="shared" si="12"/>
        <v>1173917.6231326177</v>
      </c>
    </row>
    <row r="266" spans="1:28" x14ac:dyDescent="0.25">
      <c r="A266" s="204">
        <v>837</v>
      </c>
      <c r="B266" s="205" t="s">
        <v>265</v>
      </c>
      <c r="C266" s="207">
        <v>249009</v>
      </c>
      <c r="D266" s="207">
        <v>12325.25</v>
      </c>
      <c r="E266" s="208">
        <v>121466</v>
      </c>
      <c r="F266" s="228">
        <f t="shared" si="10"/>
        <v>0.10147078194721157</v>
      </c>
      <c r="G266" s="229">
        <f>'Lask. kustannukset MUUT'!$F297/$F$12</f>
        <v>1.222729168392467</v>
      </c>
      <c r="H266" s="230">
        <v>0</v>
      </c>
      <c r="I266" s="231">
        <v>1333</v>
      </c>
      <c r="J266" s="232">
        <v>23391</v>
      </c>
      <c r="K266" s="232">
        <v>524.89</v>
      </c>
      <c r="L266" s="233">
        <f t="shared" si="11"/>
        <v>474.40225571072034</v>
      </c>
      <c r="M266" s="229">
        <v>3.8571544100406745E-2</v>
      </c>
      <c r="N266" s="230">
        <v>0</v>
      </c>
      <c r="O266" s="234">
        <v>0</v>
      </c>
      <c r="P266" s="232">
        <v>81477</v>
      </c>
      <c r="Q266" s="235">
        <v>9793</v>
      </c>
      <c r="R266" s="236">
        <v>0.12019342882040331</v>
      </c>
      <c r="S266" s="237">
        <v>0.84807689859804636</v>
      </c>
      <c r="T266" s="209">
        <v>18441252.918066327</v>
      </c>
      <c r="U266" s="238">
        <v>0</v>
      </c>
      <c r="V266" s="238">
        <v>0</v>
      </c>
      <c r="W266" s="238">
        <v>40174978.140000001</v>
      </c>
      <c r="X266" s="238">
        <v>398881.59728202154</v>
      </c>
      <c r="Y266" s="238">
        <v>0</v>
      </c>
      <c r="Z266" s="231">
        <v>0</v>
      </c>
      <c r="AA266" s="238">
        <v>6003812.7279945165</v>
      </c>
      <c r="AB266" s="239">
        <f t="shared" si="12"/>
        <v>65018925.383342862</v>
      </c>
    </row>
    <row r="267" spans="1:28" x14ac:dyDescent="0.25">
      <c r="A267" s="204">
        <v>844</v>
      </c>
      <c r="B267" s="205" t="s">
        <v>266</v>
      </c>
      <c r="C267" s="207">
        <v>1441</v>
      </c>
      <c r="D267" s="207">
        <v>61.416666666666664</v>
      </c>
      <c r="E267" s="208">
        <v>612</v>
      </c>
      <c r="F267" s="228">
        <f t="shared" si="10"/>
        <v>0.10035403050108932</v>
      </c>
      <c r="G267" s="229">
        <f>'Lask. kustannukset MUUT'!$F72/$F$12</f>
        <v>0.95597620202669109</v>
      </c>
      <c r="H267" s="230">
        <v>0</v>
      </c>
      <c r="I267" s="231">
        <v>2</v>
      </c>
      <c r="J267" s="232">
        <v>28</v>
      </c>
      <c r="K267" s="232">
        <v>347.75</v>
      </c>
      <c r="L267" s="233">
        <f t="shared" si="11"/>
        <v>4.143781452192667</v>
      </c>
      <c r="M267" s="229">
        <v>4.4158765945042635</v>
      </c>
      <c r="N267" s="230">
        <v>3</v>
      </c>
      <c r="O267" s="234">
        <v>168</v>
      </c>
      <c r="P267" s="232">
        <v>335</v>
      </c>
      <c r="Q267" s="235">
        <v>47</v>
      </c>
      <c r="R267" s="236">
        <v>0.14029850746268657</v>
      </c>
      <c r="S267" s="237">
        <v>0.98993700616262059</v>
      </c>
      <c r="T267" s="209">
        <v>105543.90859180235</v>
      </c>
      <c r="U267" s="238">
        <v>0</v>
      </c>
      <c r="V267" s="238">
        <v>0</v>
      </c>
      <c r="W267" s="238">
        <v>48091.119999999995</v>
      </c>
      <c r="X267" s="238">
        <v>264266.9425114271</v>
      </c>
      <c r="Y267" s="238">
        <v>0</v>
      </c>
      <c r="Z267" s="231">
        <v>49731.360000000001</v>
      </c>
      <c r="AA267" s="238">
        <v>40555.372991777964</v>
      </c>
      <c r="AB267" s="239">
        <f t="shared" si="12"/>
        <v>508188.70409500739</v>
      </c>
    </row>
    <row r="268" spans="1:28" x14ac:dyDescent="0.25">
      <c r="A268" s="204">
        <v>845</v>
      </c>
      <c r="B268" s="205" t="s">
        <v>267</v>
      </c>
      <c r="C268" s="207">
        <v>2863</v>
      </c>
      <c r="D268" s="207">
        <v>122.5</v>
      </c>
      <c r="E268" s="208">
        <v>1226</v>
      </c>
      <c r="F268" s="228">
        <f t="shared" ref="F268:F305" si="13">D268/E268</f>
        <v>9.9918433931484502E-2</v>
      </c>
      <c r="G268" s="229">
        <f>'Lask. kustannukset MUUT'!$F35/$F$12</f>
        <v>1.2412271184388268</v>
      </c>
      <c r="H268" s="230">
        <v>0</v>
      </c>
      <c r="I268" s="231">
        <v>4</v>
      </c>
      <c r="J268" s="232">
        <v>85</v>
      </c>
      <c r="K268" s="232">
        <v>1559.72</v>
      </c>
      <c r="L268" s="233">
        <f t="shared" ref="L268:L305" si="14">C268/K268</f>
        <v>1.8355858743877105</v>
      </c>
      <c r="M268" s="229">
        <v>9.9687123238416859</v>
      </c>
      <c r="N268" s="230">
        <v>0</v>
      </c>
      <c r="O268" s="234">
        <v>0</v>
      </c>
      <c r="P268" s="232">
        <v>701</v>
      </c>
      <c r="Q268" s="235">
        <v>104</v>
      </c>
      <c r="R268" s="236">
        <v>0.14835948644793154</v>
      </c>
      <c r="S268" s="237">
        <v>1.0468147416974445</v>
      </c>
      <c r="T268" s="209">
        <v>208785.98335140129</v>
      </c>
      <c r="U268" s="238">
        <v>0</v>
      </c>
      <c r="V268" s="238">
        <v>0</v>
      </c>
      <c r="W268" s="238">
        <v>145990.9</v>
      </c>
      <c r="X268" s="238">
        <v>1185283.7831025829</v>
      </c>
      <c r="Y268" s="238">
        <v>0</v>
      </c>
      <c r="Z268" s="231">
        <v>0</v>
      </c>
      <c r="AA268" s="238">
        <v>85205.580113790245</v>
      </c>
      <c r="AB268" s="239">
        <f t="shared" si="12"/>
        <v>1625266.2465677743</v>
      </c>
    </row>
    <row r="269" spans="1:28" x14ac:dyDescent="0.25">
      <c r="A269" s="204">
        <v>846</v>
      </c>
      <c r="B269" s="205" t="s">
        <v>268</v>
      </c>
      <c r="C269" s="207">
        <v>4862</v>
      </c>
      <c r="D269" s="207">
        <v>150.58333333333334</v>
      </c>
      <c r="E269" s="208">
        <v>2003</v>
      </c>
      <c r="F269" s="228">
        <f t="shared" si="13"/>
        <v>7.5178898319187892E-2</v>
      </c>
      <c r="G269" s="229">
        <f>'Lask. kustannukset MUUT'!$F140/$F$12</f>
        <v>0.89704577612230074</v>
      </c>
      <c r="H269" s="230">
        <v>0</v>
      </c>
      <c r="I269" s="231">
        <v>41</v>
      </c>
      <c r="J269" s="232">
        <v>96</v>
      </c>
      <c r="K269" s="232">
        <v>554.73</v>
      </c>
      <c r="L269" s="233">
        <f t="shared" si="14"/>
        <v>8.7646242316081686</v>
      </c>
      <c r="M269" s="229">
        <v>2.0877595027392313</v>
      </c>
      <c r="N269" s="230">
        <v>0</v>
      </c>
      <c r="O269" s="234">
        <v>0</v>
      </c>
      <c r="P269" s="232">
        <v>1155</v>
      </c>
      <c r="Q269" s="235">
        <v>173</v>
      </c>
      <c r="R269" s="236">
        <v>0.1497835497835498</v>
      </c>
      <c r="S269" s="237">
        <v>1.0568628385770411</v>
      </c>
      <c r="T269" s="209">
        <v>266775.09580884589</v>
      </c>
      <c r="U269" s="238">
        <v>0</v>
      </c>
      <c r="V269" s="238">
        <v>0</v>
      </c>
      <c r="W269" s="238">
        <v>164883.84</v>
      </c>
      <c r="X269" s="238">
        <v>421558.01874727244</v>
      </c>
      <c r="Y269" s="238">
        <v>0</v>
      </c>
      <c r="Z269" s="231">
        <v>0</v>
      </c>
      <c r="AA269" s="238">
        <v>146086.62025462356</v>
      </c>
      <c r="AB269" s="239">
        <f t="shared" ref="AB269:AB305" si="15">SUM(T269:AA269)</f>
        <v>999303.57481074193</v>
      </c>
    </row>
    <row r="270" spans="1:28" x14ac:dyDescent="0.25">
      <c r="A270" s="204">
        <v>848</v>
      </c>
      <c r="B270" s="205" t="s">
        <v>269</v>
      </c>
      <c r="C270" s="207">
        <v>4160</v>
      </c>
      <c r="D270" s="207">
        <v>258.83333333333331</v>
      </c>
      <c r="E270" s="208">
        <v>1749</v>
      </c>
      <c r="F270" s="228">
        <f t="shared" si="13"/>
        <v>0.14798932723461025</v>
      </c>
      <c r="G270" s="229">
        <f>'Lask. kustannukset MUUT'!$F93/$F$12</f>
        <v>0.87409420545129146</v>
      </c>
      <c r="H270" s="230">
        <v>0</v>
      </c>
      <c r="I270" s="231">
        <v>9</v>
      </c>
      <c r="J270" s="232">
        <v>222</v>
      </c>
      <c r="K270" s="232">
        <v>837.82</v>
      </c>
      <c r="L270" s="233">
        <f t="shared" si="14"/>
        <v>4.965267002458762</v>
      </c>
      <c r="M270" s="229">
        <v>3.6852857093923141</v>
      </c>
      <c r="N270" s="230">
        <v>0</v>
      </c>
      <c r="O270" s="234">
        <v>0</v>
      </c>
      <c r="P270" s="232">
        <v>1055</v>
      </c>
      <c r="Q270" s="235">
        <v>153</v>
      </c>
      <c r="R270" s="236">
        <v>0.14502369668246445</v>
      </c>
      <c r="S270" s="237">
        <v>1.0232776293408312</v>
      </c>
      <c r="T270" s="209">
        <v>449322.43038264441</v>
      </c>
      <c r="U270" s="238">
        <v>0</v>
      </c>
      <c r="V270" s="238">
        <v>0</v>
      </c>
      <c r="W270" s="238">
        <v>381293.88</v>
      </c>
      <c r="X270" s="238">
        <v>636687.64852602128</v>
      </c>
      <c r="Y270" s="238">
        <v>0</v>
      </c>
      <c r="Z270" s="231">
        <v>0</v>
      </c>
      <c r="AA270" s="238">
        <v>121021.81728898489</v>
      </c>
      <c r="AB270" s="239">
        <f t="shared" si="15"/>
        <v>1588325.7761976505</v>
      </c>
    </row>
    <row r="271" spans="1:28" x14ac:dyDescent="0.25">
      <c r="A271" s="204">
        <v>849</v>
      </c>
      <c r="B271" s="205" t="s">
        <v>270</v>
      </c>
      <c r="C271" s="207">
        <v>2903</v>
      </c>
      <c r="D271" s="207">
        <v>73.416666666666671</v>
      </c>
      <c r="E271" s="208">
        <v>1190</v>
      </c>
      <c r="F271" s="228">
        <f t="shared" si="13"/>
        <v>6.1694677871148462E-2</v>
      </c>
      <c r="G271" s="229">
        <f>'Lask. kustannukset MUUT'!$F86/$F$12</f>
        <v>0.87268417343214821</v>
      </c>
      <c r="H271" s="230">
        <v>0</v>
      </c>
      <c r="I271" s="231">
        <v>5</v>
      </c>
      <c r="J271" s="232">
        <v>57</v>
      </c>
      <c r="K271" s="232">
        <v>609.16</v>
      </c>
      <c r="L271" s="233">
        <f t="shared" si="14"/>
        <v>4.7655788298640758</v>
      </c>
      <c r="M271" s="229">
        <v>3.8397072382496709</v>
      </c>
      <c r="N271" s="230">
        <v>0</v>
      </c>
      <c r="O271" s="234">
        <v>0</v>
      </c>
      <c r="P271" s="232">
        <v>711</v>
      </c>
      <c r="Q271" s="235">
        <v>92</v>
      </c>
      <c r="R271" s="236">
        <v>0.12939521800281295</v>
      </c>
      <c r="S271" s="237">
        <v>0.91300411556788363</v>
      </c>
      <c r="T271" s="209">
        <v>130716.10833802559</v>
      </c>
      <c r="U271" s="238">
        <v>0</v>
      </c>
      <c r="V271" s="238">
        <v>0</v>
      </c>
      <c r="W271" s="238">
        <v>97899.78</v>
      </c>
      <c r="X271" s="238">
        <v>462921.20977788913</v>
      </c>
      <c r="Y271" s="238">
        <v>0</v>
      </c>
      <c r="Z271" s="231">
        <v>0</v>
      </c>
      <c r="AA271" s="238">
        <v>75352.320437242088</v>
      </c>
      <c r="AB271" s="239">
        <f t="shared" si="15"/>
        <v>766889.41855315678</v>
      </c>
    </row>
    <row r="272" spans="1:28" x14ac:dyDescent="0.25">
      <c r="A272" s="204">
        <v>850</v>
      </c>
      <c r="B272" s="205" t="s">
        <v>271</v>
      </c>
      <c r="C272" s="207">
        <v>2407</v>
      </c>
      <c r="D272" s="207">
        <v>81.5</v>
      </c>
      <c r="E272" s="208">
        <v>1005</v>
      </c>
      <c r="F272" s="228">
        <f t="shared" si="13"/>
        <v>8.109452736318408E-2</v>
      </c>
      <c r="G272" s="229">
        <f>'Lask. kustannukset MUUT'!$F117/$F$12</f>
        <v>1.0296341024209315</v>
      </c>
      <c r="H272" s="230">
        <v>0</v>
      </c>
      <c r="I272" s="231">
        <v>1</v>
      </c>
      <c r="J272" s="232">
        <v>32</v>
      </c>
      <c r="K272" s="232">
        <v>361.46</v>
      </c>
      <c r="L272" s="233">
        <f t="shared" si="14"/>
        <v>6.659104741880153</v>
      </c>
      <c r="M272" s="229">
        <v>2.7478810195606038</v>
      </c>
      <c r="N272" s="230">
        <v>0</v>
      </c>
      <c r="O272" s="234">
        <v>0</v>
      </c>
      <c r="P272" s="232">
        <v>698</v>
      </c>
      <c r="Q272" s="235">
        <v>68</v>
      </c>
      <c r="R272" s="236">
        <v>9.7421203438395415E-2</v>
      </c>
      <c r="S272" s="237">
        <v>0.68739757972274873</v>
      </c>
      <c r="T272" s="209">
        <v>142462.9752528744</v>
      </c>
      <c r="U272" s="238">
        <v>0</v>
      </c>
      <c r="V272" s="238">
        <v>0</v>
      </c>
      <c r="W272" s="238">
        <v>54961.279999999999</v>
      </c>
      <c r="X272" s="238">
        <v>274685.633472841</v>
      </c>
      <c r="Y272" s="238">
        <v>0</v>
      </c>
      <c r="Z272" s="231">
        <v>0</v>
      </c>
      <c r="AA272" s="238">
        <v>47039.310651983214</v>
      </c>
      <c r="AB272" s="239">
        <f t="shared" si="15"/>
        <v>519149.19937769859</v>
      </c>
    </row>
    <row r="273" spans="1:28" x14ac:dyDescent="0.25">
      <c r="A273" s="204">
        <v>851</v>
      </c>
      <c r="B273" s="205" t="s">
        <v>272</v>
      </c>
      <c r="C273" s="207">
        <v>21227</v>
      </c>
      <c r="D273" s="207">
        <v>841.66666666666663</v>
      </c>
      <c r="E273" s="208">
        <v>9679</v>
      </c>
      <c r="F273" s="228">
        <f t="shared" si="13"/>
        <v>8.6958019079105969E-2</v>
      </c>
      <c r="G273" s="229">
        <f>'Lask. kustannukset MUUT'!$F210/$F$12</f>
        <v>0.92386215963252527</v>
      </c>
      <c r="H273" s="230">
        <v>0</v>
      </c>
      <c r="I273" s="231">
        <v>104</v>
      </c>
      <c r="J273" s="232">
        <v>633</v>
      </c>
      <c r="K273" s="232">
        <v>1188.71</v>
      </c>
      <c r="L273" s="233">
        <f t="shared" si="14"/>
        <v>17.857172901716986</v>
      </c>
      <c r="M273" s="229">
        <v>1.0247102174677982</v>
      </c>
      <c r="N273" s="230">
        <v>0</v>
      </c>
      <c r="O273" s="234">
        <v>0</v>
      </c>
      <c r="P273" s="232">
        <v>6145</v>
      </c>
      <c r="Q273" s="235">
        <v>691</v>
      </c>
      <c r="R273" s="236">
        <v>0.11244914564686737</v>
      </c>
      <c r="S273" s="237">
        <v>0.79343374780241405</v>
      </c>
      <c r="T273" s="209">
        <v>1347201.7261334404</v>
      </c>
      <c r="U273" s="238">
        <v>0</v>
      </c>
      <c r="V273" s="238">
        <v>0</v>
      </c>
      <c r="W273" s="238">
        <v>1087202.82</v>
      </c>
      <c r="X273" s="238">
        <v>903340.78284042736</v>
      </c>
      <c r="Y273" s="238">
        <v>0</v>
      </c>
      <c r="Z273" s="231">
        <v>0</v>
      </c>
      <c r="AA273" s="238">
        <v>478824.26241963042</v>
      </c>
      <c r="AB273" s="239">
        <f t="shared" si="15"/>
        <v>3816569.5913934982</v>
      </c>
    </row>
    <row r="274" spans="1:28" x14ac:dyDescent="0.25">
      <c r="A274" s="204">
        <v>853</v>
      </c>
      <c r="B274" s="205" t="s">
        <v>273</v>
      </c>
      <c r="C274" s="207">
        <v>197900</v>
      </c>
      <c r="D274" s="207">
        <v>11825.083333333334</v>
      </c>
      <c r="E274" s="208">
        <v>96049</v>
      </c>
      <c r="F274" s="228">
        <f t="shared" si="13"/>
        <v>0.12311511138411992</v>
      </c>
      <c r="G274" s="229">
        <f>'Lask. kustannukset MUUT'!$F299/$F$12</f>
        <v>0.40789285477461568</v>
      </c>
      <c r="H274" s="230">
        <v>1</v>
      </c>
      <c r="I274" s="231">
        <v>10854</v>
      </c>
      <c r="J274" s="232">
        <v>27307</v>
      </c>
      <c r="K274" s="232">
        <v>245.63</v>
      </c>
      <c r="L274" s="233">
        <f t="shared" si="14"/>
        <v>805.68334486829781</v>
      </c>
      <c r="M274" s="229">
        <v>2.2711686475869335E-2</v>
      </c>
      <c r="N274" s="230">
        <v>0</v>
      </c>
      <c r="O274" s="234">
        <v>0</v>
      </c>
      <c r="P274" s="232">
        <v>62421</v>
      </c>
      <c r="Q274" s="235">
        <v>10177</v>
      </c>
      <c r="R274" s="236">
        <v>0.16303808013328847</v>
      </c>
      <c r="S274" s="237">
        <v>1.1503859296619663</v>
      </c>
      <c r="T274" s="209">
        <v>17782447.261835728</v>
      </c>
      <c r="U274" s="238">
        <v>4072920.5300000003</v>
      </c>
      <c r="V274" s="238">
        <v>2967801.6222000001</v>
      </c>
      <c r="W274" s="238">
        <v>46900864.780000001</v>
      </c>
      <c r="X274" s="238">
        <v>186662.51355595072</v>
      </c>
      <c r="Y274" s="238">
        <v>0</v>
      </c>
      <c r="Z274" s="231">
        <v>0</v>
      </c>
      <c r="AA274" s="238">
        <v>6472412.9048993317</v>
      </c>
      <c r="AB274" s="239">
        <f t="shared" si="15"/>
        <v>78383109.612491012</v>
      </c>
    </row>
    <row r="275" spans="1:28" x14ac:dyDescent="0.25">
      <c r="A275" s="204">
        <v>854</v>
      </c>
      <c r="B275" s="205" t="s">
        <v>274</v>
      </c>
      <c r="C275" s="207">
        <v>3262</v>
      </c>
      <c r="D275" s="207">
        <v>136.58333333333334</v>
      </c>
      <c r="E275" s="208">
        <v>1241</v>
      </c>
      <c r="F275" s="228">
        <f t="shared" si="13"/>
        <v>0.1100590921300027</v>
      </c>
      <c r="G275" s="229">
        <f>'Lask. kustannukset MUUT'!$F37/$F$12</f>
        <v>0.69336895541442289</v>
      </c>
      <c r="H275" s="230">
        <v>0</v>
      </c>
      <c r="I275" s="231">
        <v>19</v>
      </c>
      <c r="J275" s="232">
        <v>41</v>
      </c>
      <c r="K275" s="232">
        <v>1738.15</v>
      </c>
      <c r="L275" s="233">
        <f t="shared" si="14"/>
        <v>1.8767079941316915</v>
      </c>
      <c r="M275" s="229">
        <v>9.7502795238769888</v>
      </c>
      <c r="N275" s="230">
        <v>0</v>
      </c>
      <c r="O275" s="234">
        <v>0</v>
      </c>
      <c r="P275" s="232">
        <v>663</v>
      </c>
      <c r="Q275" s="235">
        <v>110</v>
      </c>
      <c r="R275" s="236">
        <v>0.16591251885369532</v>
      </c>
      <c r="S275" s="237">
        <v>1.1706677795029867</v>
      </c>
      <c r="T275" s="209">
        <v>262025.92062679501</v>
      </c>
      <c r="U275" s="238">
        <v>0</v>
      </c>
      <c r="V275" s="238">
        <v>0</v>
      </c>
      <c r="W275" s="238">
        <v>70419.14</v>
      </c>
      <c r="X275" s="238">
        <v>1320878.7523400064</v>
      </c>
      <c r="Y275" s="238">
        <v>0</v>
      </c>
      <c r="Z275" s="231">
        <v>0</v>
      </c>
      <c r="AA275" s="238">
        <v>108566.16117628245</v>
      </c>
      <c r="AB275" s="239">
        <f t="shared" si="15"/>
        <v>1761889.9741430839</v>
      </c>
    </row>
    <row r="276" spans="1:28" x14ac:dyDescent="0.25">
      <c r="A276" s="204">
        <v>857</v>
      </c>
      <c r="B276" s="205" t="s">
        <v>275</v>
      </c>
      <c r="C276" s="207">
        <v>2394</v>
      </c>
      <c r="D276" s="207">
        <v>105</v>
      </c>
      <c r="E276" s="208">
        <v>899</v>
      </c>
      <c r="F276" s="228">
        <f t="shared" si="13"/>
        <v>0.1167964404894327</v>
      </c>
      <c r="G276" s="229">
        <f>'Lask. kustannukset MUUT'!$F77/$F$12</f>
        <v>0.71733948268034531</v>
      </c>
      <c r="H276" s="230">
        <v>0</v>
      </c>
      <c r="I276" s="231">
        <v>3</v>
      </c>
      <c r="J276" s="232">
        <v>52</v>
      </c>
      <c r="K276" s="232">
        <v>543.17999999999995</v>
      </c>
      <c r="L276" s="233">
        <f t="shared" si="14"/>
        <v>4.4073787694686848</v>
      </c>
      <c r="M276" s="229">
        <v>4.1517710377509456</v>
      </c>
      <c r="N276" s="230">
        <v>0</v>
      </c>
      <c r="O276" s="234">
        <v>0</v>
      </c>
      <c r="P276" s="232">
        <v>555</v>
      </c>
      <c r="Q276" s="235">
        <v>97</v>
      </c>
      <c r="R276" s="236">
        <v>0.17477477477477477</v>
      </c>
      <c r="S276" s="237">
        <v>1.2331992721968317</v>
      </c>
      <c r="T276" s="209">
        <v>204074.21106630086</v>
      </c>
      <c r="U276" s="238">
        <v>0</v>
      </c>
      <c r="V276" s="238">
        <v>0</v>
      </c>
      <c r="W276" s="238">
        <v>89312.08</v>
      </c>
      <c r="X276" s="238">
        <v>412780.78456752549</v>
      </c>
      <c r="Y276" s="238">
        <v>0</v>
      </c>
      <c r="Z276" s="231">
        <v>0</v>
      </c>
      <c r="AA276" s="238">
        <v>83933.293608682885</v>
      </c>
      <c r="AB276" s="239">
        <f t="shared" si="15"/>
        <v>790100.36924250936</v>
      </c>
    </row>
    <row r="277" spans="1:28" x14ac:dyDescent="0.25">
      <c r="A277" s="204">
        <v>858</v>
      </c>
      <c r="B277" s="205" t="s">
        <v>276</v>
      </c>
      <c r="C277" s="207">
        <v>40384</v>
      </c>
      <c r="D277" s="207">
        <v>1306.6666666666667</v>
      </c>
      <c r="E277" s="208">
        <v>19703</v>
      </c>
      <c r="F277" s="228">
        <f t="shared" si="13"/>
        <v>6.6318157979326331E-2</v>
      </c>
      <c r="G277" s="229">
        <f>'Lask. kustannukset MUUT'!$F288/$F$12</f>
        <v>1.2518158335482361</v>
      </c>
      <c r="H277" s="230">
        <v>0</v>
      </c>
      <c r="I277" s="231">
        <v>577</v>
      </c>
      <c r="J277" s="232">
        <v>2913</v>
      </c>
      <c r="K277" s="232">
        <v>219.53</v>
      </c>
      <c r="L277" s="233">
        <f t="shared" si="14"/>
        <v>183.95663462852457</v>
      </c>
      <c r="M277" s="229">
        <v>9.9471419252856394E-2</v>
      </c>
      <c r="N277" s="230">
        <v>0</v>
      </c>
      <c r="O277" s="234">
        <v>0</v>
      </c>
      <c r="P277" s="232">
        <v>14112</v>
      </c>
      <c r="Q277" s="235">
        <v>2056</v>
      </c>
      <c r="R277" s="236">
        <v>0.14569160997732428</v>
      </c>
      <c r="S277" s="237">
        <v>1.0279903814537901</v>
      </c>
      <c r="T277" s="209">
        <v>1954682.212873291</v>
      </c>
      <c r="U277" s="238">
        <v>0</v>
      </c>
      <c r="V277" s="238">
        <v>0</v>
      </c>
      <c r="W277" s="238">
        <v>5003194.0199999996</v>
      </c>
      <c r="X277" s="238">
        <v>166828.24411080836</v>
      </c>
      <c r="Y277" s="238">
        <v>0</v>
      </c>
      <c r="Z277" s="231">
        <v>0</v>
      </c>
      <c r="AA277" s="238">
        <v>1180253.3561424268</v>
      </c>
      <c r="AB277" s="239">
        <f t="shared" si="15"/>
        <v>8304957.8331265263</v>
      </c>
    </row>
    <row r="278" spans="1:28" x14ac:dyDescent="0.25">
      <c r="A278" s="204">
        <v>859</v>
      </c>
      <c r="B278" s="205" t="s">
        <v>277</v>
      </c>
      <c r="C278" s="207">
        <v>6562</v>
      </c>
      <c r="D278" s="207">
        <v>183.91666666666666</v>
      </c>
      <c r="E278" s="208">
        <v>2829</v>
      </c>
      <c r="F278" s="228">
        <f t="shared" si="13"/>
        <v>6.5011193590196761E-2</v>
      </c>
      <c r="G278" s="229">
        <f>'Lask. kustannukset MUUT'!$F187/$F$12</f>
        <v>0.95895579121183283</v>
      </c>
      <c r="H278" s="230">
        <v>0</v>
      </c>
      <c r="I278" s="231">
        <v>17</v>
      </c>
      <c r="J278" s="232">
        <v>55</v>
      </c>
      <c r="K278" s="232">
        <v>491.82</v>
      </c>
      <c r="L278" s="233">
        <f t="shared" si="14"/>
        <v>13.342279695823676</v>
      </c>
      <c r="M278" s="229">
        <v>1.3714618449503917</v>
      </c>
      <c r="N278" s="230">
        <v>0</v>
      </c>
      <c r="O278" s="234">
        <v>0</v>
      </c>
      <c r="P278" s="232">
        <v>1956</v>
      </c>
      <c r="Q278" s="235">
        <v>141</v>
      </c>
      <c r="R278" s="236">
        <v>7.2085889570552147E-2</v>
      </c>
      <c r="S278" s="237">
        <v>0.50863327770625444</v>
      </c>
      <c r="T278" s="209">
        <v>311357.07488490932</v>
      </c>
      <c r="U278" s="238">
        <v>0</v>
      </c>
      <c r="V278" s="238">
        <v>0</v>
      </c>
      <c r="W278" s="238">
        <v>94464.7</v>
      </c>
      <c r="X278" s="238">
        <v>373750.58998122247</v>
      </c>
      <c r="Y278" s="238">
        <v>0</v>
      </c>
      <c r="Z278" s="231">
        <v>0</v>
      </c>
      <c r="AA278" s="238">
        <v>94889.434087008995</v>
      </c>
      <c r="AB278" s="239">
        <f t="shared" si="15"/>
        <v>874461.79895314085</v>
      </c>
    </row>
    <row r="279" spans="1:28" x14ac:dyDescent="0.25">
      <c r="A279" s="204">
        <v>886</v>
      </c>
      <c r="B279" s="205" t="s">
        <v>278</v>
      </c>
      <c r="C279" s="207">
        <v>12599</v>
      </c>
      <c r="D279" s="207">
        <v>423.16666666666669</v>
      </c>
      <c r="E279" s="208">
        <v>5714</v>
      </c>
      <c r="F279" s="228">
        <f t="shared" si="13"/>
        <v>7.4057869560144679E-2</v>
      </c>
      <c r="G279" s="229">
        <f>'Lask. kustannukset MUUT'!$F244/$F$12</f>
        <v>0.84870120643831082</v>
      </c>
      <c r="H279" s="230">
        <v>0</v>
      </c>
      <c r="I279" s="231">
        <v>37</v>
      </c>
      <c r="J279" s="232">
        <v>276</v>
      </c>
      <c r="K279" s="232">
        <v>400.82</v>
      </c>
      <c r="L279" s="233">
        <f t="shared" si="14"/>
        <v>31.43306222244399</v>
      </c>
      <c r="M279" s="229">
        <v>0.582139512783866</v>
      </c>
      <c r="N279" s="230">
        <v>0</v>
      </c>
      <c r="O279" s="234">
        <v>0</v>
      </c>
      <c r="P279" s="232">
        <v>3778</v>
      </c>
      <c r="Q279" s="235">
        <v>333</v>
      </c>
      <c r="R279" s="236">
        <v>8.814187400741133E-2</v>
      </c>
      <c r="S279" s="237">
        <v>0.62192324387817</v>
      </c>
      <c r="T279" s="209">
        <v>680991.45614068734</v>
      </c>
      <c r="U279" s="238">
        <v>0</v>
      </c>
      <c r="V279" s="238">
        <v>0</v>
      </c>
      <c r="W279" s="238">
        <v>474041.04</v>
      </c>
      <c r="X279" s="238">
        <v>304596.62371654995</v>
      </c>
      <c r="Y279" s="238">
        <v>0</v>
      </c>
      <c r="Z279" s="231">
        <v>0</v>
      </c>
      <c r="AA279" s="238">
        <v>222766.41929772685</v>
      </c>
      <c r="AB279" s="239">
        <f t="shared" si="15"/>
        <v>1682395.539154964</v>
      </c>
    </row>
    <row r="280" spans="1:28" x14ac:dyDescent="0.25">
      <c r="A280" s="204">
        <v>887</v>
      </c>
      <c r="B280" s="205" t="s">
        <v>279</v>
      </c>
      <c r="C280" s="207">
        <v>4569</v>
      </c>
      <c r="D280" s="207">
        <v>183.08333333333334</v>
      </c>
      <c r="E280" s="208">
        <v>1927</v>
      </c>
      <c r="F280" s="228">
        <f t="shared" si="13"/>
        <v>9.5009513924926486E-2</v>
      </c>
      <c r="G280" s="229">
        <f>'Lask. kustannukset MUUT'!$F152/$F$12</f>
        <v>0.88413736350895145</v>
      </c>
      <c r="H280" s="230">
        <v>0</v>
      </c>
      <c r="I280" s="231">
        <v>12</v>
      </c>
      <c r="J280" s="232">
        <v>115</v>
      </c>
      <c r="K280" s="232">
        <v>475.53</v>
      </c>
      <c r="L280" s="233">
        <f t="shared" si="14"/>
        <v>9.608226610308499</v>
      </c>
      <c r="M280" s="229">
        <v>1.9044542005125507</v>
      </c>
      <c r="N280" s="230">
        <v>0</v>
      </c>
      <c r="O280" s="234">
        <v>0</v>
      </c>
      <c r="P280" s="232">
        <v>1269</v>
      </c>
      <c r="Q280" s="235">
        <v>203</v>
      </c>
      <c r="R280" s="236">
        <v>0.1599684791174153</v>
      </c>
      <c r="S280" s="237">
        <v>1.128727027548732</v>
      </c>
      <c r="T280" s="209">
        <v>316827.32246336195</v>
      </c>
      <c r="U280" s="238">
        <v>0</v>
      </c>
      <c r="V280" s="238">
        <v>0</v>
      </c>
      <c r="W280" s="238">
        <v>197517.1</v>
      </c>
      <c r="X280" s="238">
        <v>361371.27008615079</v>
      </c>
      <c r="Y280" s="238">
        <v>0</v>
      </c>
      <c r="Z280" s="231">
        <v>0</v>
      </c>
      <c r="AA280" s="238">
        <v>146617.88221757856</v>
      </c>
      <c r="AB280" s="239">
        <f t="shared" si="15"/>
        <v>1022333.5747670913</v>
      </c>
    </row>
    <row r="281" spans="1:28" x14ac:dyDescent="0.25">
      <c r="A281" s="204">
        <v>889</v>
      </c>
      <c r="B281" s="205" t="s">
        <v>280</v>
      </c>
      <c r="C281" s="207">
        <v>2523</v>
      </c>
      <c r="D281" s="207">
        <v>93.5</v>
      </c>
      <c r="E281" s="208">
        <v>1019</v>
      </c>
      <c r="F281" s="228">
        <f t="shared" si="13"/>
        <v>9.175662414131501E-2</v>
      </c>
      <c r="G281" s="229">
        <f>'Lask. kustannukset MUUT'!$F30/$F$12</f>
        <v>0.77289750263954704</v>
      </c>
      <c r="H281" s="230">
        <v>0</v>
      </c>
      <c r="I281" s="231">
        <v>0</v>
      </c>
      <c r="J281" s="232">
        <v>65</v>
      </c>
      <c r="K281" s="232">
        <v>1669.46</v>
      </c>
      <c r="L281" s="233">
        <f t="shared" si="14"/>
        <v>1.5112671163130593</v>
      </c>
      <c r="M281" s="229">
        <v>12.108003495847894</v>
      </c>
      <c r="N281" s="230">
        <v>0</v>
      </c>
      <c r="O281" s="234">
        <v>0</v>
      </c>
      <c r="P281" s="232">
        <v>576</v>
      </c>
      <c r="Q281" s="235">
        <v>77</v>
      </c>
      <c r="R281" s="236">
        <v>0.13368055555555555</v>
      </c>
      <c r="S281" s="237">
        <v>0.94324117442245847</v>
      </c>
      <c r="T281" s="209">
        <v>168962.00334025736</v>
      </c>
      <c r="U281" s="238">
        <v>0</v>
      </c>
      <c r="V281" s="238">
        <v>0</v>
      </c>
      <c r="W281" s="238">
        <v>111640.09999999999</v>
      </c>
      <c r="X281" s="238">
        <v>1268678.9068156066</v>
      </c>
      <c r="Y281" s="238">
        <v>0</v>
      </c>
      <c r="Z281" s="231">
        <v>0</v>
      </c>
      <c r="AA281" s="238">
        <v>67657.642443619334</v>
      </c>
      <c r="AB281" s="239">
        <f t="shared" si="15"/>
        <v>1616938.6525994835</v>
      </c>
    </row>
    <row r="282" spans="1:28" x14ac:dyDescent="0.25">
      <c r="A282" s="204">
        <v>890</v>
      </c>
      <c r="B282" s="205" t="s">
        <v>281</v>
      </c>
      <c r="C282" s="207">
        <v>1180</v>
      </c>
      <c r="D282" s="207">
        <v>47.083333333333336</v>
      </c>
      <c r="E282" s="208">
        <v>559</v>
      </c>
      <c r="F282" s="228">
        <f t="shared" si="13"/>
        <v>8.422778771615981E-2</v>
      </c>
      <c r="G282" s="229">
        <f>'Lask. kustannukset MUUT'!$F15/$F$12</f>
        <v>0.62770080908939785</v>
      </c>
      <c r="H282" s="230">
        <v>0</v>
      </c>
      <c r="I282" s="231">
        <v>4</v>
      </c>
      <c r="J282" s="232">
        <v>52</v>
      </c>
      <c r="K282" s="232">
        <v>5147.16</v>
      </c>
      <c r="L282" s="233">
        <f t="shared" si="14"/>
        <v>0.22925263640531868</v>
      </c>
      <c r="M282" s="229">
        <v>20</v>
      </c>
      <c r="N282" s="230">
        <v>0</v>
      </c>
      <c r="O282" s="234">
        <v>0</v>
      </c>
      <c r="P282" s="232">
        <v>328</v>
      </c>
      <c r="Q282" s="235">
        <v>62</v>
      </c>
      <c r="R282" s="236">
        <v>0.18902439024390244</v>
      </c>
      <c r="S282" s="237">
        <v>1.333743618188741</v>
      </c>
      <c r="T282" s="209">
        <v>72539.035038255475</v>
      </c>
      <c r="U282" s="238">
        <v>0</v>
      </c>
      <c r="V282" s="238">
        <v>0</v>
      </c>
      <c r="W282" s="238">
        <v>89312.08</v>
      </c>
      <c r="X282" s="238">
        <v>980108</v>
      </c>
      <c r="Y282" s="238">
        <v>0</v>
      </c>
      <c r="Z282" s="231">
        <v>0</v>
      </c>
      <c r="AA282" s="238">
        <v>44743.630656824971</v>
      </c>
      <c r="AB282" s="239">
        <f t="shared" si="15"/>
        <v>1186702.7456950804</v>
      </c>
    </row>
    <row r="283" spans="1:28" x14ac:dyDescent="0.25">
      <c r="A283" s="204">
        <v>892</v>
      </c>
      <c r="B283" s="205" t="s">
        <v>282</v>
      </c>
      <c r="C283" s="207">
        <v>3592</v>
      </c>
      <c r="D283" s="207">
        <v>150.16666666666666</v>
      </c>
      <c r="E283" s="208">
        <v>1554</v>
      </c>
      <c r="F283" s="228">
        <f t="shared" si="13"/>
        <v>9.6632346632346627E-2</v>
      </c>
      <c r="G283" s="229">
        <f>'Lask. kustannukset MUUT'!$F159/$F$12</f>
        <v>1.0313334633997937</v>
      </c>
      <c r="H283" s="230">
        <v>0</v>
      </c>
      <c r="I283" s="231">
        <v>3</v>
      </c>
      <c r="J283" s="232">
        <v>44</v>
      </c>
      <c r="K283" s="232">
        <v>347.98</v>
      </c>
      <c r="L283" s="233">
        <f t="shared" si="14"/>
        <v>10.322432323696763</v>
      </c>
      <c r="M283" s="229">
        <v>1.772685637809567</v>
      </c>
      <c r="N283" s="230">
        <v>0</v>
      </c>
      <c r="O283" s="234">
        <v>0</v>
      </c>
      <c r="P283" s="232">
        <v>1137</v>
      </c>
      <c r="Q283" s="235">
        <v>100</v>
      </c>
      <c r="R283" s="236">
        <v>8.7950747581354446E-2</v>
      </c>
      <c r="S283" s="237">
        <v>0.62057466843406106</v>
      </c>
      <c r="T283" s="209">
        <v>253333.85213212526</v>
      </c>
      <c r="U283" s="238">
        <v>0</v>
      </c>
      <c r="V283" s="238">
        <v>0</v>
      </c>
      <c r="W283" s="238">
        <v>75571.759999999995</v>
      </c>
      <c r="X283" s="238">
        <v>264441.72726132692</v>
      </c>
      <c r="Y283" s="238">
        <v>0</v>
      </c>
      <c r="Z283" s="231">
        <v>0</v>
      </c>
      <c r="AA283" s="238">
        <v>63373.432662300635</v>
      </c>
      <c r="AB283" s="239">
        <f t="shared" si="15"/>
        <v>656720.77205575281</v>
      </c>
    </row>
    <row r="284" spans="1:28" x14ac:dyDescent="0.25">
      <c r="A284" s="204">
        <v>893</v>
      </c>
      <c r="B284" s="205" t="s">
        <v>283</v>
      </c>
      <c r="C284" s="207">
        <v>7434</v>
      </c>
      <c r="D284" s="207">
        <v>130.25</v>
      </c>
      <c r="E284" s="208">
        <v>3400</v>
      </c>
      <c r="F284" s="228">
        <f t="shared" si="13"/>
        <v>3.8308823529411763E-2</v>
      </c>
      <c r="G284" s="229">
        <f>'Lask. kustannukset MUUT'!$F157/$F$12</f>
        <v>0.77598040019888281</v>
      </c>
      <c r="H284" s="230">
        <v>3</v>
      </c>
      <c r="I284" s="231">
        <v>6304</v>
      </c>
      <c r="J284" s="232">
        <v>647</v>
      </c>
      <c r="K284" s="232">
        <v>732.83</v>
      </c>
      <c r="L284" s="233">
        <f t="shared" si="14"/>
        <v>10.144235361543604</v>
      </c>
      <c r="M284" s="229">
        <v>1.803825214549645</v>
      </c>
      <c r="N284" s="230">
        <v>0</v>
      </c>
      <c r="O284" s="234">
        <v>0</v>
      </c>
      <c r="P284" s="232">
        <v>2290</v>
      </c>
      <c r="Q284" s="235">
        <v>363</v>
      </c>
      <c r="R284" s="236">
        <v>0.15851528384279476</v>
      </c>
      <c r="S284" s="237">
        <v>1.1184733776308229</v>
      </c>
      <c r="T284" s="209">
        <v>207852.7354930102</v>
      </c>
      <c r="U284" s="238">
        <v>152996.92379999999</v>
      </c>
      <c r="V284" s="238">
        <v>1723698.3072000002</v>
      </c>
      <c r="W284" s="238">
        <v>1111248.3799999999</v>
      </c>
      <c r="X284" s="238">
        <v>556902.20986527437</v>
      </c>
      <c r="Y284" s="238">
        <v>0</v>
      </c>
      <c r="Z284" s="231">
        <v>0</v>
      </c>
      <c r="AA284" s="238">
        <v>236387.80486901329</v>
      </c>
      <c r="AB284" s="239">
        <f t="shared" si="15"/>
        <v>3989086.3612272982</v>
      </c>
    </row>
    <row r="285" spans="1:28" x14ac:dyDescent="0.25">
      <c r="A285" s="204">
        <v>895</v>
      </c>
      <c r="B285" s="205" t="s">
        <v>284</v>
      </c>
      <c r="C285" s="207">
        <v>15092</v>
      </c>
      <c r="D285" s="207">
        <v>596.91666666666663</v>
      </c>
      <c r="E285" s="208">
        <v>7167</v>
      </c>
      <c r="F285" s="228">
        <f t="shared" si="13"/>
        <v>8.3286823868657267E-2</v>
      </c>
      <c r="G285" s="229">
        <f>'Lask. kustannukset MUUT'!$F241/$F$12</f>
        <v>0.71819522199255681</v>
      </c>
      <c r="H285" s="230">
        <v>0</v>
      </c>
      <c r="I285" s="231">
        <v>57</v>
      </c>
      <c r="J285" s="232">
        <v>1131</v>
      </c>
      <c r="K285" s="232">
        <v>503.22</v>
      </c>
      <c r="L285" s="233">
        <f t="shared" si="14"/>
        <v>29.990858868884384</v>
      </c>
      <c r="M285" s="229">
        <v>0.61013349459168598</v>
      </c>
      <c r="N285" s="230">
        <v>3</v>
      </c>
      <c r="O285" s="234">
        <v>642</v>
      </c>
      <c r="P285" s="232">
        <v>4396</v>
      </c>
      <c r="Q285" s="235">
        <v>760</v>
      </c>
      <c r="R285" s="236">
        <v>0.17288444040036396</v>
      </c>
      <c r="S285" s="237">
        <v>1.2198611976506843</v>
      </c>
      <c r="T285" s="209">
        <v>917397.32613060868</v>
      </c>
      <c r="U285" s="238">
        <v>0</v>
      </c>
      <c r="V285" s="238">
        <v>0</v>
      </c>
      <c r="W285" s="238">
        <v>1942537.74</v>
      </c>
      <c r="X285" s="238">
        <v>382413.83410668693</v>
      </c>
      <c r="Y285" s="238">
        <v>0</v>
      </c>
      <c r="Z285" s="231">
        <v>190044.84</v>
      </c>
      <c r="AA285" s="238">
        <v>523400.42789226159</v>
      </c>
      <c r="AB285" s="239">
        <f t="shared" si="15"/>
        <v>3955794.1681295573</v>
      </c>
    </row>
    <row r="286" spans="1:28" x14ac:dyDescent="0.25">
      <c r="A286" s="204">
        <v>905</v>
      </c>
      <c r="B286" s="205" t="s">
        <v>285</v>
      </c>
      <c r="C286" s="207">
        <v>67988</v>
      </c>
      <c r="D286" s="207">
        <v>2336.5833333333335</v>
      </c>
      <c r="E286" s="208">
        <v>32380</v>
      </c>
      <c r="F286" s="228">
        <f t="shared" si="13"/>
        <v>7.2161313568046129E-2</v>
      </c>
      <c r="G286" s="229">
        <f>'Lask. kustannukset MUUT'!$F290/$F$12</f>
        <v>0.94227302588801187</v>
      </c>
      <c r="H286" s="230">
        <v>1</v>
      </c>
      <c r="I286" s="231">
        <v>15912</v>
      </c>
      <c r="J286" s="232">
        <v>7049</v>
      </c>
      <c r="K286" s="232">
        <v>364.84</v>
      </c>
      <c r="L286" s="233">
        <f t="shared" si="14"/>
        <v>186.35018090121699</v>
      </c>
      <c r="M286" s="229">
        <v>9.8193773888410468E-2</v>
      </c>
      <c r="N286" s="230">
        <v>0</v>
      </c>
      <c r="O286" s="234">
        <v>0</v>
      </c>
      <c r="P286" s="232">
        <v>20753</v>
      </c>
      <c r="Q286" s="235">
        <v>2644</v>
      </c>
      <c r="R286" s="236">
        <v>0.12740326699754254</v>
      </c>
      <c r="S286" s="237">
        <v>0.89894904078311122</v>
      </c>
      <c r="T286" s="209">
        <v>3580725.8268590304</v>
      </c>
      <c r="U286" s="238">
        <v>1399240.6316</v>
      </c>
      <c r="V286" s="238">
        <v>4350807.0216000006</v>
      </c>
      <c r="W286" s="238">
        <v>12106939.459999999</v>
      </c>
      <c r="X286" s="238">
        <v>277254.20936267165</v>
      </c>
      <c r="Y286" s="238">
        <v>0</v>
      </c>
      <c r="Z286" s="231">
        <v>0</v>
      </c>
      <c r="AA286" s="238">
        <v>1737577.5581487883</v>
      </c>
      <c r="AB286" s="239">
        <f t="shared" si="15"/>
        <v>23452544.707570486</v>
      </c>
    </row>
    <row r="287" spans="1:28" x14ac:dyDescent="0.25">
      <c r="A287" s="204">
        <v>908</v>
      </c>
      <c r="B287" s="205" t="s">
        <v>286</v>
      </c>
      <c r="C287" s="207">
        <v>20703</v>
      </c>
      <c r="D287" s="207">
        <v>804.83333333333337</v>
      </c>
      <c r="E287" s="208">
        <v>9095</v>
      </c>
      <c r="F287" s="228">
        <f t="shared" si="13"/>
        <v>8.8491845336265348E-2</v>
      </c>
      <c r="G287" s="229">
        <f>'Lask. kustannukset MUUT'!$F276/$F$12</f>
        <v>1.2306053321209094</v>
      </c>
      <c r="H287" s="230">
        <v>0</v>
      </c>
      <c r="I287" s="231">
        <v>37</v>
      </c>
      <c r="J287" s="232">
        <v>845</v>
      </c>
      <c r="K287" s="232">
        <v>272.05</v>
      </c>
      <c r="L287" s="233">
        <f t="shared" si="14"/>
        <v>76.099981621025549</v>
      </c>
      <c r="M287" s="229">
        <v>0.24045245659327258</v>
      </c>
      <c r="N287" s="230">
        <v>0</v>
      </c>
      <c r="O287" s="234">
        <v>0</v>
      </c>
      <c r="P287" s="232">
        <v>6315</v>
      </c>
      <c r="Q287" s="235">
        <v>645</v>
      </c>
      <c r="R287" s="236">
        <v>0.10213776722090261</v>
      </c>
      <c r="S287" s="237">
        <v>0.72067734238502801</v>
      </c>
      <c r="T287" s="209">
        <v>1337121.606355703</v>
      </c>
      <c r="U287" s="238">
        <v>0</v>
      </c>
      <c r="V287" s="238">
        <v>0</v>
      </c>
      <c r="W287" s="238">
        <v>1451321.3</v>
      </c>
      <c r="X287" s="238">
        <v>206739.96178356218</v>
      </c>
      <c r="Y287" s="238">
        <v>0</v>
      </c>
      <c r="Z287" s="231">
        <v>0</v>
      </c>
      <c r="AA287" s="238">
        <v>424180.80324146338</v>
      </c>
      <c r="AB287" s="239">
        <f t="shared" si="15"/>
        <v>3419363.6713807289</v>
      </c>
    </row>
    <row r="288" spans="1:28" x14ac:dyDescent="0.25">
      <c r="A288" s="204">
        <v>915</v>
      </c>
      <c r="B288" s="205" t="s">
        <v>287</v>
      </c>
      <c r="C288" s="207">
        <v>19759</v>
      </c>
      <c r="D288" s="207">
        <v>998</v>
      </c>
      <c r="E288" s="208">
        <v>8400</v>
      </c>
      <c r="F288" s="228">
        <f t="shared" si="13"/>
        <v>0.11880952380952381</v>
      </c>
      <c r="G288" s="229">
        <f>'Lask. kustannukset MUUT'!$F262/$F$12</f>
        <v>0.84926630498289168</v>
      </c>
      <c r="H288" s="230">
        <v>0</v>
      </c>
      <c r="I288" s="231">
        <v>38</v>
      </c>
      <c r="J288" s="232">
        <v>686</v>
      </c>
      <c r="K288" s="232">
        <v>385.62</v>
      </c>
      <c r="L288" s="233">
        <f t="shared" si="14"/>
        <v>51.239562263368079</v>
      </c>
      <c r="M288" s="229">
        <v>0.35711521955292552</v>
      </c>
      <c r="N288" s="230">
        <v>0</v>
      </c>
      <c r="O288" s="234">
        <v>0</v>
      </c>
      <c r="P288" s="232">
        <v>5178</v>
      </c>
      <c r="Q288" s="235">
        <v>710</v>
      </c>
      <c r="R288" s="236">
        <v>0.13711857860177676</v>
      </c>
      <c r="S288" s="237">
        <v>0.96749963805864136</v>
      </c>
      <c r="T288" s="209">
        <v>1713367.7546453637</v>
      </c>
      <c r="U288" s="238">
        <v>0</v>
      </c>
      <c r="V288" s="238">
        <v>0</v>
      </c>
      <c r="W288" s="238">
        <v>1178232.44</v>
      </c>
      <c r="X288" s="238">
        <v>293045.63154926401</v>
      </c>
      <c r="Y288" s="238">
        <v>0</v>
      </c>
      <c r="Z288" s="231">
        <v>0</v>
      </c>
      <c r="AA288" s="238">
        <v>543491.3446550318</v>
      </c>
      <c r="AB288" s="239">
        <f t="shared" si="15"/>
        <v>3728137.1708496595</v>
      </c>
    </row>
    <row r="289" spans="1:28" x14ac:dyDescent="0.25">
      <c r="A289" s="204">
        <v>918</v>
      </c>
      <c r="B289" s="205" t="s">
        <v>288</v>
      </c>
      <c r="C289" s="207">
        <v>2228</v>
      </c>
      <c r="D289" s="207">
        <v>71.25</v>
      </c>
      <c r="E289" s="208">
        <v>1044</v>
      </c>
      <c r="F289" s="228">
        <f t="shared" si="13"/>
        <v>6.8247126436781616E-2</v>
      </c>
      <c r="G289" s="229">
        <f>'Lask. kustannukset MUUT'!$F173/$F$12</f>
        <v>0.6828209217863227</v>
      </c>
      <c r="H289" s="230">
        <v>0</v>
      </c>
      <c r="I289" s="231">
        <v>13</v>
      </c>
      <c r="J289" s="232">
        <v>83</v>
      </c>
      <c r="K289" s="232">
        <v>188.88</v>
      </c>
      <c r="L289" s="233">
        <f t="shared" si="14"/>
        <v>11.795849216433714</v>
      </c>
      <c r="M289" s="229">
        <v>1.5512598704623595</v>
      </c>
      <c r="N289" s="230">
        <v>0</v>
      </c>
      <c r="O289" s="234">
        <v>0</v>
      </c>
      <c r="P289" s="232">
        <v>650</v>
      </c>
      <c r="Q289" s="235">
        <v>114</v>
      </c>
      <c r="R289" s="236">
        <v>0.17538461538461539</v>
      </c>
      <c r="S289" s="237">
        <v>1.2375022672782481</v>
      </c>
      <c r="T289" s="209">
        <v>110977.2424565954</v>
      </c>
      <c r="U289" s="238">
        <v>0</v>
      </c>
      <c r="V289" s="238">
        <v>0</v>
      </c>
      <c r="W289" s="238">
        <v>142555.82</v>
      </c>
      <c r="X289" s="238">
        <v>143536.27635243238</v>
      </c>
      <c r="Y289" s="238">
        <v>0</v>
      </c>
      <c r="Z289" s="231">
        <v>0</v>
      </c>
      <c r="AA289" s="238">
        <v>78385.918114029482</v>
      </c>
      <c r="AB289" s="239">
        <f t="shared" si="15"/>
        <v>475455.25692305726</v>
      </c>
    </row>
    <row r="290" spans="1:28" x14ac:dyDescent="0.25">
      <c r="A290" s="204">
        <v>921</v>
      </c>
      <c r="B290" s="205" t="s">
        <v>289</v>
      </c>
      <c r="C290" s="207">
        <v>1894</v>
      </c>
      <c r="D290" s="207">
        <v>66</v>
      </c>
      <c r="E290" s="208">
        <v>738</v>
      </c>
      <c r="F290" s="228">
        <f t="shared" si="13"/>
        <v>8.943089430894309E-2</v>
      </c>
      <c r="G290" s="229">
        <f>'Lask. kustannukset MUUT'!$F79/$F$12</f>
        <v>0.91839254825536665</v>
      </c>
      <c r="H290" s="230">
        <v>0</v>
      </c>
      <c r="I290" s="231">
        <v>2</v>
      </c>
      <c r="J290" s="232">
        <v>29</v>
      </c>
      <c r="K290" s="232">
        <v>422.63</v>
      </c>
      <c r="L290" s="233">
        <f t="shared" si="14"/>
        <v>4.4814613255093105</v>
      </c>
      <c r="M290" s="229">
        <v>4.0831385564615807</v>
      </c>
      <c r="N290" s="230">
        <v>0</v>
      </c>
      <c r="O290" s="234">
        <v>0</v>
      </c>
      <c r="P290" s="232">
        <v>383</v>
      </c>
      <c r="Q290" s="235">
        <v>60</v>
      </c>
      <c r="R290" s="236">
        <v>0.1566579634464752</v>
      </c>
      <c r="S290" s="237">
        <v>1.1053682475345077</v>
      </c>
      <c r="T290" s="209">
        <v>123623.75224117933</v>
      </c>
      <c r="U290" s="238">
        <v>0</v>
      </c>
      <c r="V290" s="238">
        <v>0</v>
      </c>
      <c r="W290" s="238">
        <v>49808.659999999996</v>
      </c>
      <c r="X290" s="238">
        <v>321170.77760921489</v>
      </c>
      <c r="Y290" s="238">
        <v>0</v>
      </c>
      <c r="Z290" s="231">
        <v>0</v>
      </c>
      <c r="AA290" s="238">
        <v>59520.122911407067</v>
      </c>
      <c r="AB290" s="239">
        <f t="shared" si="15"/>
        <v>554123.31276180129</v>
      </c>
    </row>
    <row r="291" spans="1:28" x14ac:dyDescent="0.25">
      <c r="A291" s="204">
        <v>922</v>
      </c>
      <c r="B291" s="205" t="s">
        <v>290</v>
      </c>
      <c r="C291" s="207">
        <v>4501</v>
      </c>
      <c r="D291" s="207">
        <v>107.66666666666667</v>
      </c>
      <c r="E291" s="208">
        <v>2132</v>
      </c>
      <c r="F291" s="228">
        <f t="shared" si="13"/>
        <v>5.0500312695434646E-2</v>
      </c>
      <c r="G291" s="229">
        <f>'Lask. kustannukset MUUT'!$F197/$F$12</f>
        <v>1.0154905448465974</v>
      </c>
      <c r="H291" s="230">
        <v>0</v>
      </c>
      <c r="I291" s="231">
        <v>18</v>
      </c>
      <c r="J291" s="232">
        <v>83</v>
      </c>
      <c r="K291" s="232">
        <v>301.04000000000002</v>
      </c>
      <c r="L291" s="233">
        <f t="shared" si="14"/>
        <v>14.951501461599786</v>
      </c>
      <c r="M291" s="229">
        <v>1.2238521712668573</v>
      </c>
      <c r="N291" s="230">
        <v>0</v>
      </c>
      <c r="O291" s="234">
        <v>0</v>
      </c>
      <c r="P291" s="232">
        <v>1552</v>
      </c>
      <c r="Q291" s="235">
        <v>113</v>
      </c>
      <c r="R291" s="236">
        <v>7.2809278350515469E-2</v>
      </c>
      <c r="S291" s="237">
        <v>0.51373746117961727</v>
      </c>
      <c r="T291" s="209">
        <v>165896.58763645226</v>
      </c>
      <c r="U291" s="238">
        <v>0</v>
      </c>
      <c r="V291" s="238">
        <v>0</v>
      </c>
      <c r="W291" s="238">
        <v>142555.82</v>
      </c>
      <c r="X291" s="238">
        <v>228770.43960787935</v>
      </c>
      <c r="Y291" s="238">
        <v>0</v>
      </c>
      <c r="Z291" s="231">
        <v>0</v>
      </c>
      <c r="AA291" s="238">
        <v>65739.607652035673</v>
      </c>
      <c r="AB291" s="239">
        <f t="shared" si="15"/>
        <v>602962.45489636727</v>
      </c>
    </row>
    <row r="292" spans="1:28" x14ac:dyDescent="0.25">
      <c r="A292" s="204">
        <v>924</v>
      </c>
      <c r="B292" s="205" t="s">
        <v>291</v>
      </c>
      <c r="C292" s="207">
        <v>2946</v>
      </c>
      <c r="D292" s="207">
        <v>72.25</v>
      </c>
      <c r="E292" s="208">
        <v>1296</v>
      </c>
      <c r="F292" s="228">
        <f t="shared" si="13"/>
        <v>5.5748456790123455E-2</v>
      </c>
      <c r="G292" s="229">
        <f>'Lask. kustannukset MUUT'!$F106/$F$12</f>
        <v>1.1196510738273857</v>
      </c>
      <c r="H292" s="230">
        <v>0</v>
      </c>
      <c r="I292" s="231">
        <v>51</v>
      </c>
      <c r="J292" s="232">
        <v>74</v>
      </c>
      <c r="K292" s="232">
        <v>502.12</v>
      </c>
      <c r="L292" s="233">
        <f t="shared" si="14"/>
        <v>5.8671233967975782</v>
      </c>
      <c r="M292" s="229">
        <v>3.1188073421919547</v>
      </c>
      <c r="N292" s="230">
        <v>0</v>
      </c>
      <c r="O292" s="234">
        <v>0</v>
      </c>
      <c r="P292" s="232">
        <v>754</v>
      </c>
      <c r="Q292" s="235">
        <v>79</v>
      </c>
      <c r="R292" s="236">
        <v>0.10477453580901856</v>
      </c>
      <c r="S292" s="237">
        <v>0.73928220746356321</v>
      </c>
      <c r="T292" s="209">
        <v>119867.0908514453</v>
      </c>
      <c r="U292" s="238">
        <v>0</v>
      </c>
      <c r="V292" s="238">
        <v>0</v>
      </c>
      <c r="W292" s="238">
        <v>127097.95999999999</v>
      </c>
      <c r="X292" s="238">
        <v>381577.90704194916</v>
      </c>
      <c r="Y292" s="238">
        <v>0</v>
      </c>
      <c r="Z292" s="231">
        <v>0</v>
      </c>
      <c r="AA292" s="238">
        <v>61918.418644025092</v>
      </c>
      <c r="AB292" s="239">
        <f t="shared" si="15"/>
        <v>690461.37653741951</v>
      </c>
    </row>
    <row r="293" spans="1:28" x14ac:dyDescent="0.25">
      <c r="A293" s="204">
        <v>925</v>
      </c>
      <c r="B293" s="205" t="s">
        <v>292</v>
      </c>
      <c r="C293" s="207">
        <v>3427</v>
      </c>
      <c r="D293" s="207">
        <v>117.33333333333333</v>
      </c>
      <c r="E293" s="208">
        <v>1622</v>
      </c>
      <c r="F293" s="228">
        <f t="shared" si="13"/>
        <v>7.233867653103164E-2</v>
      </c>
      <c r="G293" s="229">
        <f>'Lask. kustannukset MUUT'!$F66/$F$12</f>
        <v>1.525793556394375</v>
      </c>
      <c r="H293" s="230">
        <v>0</v>
      </c>
      <c r="I293" s="231">
        <v>4</v>
      </c>
      <c r="J293" s="232">
        <v>135</v>
      </c>
      <c r="K293" s="232">
        <v>925.28</v>
      </c>
      <c r="L293" s="233">
        <f t="shared" si="14"/>
        <v>3.7037437316271831</v>
      </c>
      <c r="M293" s="229">
        <v>4.9405220375329142</v>
      </c>
      <c r="N293" s="230">
        <v>0</v>
      </c>
      <c r="O293" s="234">
        <v>0</v>
      </c>
      <c r="P293" s="232">
        <v>984</v>
      </c>
      <c r="Q293" s="235">
        <v>148</v>
      </c>
      <c r="R293" s="236">
        <v>0.15040650406504066</v>
      </c>
      <c r="S293" s="237">
        <v>1.0612583628598584</v>
      </c>
      <c r="T293" s="209">
        <v>180933.52158768757</v>
      </c>
      <c r="U293" s="238">
        <v>0</v>
      </c>
      <c r="V293" s="238">
        <v>0</v>
      </c>
      <c r="W293" s="238">
        <v>231867.9</v>
      </c>
      <c r="X293" s="238">
        <v>703151.44950962858</v>
      </c>
      <c r="Y293" s="238">
        <v>0</v>
      </c>
      <c r="Z293" s="231">
        <v>0</v>
      </c>
      <c r="AA293" s="238">
        <v>103397.98840267448</v>
      </c>
      <c r="AB293" s="239">
        <f t="shared" si="15"/>
        <v>1219350.8594999905</v>
      </c>
    </row>
    <row r="294" spans="1:28" x14ac:dyDescent="0.25">
      <c r="A294" s="204">
        <v>927</v>
      </c>
      <c r="B294" s="205" t="s">
        <v>293</v>
      </c>
      <c r="C294" s="207">
        <v>28913</v>
      </c>
      <c r="D294" s="207">
        <v>1031.3333333333333</v>
      </c>
      <c r="E294" s="208">
        <v>14563</v>
      </c>
      <c r="F294" s="228">
        <f t="shared" si="13"/>
        <v>7.0818741559660323E-2</v>
      </c>
      <c r="G294" s="229">
        <f>'Lask. kustannukset MUUT'!$F266/$F$12</f>
        <v>1.069129202871679</v>
      </c>
      <c r="H294" s="230">
        <v>0</v>
      </c>
      <c r="I294" s="231">
        <v>490</v>
      </c>
      <c r="J294" s="232">
        <v>1887</v>
      </c>
      <c r="K294" s="232">
        <v>522.02</v>
      </c>
      <c r="L294" s="233">
        <f t="shared" si="14"/>
        <v>55.386766790544428</v>
      </c>
      <c r="M294" s="229">
        <v>0.33037544142407632</v>
      </c>
      <c r="N294" s="230">
        <v>0</v>
      </c>
      <c r="O294" s="234">
        <v>0</v>
      </c>
      <c r="P294" s="232">
        <v>9826</v>
      </c>
      <c r="Q294" s="235">
        <v>1433</v>
      </c>
      <c r="R294" s="236">
        <v>0.1458375737838388</v>
      </c>
      <c r="S294" s="237">
        <v>1.0290202924360399</v>
      </c>
      <c r="T294" s="209">
        <v>1494430.539992122</v>
      </c>
      <c r="U294" s="238">
        <v>0</v>
      </c>
      <c r="V294" s="238">
        <v>0</v>
      </c>
      <c r="W294" s="238">
        <v>3240997.98</v>
      </c>
      <c r="X294" s="238">
        <v>396700.58757675107</v>
      </c>
      <c r="Y294" s="238">
        <v>0</v>
      </c>
      <c r="Z294" s="231">
        <v>0</v>
      </c>
      <c r="AA294" s="238">
        <v>845851.17142322753</v>
      </c>
      <c r="AB294" s="239">
        <f t="shared" si="15"/>
        <v>5977980.2789921006</v>
      </c>
    </row>
    <row r="295" spans="1:28" x14ac:dyDescent="0.25">
      <c r="A295" s="204">
        <v>931</v>
      </c>
      <c r="B295" s="205" t="s">
        <v>294</v>
      </c>
      <c r="C295" s="207">
        <v>5951</v>
      </c>
      <c r="D295" s="207">
        <v>227.66666666666666</v>
      </c>
      <c r="E295" s="208">
        <v>2427</v>
      </c>
      <c r="F295" s="228">
        <f t="shared" si="13"/>
        <v>9.3805795907155612E-2</v>
      </c>
      <c r="G295" s="229">
        <f>'Lask. kustannukset MUUT'!$F87/$F$12</f>
        <v>0.8784925231679902</v>
      </c>
      <c r="H295" s="230">
        <v>0</v>
      </c>
      <c r="I295" s="231">
        <v>12</v>
      </c>
      <c r="J295" s="232">
        <v>120</v>
      </c>
      <c r="K295" s="232">
        <v>1248.53</v>
      </c>
      <c r="L295" s="233">
        <f t="shared" si="14"/>
        <v>4.7664052926241265</v>
      </c>
      <c r="M295" s="229">
        <v>3.8390414587267205</v>
      </c>
      <c r="N295" s="230">
        <v>0</v>
      </c>
      <c r="O295" s="234">
        <v>0</v>
      </c>
      <c r="P295" s="232">
        <v>1340</v>
      </c>
      <c r="Q295" s="235">
        <v>204</v>
      </c>
      <c r="R295" s="236">
        <v>0.15223880597014924</v>
      </c>
      <c r="S295" s="237">
        <v>1.0741869641339075</v>
      </c>
      <c r="T295" s="209">
        <v>407430.93043355353</v>
      </c>
      <c r="U295" s="238">
        <v>0</v>
      </c>
      <c r="V295" s="238">
        <v>0</v>
      </c>
      <c r="W295" s="238">
        <v>206104.8</v>
      </c>
      <c r="X295" s="238">
        <v>948800.01648825919</v>
      </c>
      <c r="Y295" s="238">
        <v>0</v>
      </c>
      <c r="Z295" s="231">
        <v>0</v>
      </c>
      <c r="AA295" s="238">
        <v>181738.39470783592</v>
      </c>
      <c r="AB295" s="239">
        <f t="shared" si="15"/>
        <v>1744074.1416296486</v>
      </c>
    </row>
    <row r="296" spans="1:28" x14ac:dyDescent="0.25">
      <c r="A296" s="204">
        <v>934</v>
      </c>
      <c r="B296" s="205" t="s">
        <v>295</v>
      </c>
      <c r="C296" s="207">
        <v>2671</v>
      </c>
      <c r="D296" s="207">
        <v>62.583333333333336</v>
      </c>
      <c r="E296" s="208">
        <v>1173</v>
      </c>
      <c r="F296" s="228">
        <f t="shared" si="13"/>
        <v>5.335322534811026E-2</v>
      </c>
      <c r="G296" s="229">
        <f>'Lask. kustannukset MUUT'!$F149/$F$12</f>
        <v>0.63507788119482178</v>
      </c>
      <c r="H296" s="230">
        <v>0</v>
      </c>
      <c r="I296" s="231">
        <v>5</v>
      </c>
      <c r="J296" s="232">
        <v>50</v>
      </c>
      <c r="K296" s="232">
        <v>287.32</v>
      </c>
      <c r="L296" s="233">
        <f t="shared" si="14"/>
        <v>9.2962550466378957</v>
      </c>
      <c r="M296" s="229">
        <v>1.9683654800430994</v>
      </c>
      <c r="N296" s="230">
        <v>0</v>
      </c>
      <c r="O296" s="234">
        <v>0</v>
      </c>
      <c r="P296" s="232">
        <v>688</v>
      </c>
      <c r="Q296" s="235">
        <v>77</v>
      </c>
      <c r="R296" s="236">
        <v>0.1119186046511628</v>
      </c>
      <c r="S296" s="237">
        <v>0.78969028556298859</v>
      </c>
      <c r="T296" s="209">
        <v>104008.52553275354</v>
      </c>
      <c r="U296" s="238">
        <v>0</v>
      </c>
      <c r="V296" s="238">
        <v>0</v>
      </c>
      <c r="W296" s="238">
        <v>85877</v>
      </c>
      <c r="X296" s="238">
        <v>218344.14930951328</v>
      </c>
      <c r="Y296" s="238">
        <v>0</v>
      </c>
      <c r="Z296" s="231">
        <v>0</v>
      </c>
      <c r="AA296" s="238">
        <v>59966.340060362454</v>
      </c>
      <c r="AB296" s="239">
        <f t="shared" si="15"/>
        <v>468196.01490262931</v>
      </c>
    </row>
    <row r="297" spans="1:28" x14ac:dyDescent="0.25">
      <c r="A297" s="204">
        <v>935</v>
      </c>
      <c r="B297" s="205" t="s">
        <v>296</v>
      </c>
      <c r="C297" s="207">
        <v>2985</v>
      </c>
      <c r="D297" s="207">
        <v>153.41666666666666</v>
      </c>
      <c r="E297" s="208">
        <v>1322</v>
      </c>
      <c r="F297" s="228">
        <f t="shared" si="13"/>
        <v>0.1160489157841654</v>
      </c>
      <c r="G297" s="229">
        <f>'Lask. kustannukset MUUT'!$F132/$F$12</f>
        <v>0.64080856382250528</v>
      </c>
      <c r="H297" s="230">
        <v>0</v>
      </c>
      <c r="I297" s="231">
        <v>13</v>
      </c>
      <c r="J297" s="232">
        <v>179</v>
      </c>
      <c r="K297" s="232">
        <v>372.47</v>
      </c>
      <c r="L297" s="233">
        <f t="shared" si="14"/>
        <v>8.0140682471071489</v>
      </c>
      <c r="M297" s="229">
        <v>2.2832882080937731</v>
      </c>
      <c r="N297" s="230">
        <v>0</v>
      </c>
      <c r="O297" s="234">
        <v>0</v>
      </c>
      <c r="P297" s="232">
        <v>814</v>
      </c>
      <c r="Q297" s="235">
        <v>122</v>
      </c>
      <c r="R297" s="236">
        <v>0.14987714987714987</v>
      </c>
      <c r="S297" s="237">
        <v>1.0575232746580141</v>
      </c>
      <c r="T297" s="209">
        <v>252824.87174122036</v>
      </c>
      <c r="U297" s="238">
        <v>0</v>
      </c>
      <c r="V297" s="238">
        <v>0</v>
      </c>
      <c r="W297" s="238">
        <v>307439.65999999997</v>
      </c>
      <c r="X297" s="238">
        <v>283052.5034571712</v>
      </c>
      <c r="Y297" s="238">
        <v>0</v>
      </c>
      <c r="Z297" s="231">
        <v>0</v>
      </c>
      <c r="AA297" s="238">
        <v>89745.179295104113</v>
      </c>
      <c r="AB297" s="239">
        <f t="shared" si="15"/>
        <v>933062.21449349553</v>
      </c>
    </row>
    <row r="298" spans="1:28" x14ac:dyDescent="0.25">
      <c r="A298" s="204">
        <v>936</v>
      </c>
      <c r="B298" s="205" t="s">
        <v>297</v>
      </c>
      <c r="C298" s="207">
        <v>6395</v>
      </c>
      <c r="D298" s="207">
        <v>204.66666666666666</v>
      </c>
      <c r="E298" s="208">
        <v>2535</v>
      </c>
      <c r="F298" s="228">
        <f t="shared" si="13"/>
        <v>8.0736357659434585E-2</v>
      </c>
      <c r="G298" s="229">
        <f>'Lask. kustannukset MUUT'!$F100/$F$12</f>
        <v>1.4428158664974962</v>
      </c>
      <c r="H298" s="230">
        <v>0</v>
      </c>
      <c r="I298" s="231">
        <v>9</v>
      </c>
      <c r="J298" s="232">
        <v>175</v>
      </c>
      <c r="K298" s="232">
        <v>1162.6300000000001</v>
      </c>
      <c r="L298" s="233">
        <f t="shared" si="14"/>
        <v>5.5004601635946084</v>
      </c>
      <c r="M298" s="229">
        <v>3.3267084904256943</v>
      </c>
      <c r="N298" s="230">
        <v>0</v>
      </c>
      <c r="O298" s="234">
        <v>0</v>
      </c>
      <c r="P298" s="232">
        <v>1525</v>
      </c>
      <c r="Q298" s="235">
        <v>217</v>
      </c>
      <c r="R298" s="236">
        <v>0.14229508196721311</v>
      </c>
      <c r="S298" s="237">
        <v>1.0040247040529013</v>
      </c>
      <c r="T298" s="209">
        <v>376828.78876661503</v>
      </c>
      <c r="U298" s="238">
        <v>0</v>
      </c>
      <c r="V298" s="238">
        <v>0</v>
      </c>
      <c r="W298" s="238">
        <v>300569.5</v>
      </c>
      <c r="X298" s="238">
        <v>883521.71206918918</v>
      </c>
      <c r="Y298" s="238">
        <v>0</v>
      </c>
      <c r="Z298" s="231">
        <v>0</v>
      </c>
      <c r="AA298" s="238">
        <v>182541.5808401524</v>
      </c>
      <c r="AB298" s="239">
        <f t="shared" si="15"/>
        <v>1743461.5816759567</v>
      </c>
    </row>
    <row r="299" spans="1:28" x14ac:dyDescent="0.25">
      <c r="A299" s="204">
        <v>946</v>
      </c>
      <c r="B299" s="205" t="s">
        <v>298</v>
      </c>
      <c r="C299" s="207">
        <v>6287</v>
      </c>
      <c r="D299" s="207">
        <v>112.5</v>
      </c>
      <c r="E299" s="208">
        <v>2906</v>
      </c>
      <c r="F299" s="228">
        <f t="shared" si="13"/>
        <v>3.8713007570543703E-2</v>
      </c>
      <c r="G299" s="229">
        <f>'Lask. kustannukset MUUT'!$F133/$F$12</f>
        <v>1.0638361160701788</v>
      </c>
      <c r="H299" s="230">
        <v>3</v>
      </c>
      <c r="I299" s="231">
        <v>5134</v>
      </c>
      <c r="J299" s="232">
        <v>382</v>
      </c>
      <c r="K299" s="232">
        <v>782.13</v>
      </c>
      <c r="L299" s="233">
        <f t="shared" si="14"/>
        <v>8.0383056525130101</v>
      </c>
      <c r="M299" s="229">
        <v>2.2764035505116507</v>
      </c>
      <c r="N299" s="230">
        <v>3</v>
      </c>
      <c r="O299" s="234">
        <v>495</v>
      </c>
      <c r="P299" s="232">
        <v>1802</v>
      </c>
      <c r="Q299" s="235">
        <v>219</v>
      </c>
      <c r="R299" s="236">
        <v>0.12153163152053274</v>
      </c>
      <c r="S299" s="237">
        <v>0.85751916850214494</v>
      </c>
      <c r="T299" s="209">
        <v>177637.53812184397</v>
      </c>
      <c r="U299" s="238">
        <v>129390.8609</v>
      </c>
      <c r="V299" s="238">
        <v>1403786.0262</v>
      </c>
      <c r="W299" s="238">
        <v>656100.28</v>
      </c>
      <c r="X299" s="238">
        <v>594366.94103943207</v>
      </c>
      <c r="Y299" s="238">
        <v>0</v>
      </c>
      <c r="Z299" s="231">
        <v>146529.9</v>
      </c>
      <c r="AA299" s="238">
        <v>153272.47024176398</v>
      </c>
      <c r="AB299" s="239">
        <f t="shared" si="15"/>
        <v>3261084.0165030397</v>
      </c>
    </row>
    <row r="300" spans="1:28" x14ac:dyDescent="0.25">
      <c r="A300" s="204">
        <v>976</v>
      </c>
      <c r="B300" s="205" t="s">
        <v>299</v>
      </c>
      <c r="C300" s="207">
        <v>3788</v>
      </c>
      <c r="D300" s="207">
        <v>184.16666666666666</v>
      </c>
      <c r="E300" s="208">
        <v>1512</v>
      </c>
      <c r="F300" s="228">
        <f t="shared" si="13"/>
        <v>0.12180335097001763</v>
      </c>
      <c r="G300" s="229">
        <f>'Lask. kustannukset MUUT'!$F36/$F$12</f>
        <v>0.61258634168679948</v>
      </c>
      <c r="H300" s="230">
        <v>0</v>
      </c>
      <c r="I300" s="231">
        <v>25</v>
      </c>
      <c r="J300" s="232">
        <v>111</v>
      </c>
      <c r="K300" s="232">
        <v>2029.3</v>
      </c>
      <c r="L300" s="233">
        <f t="shared" si="14"/>
        <v>1.866653525846351</v>
      </c>
      <c r="M300" s="229">
        <v>9.8027980415818625</v>
      </c>
      <c r="N300" s="230">
        <v>0</v>
      </c>
      <c r="O300" s="234">
        <v>0</v>
      </c>
      <c r="P300" s="232">
        <v>803</v>
      </c>
      <c r="Q300" s="235">
        <v>138</v>
      </c>
      <c r="R300" s="236">
        <v>0.17185554171855541</v>
      </c>
      <c r="S300" s="237">
        <v>1.2126013564796361</v>
      </c>
      <c r="T300" s="209">
        <v>336746.87922598782</v>
      </c>
      <c r="U300" s="238">
        <v>0</v>
      </c>
      <c r="V300" s="238">
        <v>0</v>
      </c>
      <c r="W300" s="238">
        <v>190646.94</v>
      </c>
      <c r="X300" s="238">
        <v>1542133.4477021974</v>
      </c>
      <c r="Y300" s="238">
        <v>0</v>
      </c>
      <c r="Z300" s="231">
        <v>0</v>
      </c>
      <c r="AA300" s="238">
        <v>130588.4838671444</v>
      </c>
      <c r="AB300" s="239">
        <f t="shared" si="15"/>
        <v>2200115.7507953295</v>
      </c>
    </row>
    <row r="301" spans="1:28" x14ac:dyDescent="0.25">
      <c r="A301" s="204">
        <v>977</v>
      </c>
      <c r="B301" s="205" t="s">
        <v>300</v>
      </c>
      <c r="C301" s="207">
        <v>15293</v>
      </c>
      <c r="D301" s="207">
        <v>522.58333333333337</v>
      </c>
      <c r="E301" s="208">
        <v>6983</v>
      </c>
      <c r="F301" s="228">
        <f t="shared" si="13"/>
        <v>7.483650770919853E-2</v>
      </c>
      <c r="G301" s="229">
        <f>'Lask. kustannukset MUUT'!$F235/$F$12</f>
        <v>1.5053720919776794</v>
      </c>
      <c r="H301" s="230">
        <v>0</v>
      </c>
      <c r="I301" s="231">
        <v>42</v>
      </c>
      <c r="J301" s="232">
        <v>259</v>
      </c>
      <c r="K301" s="232">
        <v>569.83000000000004</v>
      </c>
      <c r="L301" s="233">
        <f t="shared" si="14"/>
        <v>26.837828826141127</v>
      </c>
      <c r="M301" s="229">
        <v>0.68181474909978868</v>
      </c>
      <c r="N301" s="230">
        <v>0</v>
      </c>
      <c r="O301" s="234">
        <v>0</v>
      </c>
      <c r="P301" s="232">
        <v>4587</v>
      </c>
      <c r="Q301" s="235">
        <v>407</v>
      </c>
      <c r="R301" s="236">
        <v>8.8729016786570747E-2</v>
      </c>
      <c r="S301" s="237">
        <v>0.6260660845648085</v>
      </c>
      <c r="T301" s="209">
        <v>835296.33147119789</v>
      </c>
      <c r="U301" s="238">
        <v>0</v>
      </c>
      <c r="V301" s="238">
        <v>0</v>
      </c>
      <c r="W301" s="238">
        <v>444842.86</v>
      </c>
      <c r="X301" s="238">
        <v>433033.0175450368</v>
      </c>
      <c r="Y301" s="238">
        <v>0</v>
      </c>
      <c r="Z301" s="231">
        <v>0</v>
      </c>
      <c r="AA301" s="238">
        <v>272201.00598642661</v>
      </c>
      <c r="AB301" s="239">
        <f t="shared" si="15"/>
        <v>1985373.2150026611</v>
      </c>
    </row>
    <row r="302" spans="1:28" x14ac:dyDescent="0.25">
      <c r="A302" s="204">
        <v>980</v>
      </c>
      <c r="B302" s="205" t="s">
        <v>301</v>
      </c>
      <c r="C302" s="207">
        <v>33607</v>
      </c>
      <c r="D302" s="207">
        <v>910.75</v>
      </c>
      <c r="E302" s="208">
        <v>16166</v>
      </c>
      <c r="F302" s="228">
        <f t="shared" si="13"/>
        <v>5.6337374737102562E-2</v>
      </c>
      <c r="G302" s="229">
        <f>'Lask. kustannukset MUUT'!$F242/$F$12</f>
        <v>0.6955158787868484</v>
      </c>
      <c r="H302" s="230">
        <v>0</v>
      </c>
      <c r="I302" s="231">
        <v>124</v>
      </c>
      <c r="J302" s="232">
        <v>989</v>
      </c>
      <c r="K302" s="232">
        <v>1115.75</v>
      </c>
      <c r="L302" s="233">
        <f t="shared" si="14"/>
        <v>30.120546717454626</v>
      </c>
      <c r="M302" s="229">
        <v>0.60750648715398947</v>
      </c>
      <c r="N302" s="230">
        <v>0</v>
      </c>
      <c r="O302" s="234">
        <v>0</v>
      </c>
      <c r="P302" s="232">
        <v>11292</v>
      </c>
      <c r="Q302" s="235">
        <v>930</v>
      </c>
      <c r="R302" s="236">
        <v>8.2359192348565355E-2</v>
      </c>
      <c r="S302" s="237">
        <v>0.58112102386544495</v>
      </c>
      <c r="T302" s="209">
        <v>1381849.4316725859</v>
      </c>
      <c r="U302" s="238">
        <v>0</v>
      </c>
      <c r="V302" s="238">
        <v>0</v>
      </c>
      <c r="W302" s="238">
        <v>1698647.06</v>
      </c>
      <c r="X302" s="238">
        <v>847896.02043745469</v>
      </c>
      <c r="Y302" s="238">
        <v>0</v>
      </c>
      <c r="Z302" s="231">
        <v>0</v>
      </c>
      <c r="AA302" s="238">
        <v>555230.34470037802</v>
      </c>
      <c r="AB302" s="239">
        <f t="shared" si="15"/>
        <v>4483622.8568104189</v>
      </c>
    </row>
    <row r="303" spans="1:28" x14ac:dyDescent="0.25">
      <c r="A303" s="204">
        <v>981</v>
      </c>
      <c r="B303" s="205" t="s">
        <v>302</v>
      </c>
      <c r="C303" s="207">
        <v>2237</v>
      </c>
      <c r="D303" s="207">
        <v>85.416666666666671</v>
      </c>
      <c r="E303" s="208">
        <v>1070</v>
      </c>
      <c r="F303" s="228">
        <f t="shared" si="13"/>
        <v>7.9828660436137081E-2</v>
      </c>
      <c r="G303" s="229">
        <f>'Lask. kustannukset MUUT'!$F177/$F$12</f>
        <v>0.7217637344820903</v>
      </c>
      <c r="H303" s="230">
        <v>0</v>
      </c>
      <c r="I303" s="231">
        <v>12</v>
      </c>
      <c r="J303" s="232">
        <v>47</v>
      </c>
      <c r="K303" s="232">
        <v>182.76</v>
      </c>
      <c r="L303" s="233">
        <f t="shared" si="14"/>
        <v>12.240096301159992</v>
      </c>
      <c r="M303" s="229">
        <v>1.4949578072963647</v>
      </c>
      <c r="N303" s="230">
        <v>0</v>
      </c>
      <c r="O303" s="234">
        <v>0</v>
      </c>
      <c r="P303" s="232">
        <v>653</v>
      </c>
      <c r="Q303" s="235">
        <v>83</v>
      </c>
      <c r="R303" s="236">
        <v>0.12710566615620214</v>
      </c>
      <c r="S303" s="237">
        <v>0.89684918889419263</v>
      </c>
      <c r="T303" s="209">
        <v>130334.44249124423</v>
      </c>
      <c r="U303" s="238">
        <v>0</v>
      </c>
      <c r="V303" s="238">
        <v>0</v>
      </c>
      <c r="W303" s="238">
        <v>80724.38</v>
      </c>
      <c r="X303" s="238">
        <v>138885.48213770933</v>
      </c>
      <c r="Y303" s="238">
        <v>0</v>
      </c>
      <c r="Z303" s="231">
        <v>0</v>
      </c>
      <c r="AA303" s="238">
        <v>57037.733998865864</v>
      </c>
      <c r="AB303" s="239">
        <f t="shared" si="15"/>
        <v>406982.03862781945</v>
      </c>
    </row>
    <row r="304" spans="1:28" x14ac:dyDescent="0.25">
      <c r="A304" s="204">
        <v>989</v>
      </c>
      <c r="B304" s="205" t="s">
        <v>303</v>
      </c>
      <c r="C304" s="207">
        <v>5406</v>
      </c>
      <c r="D304" s="207">
        <v>144.33333333333334</v>
      </c>
      <c r="E304" s="208">
        <v>2243</v>
      </c>
      <c r="F304" s="228">
        <f t="shared" si="13"/>
        <v>6.4348342993015312E-2</v>
      </c>
      <c r="G304" s="229">
        <f>'Lask. kustannukset MUUT'!$F119/$F$12</f>
        <v>0.75703232977203994</v>
      </c>
      <c r="H304" s="230">
        <v>0</v>
      </c>
      <c r="I304" s="231">
        <v>6</v>
      </c>
      <c r="J304" s="232">
        <v>86</v>
      </c>
      <c r="K304" s="232">
        <v>805.81</v>
      </c>
      <c r="L304" s="233">
        <f t="shared" si="14"/>
        <v>6.7087775033816905</v>
      </c>
      <c r="M304" s="229">
        <v>2.7275353100106252</v>
      </c>
      <c r="N304" s="230">
        <v>0</v>
      </c>
      <c r="O304" s="234">
        <v>0</v>
      </c>
      <c r="P304" s="232">
        <v>1382</v>
      </c>
      <c r="Q304" s="235">
        <v>168</v>
      </c>
      <c r="R304" s="236">
        <v>0.12156295224312591</v>
      </c>
      <c r="S304" s="237">
        <v>0.85774016545297116</v>
      </c>
      <c r="T304" s="209">
        <v>253891.27832052909</v>
      </c>
      <c r="U304" s="238">
        <v>0</v>
      </c>
      <c r="V304" s="238">
        <v>0</v>
      </c>
      <c r="W304" s="238">
        <v>147708.44</v>
      </c>
      <c r="X304" s="238">
        <v>612362.17094215134</v>
      </c>
      <c r="Y304" s="238">
        <v>0</v>
      </c>
      <c r="Z304" s="231">
        <v>0</v>
      </c>
      <c r="AA304" s="238">
        <v>131828.29899809399</v>
      </c>
      <c r="AB304" s="239">
        <f t="shared" si="15"/>
        <v>1145790.1882607744</v>
      </c>
    </row>
    <row r="305" spans="1:28" x14ac:dyDescent="0.25">
      <c r="A305" s="213">
        <v>992</v>
      </c>
      <c r="B305" s="214" t="s">
        <v>304</v>
      </c>
      <c r="C305" s="245">
        <v>18120</v>
      </c>
      <c r="D305" s="245">
        <v>948.66666666666663</v>
      </c>
      <c r="E305" s="246">
        <v>7919</v>
      </c>
      <c r="F305" s="247">
        <f t="shared" si="13"/>
        <v>0.11979627057288378</v>
      </c>
      <c r="G305" s="248">
        <f>'Lask. kustannukset MUUT'!$F221/$F$12</f>
        <v>0.91492845595180983</v>
      </c>
      <c r="H305" s="249">
        <v>0</v>
      </c>
      <c r="I305" s="250">
        <v>21</v>
      </c>
      <c r="J305" s="251">
        <v>331</v>
      </c>
      <c r="K305" s="251">
        <v>884.61</v>
      </c>
      <c r="L305" s="252">
        <f t="shared" si="14"/>
        <v>20.483602943670093</v>
      </c>
      <c r="M305" s="248">
        <v>0.89332074917675186</v>
      </c>
      <c r="N305" s="249">
        <v>0</v>
      </c>
      <c r="O305" s="253">
        <v>0</v>
      </c>
      <c r="P305" s="251">
        <v>4918</v>
      </c>
      <c r="Q305" s="254">
        <v>552</v>
      </c>
      <c r="R305" s="255">
        <v>0.11224074827165514</v>
      </c>
      <c r="S305" s="256">
        <v>0.79196330968129147</v>
      </c>
      <c r="T305" s="218">
        <v>1584294.316512347</v>
      </c>
      <c r="U305" s="257">
        <v>0</v>
      </c>
      <c r="V305" s="257">
        <v>0</v>
      </c>
      <c r="W305" s="257">
        <v>568505.74</v>
      </c>
      <c r="X305" s="257">
        <v>672244.9461251864</v>
      </c>
      <c r="Y305" s="257">
        <v>0</v>
      </c>
      <c r="Z305" s="258">
        <v>0</v>
      </c>
      <c r="AA305" s="257">
        <v>407981.16612361278</v>
      </c>
      <c r="AB305" s="239">
        <f t="shared" si="15"/>
        <v>3233026.1687611463</v>
      </c>
    </row>
  </sheetData>
  <autoFilter ref="A12:AB12" xr:uid="{00000000-0001-0000-0300-000000000000}"/>
  <sortState xmlns:xlrd2="http://schemas.microsoft.com/office/spreadsheetml/2017/richdata2" ref="A13:AB305">
    <sortCondition ref="A13:A305"/>
  </sortState>
  <pageMargins left="0.31496062992125984" right="0.31496062992125984" top="0.55118110236220474" bottom="0.55118110236220474" header="0.31496062992125984" footer="0.31496062992125984"/>
  <pageSetup paperSize="9" scale="75" orientation="landscape"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F33C-F2CC-4ECD-9E51-93214D3DB368}">
  <dimension ref="A1:AE305"/>
  <sheetViews>
    <sheetView workbookViewId="0">
      <pane xSplit="2" ySplit="12" topLeftCell="P13" activePane="bottomRight" state="frozen"/>
      <selection pane="topRight" activeCell="C1" sqref="C1"/>
      <selection pane="bottomLeft" activeCell="A13" sqref="A13"/>
      <selection pane="bottomRight" activeCell="G7" sqref="G7"/>
    </sheetView>
  </sheetViews>
  <sheetFormatPr defaultRowHeight="14.25" x14ac:dyDescent="0.2"/>
  <cols>
    <col min="1" max="1" width="19.75" customWidth="1"/>
    <col min="2" max="2" width="21.375" bestFit="1" customWidth="1"/>
    <col min="3" max="3" width="18.875" customWidth="1"/>
    <col min="4" max="4" width="9.375" bestFit="1" customWidth="1"/>
    <col min="5" max="5" width="13.375" bestFit="1" customWidth="1"/>
    <col min="6" max="6" width="13.125" customWidth="1"/>
    <col min="7" max="7" width="15.875" bestFit="1" customWidth="1"/>
    <col min="8" max="8" width="9.875" bestFit="1" customWidth="1"/>
    <col min="9" max="9" width="15.75" bestFit="1" customWidth="1"/>
    <col min="10" max="10" width="14.875" customWidth="1"/>
    <col min="11" max="11" width="15.75" bestFit="1" customWidth="1"/>
    <col min="12" max="12" width="12.5" customWidth="1"/>
    <col min="13" max="13" width="17.375" bestFit="1" customWidth="1"/>
    <col min="14" max="14" width="13.375" bestFit="1" customWidth="1"/>
    <col min="15" max="15" width="18.875" customWidth="1"/>
    <col min="16" max="16" width="14.375" bestFit="1" customWidth="1"/>
    <col min="17" max="17" width="13.375" bestFit="1" customWidth="1"/>
    <col min="18" max="18" width="13.625" bestFit="1" customWidth="1"/>
    <col min="19" max="19" width="13.75" bestFit="1" customWidth="1"/>
    <col min="20" max="20" width="14.25" customWidth="1"/>
    <col min="21" max="21" width="14.125" customWidth="1"/>
    <col min="22" max="22" width="14.375" customWidth="1"/>
    <col min="23" max="23" width="13.125" customWidth="1"/>
    <col min="24" max="24" width="11.625" bestFit="1" customWidth="1"/>
    <col min="25" max="25" width="7.875" bestFit="1" customWidth="1"/>
    <col min="26" max="26" width="15.75" bestFit="1" customWidth="1"/>
    <col min="27" max="27" width="13.125" bestFit="1" customWidth="1"/>
    <col min="28" max="28" width="11.625" bestFit="1" customWidth="1"/>
  </cols>
  <sheetData>
    <row r="1" spans="1:31" ht="23.25" x14ac:dyDescent="0.35">
      <c r="A1" s="131" t="s">
        <v>756</v>
      </c>
      <c r="B1" s="36"/>
      <c r="C1" s="9"/>
      <c r="D1" s="59"/>
      <c r="E1" s="160"/>
      <c r="F1" s="61"/>
      <c r="G1" s="60"/>
      <c r="H1" s="61"/>
      <c r="I1" s="62"/>
      <c r="J1" s="11"/>
      <c r="K1" s="14"/>
      <c r="L1" s="31"/>
      <c r="M1" s="60"/>
      <c r="N1" s="60"/>
      <c r="O1" s="60"/>
      <c r="P1" s="14"/>
      <c r="Q1" s="14"/>
      <c r="R1" s="11"/>
      <c r="S1" s="18"/>
      <c r="T1" s="60"/>
      <c r="U1" s="24"/>
      <c r="V1" s="24"/>
      <c r="W1" s="24"/>
      <c r="X1" s="24"/>
      <c r="Y1" s="24"/>
      <c r="Z1" s="24"/>
      <c r="AA1" s="24"/>
      <c r="AB1" s="24"/>
      <c r="AC1" s="69"/>
      <c r="AE1" s="32"/>
    </row>
    <row r="2" spans="1:31" ht="15" x14ac:dyDescent="0.25">
      <c r="A2" s="36" t="s">
        <v>367</v>
      </c>
      <c r="B2" s="36"/>
      <c r="C2" s="97"/>
      <c r="D2" s="64"/>
      <c r="E2" s="64"/>
      <c r="F2" s="14"/>
      <c r="G2" s="60"/>
      <c r="H2" s="60"/>
      <c r="I2" s="62"/>
      <c r="J2" s="11"/>
      <c r="K2" s="14"/>
      <c r="L2" s="31"/>
      <c r="M2" s="60"/>
      <c r="N2" s="60"/>
      <c r="O2" s="60"/>
      <c r="P2" s="14"/>
      <c r="Q2" s="14"/>
      <c r="R2" s="65"/>
      <c r="S2" s="18"/>
      <c r="T2" s="60"/>
      <c r="U2" s="24"/>
      <c r="V2" s="24"/>
      <c r="W2" s="24"/>
      <c r="X2" s="24"/>
      <c r="Y2" s="24"/>
      <c r="Z2" s="24"/>
      <c r="AA2" s="24"/>
      <c r="AB2" s="24"/>
      <c r="AC2" s="69"/>
    </row>
    <row r="3" spans="1:31" ht="15" x14ac:dyDescent="0.25">
      <c r="A3" s="134" t="s">
        <v>1</v>
      </c>
      <c r="B3" s="135">
        <v>293</v>
      </c>
      <c r="C3" s="9"/>
      <c r="D3" s="9"/>
      <c r="E3" s="66"/>
      <c r="F3" s="14"/>
      <c r="G3" s="60"/>
      <c r="H3" s="67"/>
      <c r="I3" s="66"/>
      <c r="J3" s="66"/>
      <c r="K3" s="66"/>
      <c r="L3" s="31"/>
      <c r="M3" s="60"/>
      <c r="N3" s="60"/>
      <c r="O3" s="68"/>
      <c r="P3" s="68"/>
      <c r="Q3" s="68"/>
      <c r="R3" s="40"/>
      <c r="S3" s="75"/>
      <c r="T3" s="66"/>
      <c r="U3" s="66"/>
      <c r="V3" s="66"/>
      <c r="W3" s="66"/>
      <c r="X3" s="66"/>
      <c r="Y3" s="66"/>
      <c r="Z3" s="66"/>
      <c r="AA3" s="66"/>
      <c r="AB3" s="66"/>
      <c r="AC3" s="69"/>
    </row>
    <row r="4" spans="1:31" ht="15" x14ac:dyDescent="0.25">
      <c r="A4" s="36" t="s">
        <v>676</v>
      </c>
      <c r="B4" s="36" t="s">
        <v>687</v>
      </c>
      <c r="C4" s="9"/>
      <c r="D4" s="9"/>
      <c r="E4" s="9"/>
      <c r="F4" s="9"/>
      <c r="G4" s="60"/>
      <c r="H4" s="67"/>
      <c r="I4" s="62"/>
      <c r="J4" s="20"/>
      <c r="K4" s="14"/>
      <c r="L4" s="31"/>
      <c r="M4" s="60"/>
      <c r="N4" s="60"/>
      <c r="O4" s="60"/>
      <c r="P4" s="14"/>
      <c r="Q4" s="14"/>
      <c r="R4" s="65"/>
      <c r="S4" s="18"/>
      <c r="AB4" s="24"/>
      <c r="AC4" s="69"/>
    </row>
    <row r="5" spans="1:31" ht="15" x14ac:dyDescent="0.25">
      <c r="A5" s="18" t="s">
        <v>677</v>
      </c>
      <c r="B5" s="18" t="s">
        <v>683</v>
      </c>
      <c r="C5" s="9"/>
      <c r="D5" s="9"/>
      <c r="E5" s="14"/>
      <c r="F5" s="14"/>
      <c r="G5" s="54"/>
      <c r="H5" s="54"/>
      <c r="I5" s="69"/>
      <c r="J5" s="11"/>
      <c r="K5" s="14"/>
      <c r="L5" s="66"/>
      <c r="M5" s="66"/>
      <c r="N5" s="66"/>
      <c r="O5" s="66"/>
      <c r="P5" s="66"/>
      <c r="Q5" s="66"/>
      <c r="R5" s="66"/>
      <c r="S5" s="66"/>
      <c r="AB5" s="24"/>
      <c r="AC5" s="69"/>
    </row>
    <row r="6" spans="1:31" ht="15" x14ac:dyDescent="0.25">
      <c r="A6" s="18" t="s">
        <v>678</v>
      </c>
      <c r="B6" s="18" t="s">
        <v>684</v>
      </c>
      <c r="C6" s="9"/>
      <c r="D6" s="9"/>
      <c r="E6" s="9"/>
      <c r="F6" s="14"/>
      <c r="G6" s="54"/>
      <c r="H6" s="54"/>
      <c r="I6" s="69"/>
      <c r="J6" s="11"/>
      <c r="K6" s="14"/>
      <c r="L6" s="42"/>
      <c r="M6" s="54"/>
      <c r="N6" s="54"/>
      <c r="O6" s="54"/>
      <c r="P6" s="14"/>
      <c r="Q6" s="14"/>
      <c r="R6" s="70"/>
      <c r="S6" s="73"/>
      <c r="T6" s="86"/>
      <c r="U6" s="86"/>
      <c r="V6" s="86"/>
      <c r="W6" s="86"/>
      <c r="X6" s="86"/>
      <c r="Y6" s="86"/>
      <c r="Z6" s="86"/>
      <c r="AA6" s="86"/>
      <c r="AB6" s="24"/>
      <c r="AC6" s="105"/>
    </row>
    <row r="7" spans="1:31" ht="29.25" x14ac:dyDescent="0.25">
      <c r="A7" s="18" t="s">
        <v>679</v>
      </c>
      <c r="B7" t="s">
        <v>685</v>
      </c>
      <c r="C7" s="9"/>
      <c r="D7" s="9"/>
      <c r="E7" s="14"/>
      <c r="F7" s="14"/>
      <c r="G7" s="60"/>
      <c r="H7" s="60"/>
      <c r="I7" s="69"/>
      <c r="J7" s="11"/>
      <c r="K7" s="14"/>
      <c r="L7" s="14"/>
      <c r="M7" s="54"/>
      <c r="N7" s="60"/>
      <c r="O7" s="60"/>
      <c r="P7" s="14"/>
      <c r="Q7" s="14"/>
      <c r="R7" s="65"/>
      <c r="S7" s="54"/>
      <c r="T7" s="394" t="s">
        <v>662</v>
      </c>
      <c r="U7" s="394" t="s">
        <v>689</v>
      </c>
      <c r="V7" s="394" t="s">
        <v>690</v>
      </c>
      <c r="W7" s="394" t="s">
        <v>663</v>
      </c>
      <c r="X7" s="394" t="s">
        <v>664</v>
      </c>
      <c r="Y7" s="394" t="s">
        <v>372</v>
      </c>
      <c r="Z7" s="394" t="s">
        <v>665</v>
      </c>
      <c r="AA7" s="394" t="s">
        <v>666</v>
      </c>
      <c r="AB7" s="24"/>
      <c r="AC7" s="72"/>
    </row>
    <row r="8" spans="1:31" s="57" customFormat="1" ht="15" x14ac:dyDescent="0.25">
      <c r="A8" s="18" t="s">
        <v>680</v>
      </c>
      <c r="B8" t="s">
        <v>686</v>
      </c>
      <c r="C8" s="149"/>
      <c r="D8" s="149"/>
      <c r="E8" s="149"/>
      <c r="F8" s="149"/>
      <c r="G8" s="149"/>
      <c r="H8" s="149"/>
      <c r="I8" s="149"/>
      <c r="J8" s="149"/>
      <c r="K8" s="149"/>
      <c r="L8" s="149"/>
      <c r="M8" s="149"/>
      <c r="N8" s="149"/>
      <c r="O8" s="149"/>
      <c r="P8" s="149"/>
      <c r="Q8" s="149"/>
      <c r="R8" s="149"/>
      <c r="S8" s="149"/>
      <c r="T8" s="141">
        <v>69.27</v>
      </c>
      <c r="U8" s="141">
        <v>294.01</v>
      </c>
      <c r="V8" s="141">
        <v>294.01</v>
      </c>
      <c r="W8" s="141">
        <v>1717.54</v>
      </c>
      <c r="X8" s="141">
        <v>41.53</v>
      </c>
      <c r="Y8" s="141">
        <v>404.68</v>
      </c>
      <c r="Z8" s="141">
        <v>296.02</v>
      </c>
      <c r="AA8" s="141">
        <v>28.43</v>
      </c>
      <c r="AB8" s="66"/>
      <c r="AC8" s="66"/>
      <c r="AD8" s="58"/>
    </row>
    <row r="9" spans="1:31" s="57" customFormat="1" x14ac:dyDescent="0.2">
      <c r="A9" s="87"/>
      <c r="B9" s="88"/>
      <c r="C9" s="80"/>
      <c r="D9" s="80"/>
      <c r="E9" s="80"/>
      <c r="F9" s="80"/>
      <c r="G9" s="80"/>
      <c r="H9" s="80"/>
      <c r="I9" s="80"/>
      <c r="J9" s="80"/>
      <c r="K9" s="80"/>
      <c r="L9" s="80"/>
      <c r="M9" s="80"/>
      <c r="N9" s="81"/>
      <c r="O9" s="80"/>
      <c r="P9" s="80"/>
      <c r="Q9" s="80"/>
      <c r="R9" s="82"/>
      <c r="S9" s="80"/>
      <c r="T9" s="79"/>
      <c r="U9" s="79"/>
      <c r="V9" s="79"/>
      <c r="W9" s="79"/>
      <c r="X9" s="79"/>
      <c r="Y9" s="79"/>
      <c r="Z9" s="79"/>
      <c r="AA9" s="79"/>
      <c r="AB9" s="79"/>
      <c r="AD9" s="58"/>
    </row>
    <row r="10" spans="1:31" s="22" customFormat="1" ht="15" x14ac:dyDescent="0.25">
      <c r="A10" s="84"/>
      <c r="B10" s="84"/>
      <c r="C10" s="387" t="s">
        <v>369</v>
      </c>
      <c r="D10" s="84"/>
      <c r="E10" s="84"/>
      <c r="F10" s="84"/>
      <c r="G10" s="84"/>
      <c r="H10" s="84"/>
      <c r="I10" s="84"/>
      <c r="J10" s="84"/>
      <c r="K10" s="84"/>
      <c r="L10" s="84"/>
      <c r="M10" s="84"/>
      <c r="N10" s="84"/>
      <c r="O10" s="84"/>
      <c r="P10" s="84"/>
      <c r="Q10" s="84"/>
      <c r="R10" s="85"/>
      <c r="S10" s="84"/>
      <c r="T10" s="373" t="s">
        <v>688</v>
      </c>
      <c r="U10" s="77"/>
      <c r="V10" s="77"/>
      <c r="W10" s="77"/>
      <c r="X10" s="77"/>
      <c r="Y10" s="77"/>
      <c r="Z10" s="77"/>
      <c r="AA10" s="77"/>
      <c r="AB10" s="77"/>
    </row>
    <row r="11" spans="1:31" s="93" customFormat="1" ht="62.25" customHeight="1" x14ac:dyDescent="0.2">
      <c r="A11" s="374" t="s">
        <v>2</v>
      </c>
      <c r="B11" s="375" t="s">
        <v>3</v>
      </c>
      <c r="C11" s="369" t="s">
        <v>759</v>
      </c>
      <c r="D11" s="374" t="s">
        <v>757</v>
      </c>
      <c r="E11" s="374" t="s">
        <v>758</v>
      </c>
      <c r="F11" s="374" t="s">
        <v>760</v>
      </c>
      <c r="G11" s="374" t="s">
        <v>674</v>
      </c>
      <c r="H11" s="374" t="s">
        <v>675</v>
      </c>
      <c r="I11" s="369" t="s">
        <v>761</v>
      </c>
      <c r="J11" s="369" t="s">
        <v>762</v>
      </c>
      <c r="K11" s="374" t="s">
        <v>771</v>
      </c>
      <c r="L11" s="375" t="s">
        <v>1212</v>
      </c>
      <c r="M11" s="374" t="s">
        <v>681</v>
      </c>
      <c r="N11" s="374" t="s">
        <v>682</v>
      </c>
      <c r="O11" s="374" t="s">
        <v>776</v>
      </c>
      <c r="P11" s="374" t="s">
        <v>1174</v>
      </c>
      <c r="Q11" s="374" t="s">
        <v>1175</v>
      </c>
      <c r="R11" s="375" t="s">
        <v>736</v>
      </c>
      <c r="S11" s="374" t="s">
        <v>752</v>
      </c>
      <c r="T11" s="371" t="s">
        <v>662</v>
      </c>
      <c r="U11" s="371" t="s">
        <v>689</v>
      </c>
      <c r="V11" s="371" t="s">
        <v>690</v>
      </c>
      <c r="W11" s="371" t="s">
        <v>663</v>
      </c>
      <c r="X11" s="371" t="s">
        <v>664</v>
      </c>
      <c r="Y11" s="371" t="s">
        <v>372</v>
      </c>
      <c r="Z11" s="371" t="s">
        <v>665</v>
      </c>
      <c r="AA11" s="371" t="s">
        <v>666</v>
      </c>
      <c r="AB11" s="388" t="s">
        <v>691</v>
      </c>
    </row>
    <row r="12" spans="1:31" s="417" customFormat="1" ht="30.75" customHeight="1" x14ac:dyDescent="0.2">
      <c r="B12" s="134" t="s">
        <v>371</v>
      </c>
      <c r="C12" s="486">
        <v>5533611</v>
      </c>
      <c r="D12" s="486">
        <v>248773.91666666674</v>
      </c>
      <c r="E12" s="486">
        <v>2621163</v>
      </c>
      <c r="F12" s="492">
        <v>9.4909746805775436E-2</v>
      </c>
      <c r="G12" s="487">
        <v>1</v>
      </c>
      <c r="H12" s="488"/>
      <c r="I12" s="489">
        <v>260995</v>
      </c>
      <c r="J12" s="438">
        <v>493086</v>
      </c>
      <c r="K12" s="438">
        <v>302409.10000000027</v>
      </c>
      <c r="L12" s="490">
        <v>18.298427527478488</v>
      </c>
      <c r="M12" s="487">
        <v>1</v>
      </c>
      <c r="N12" s="488"/>
      <c r="O12" s="489">
        <v>32651</v>
      </c>
      <c r="P12" s="493">
        <v>1743359</v>
      </c>
      <c r="Q12" s="493">
        <v>247077</v>
      </c>
      <c r="R12" s="491">
        <v>0.14172468206491032</v>
      </c>
      <c r="S12" s="494">
        <v>1</v>
      </c>
      <c r="T12" s="489">
        <v>69.18330821922622</v>
      </c>
      <c r="U12" s="489">
        <v>7.0261513220932938</v>
      </c>
      <c r="V12" s="489">
        <v>12.087373366975019</v>
      </c>
      <c r="W12" s="489">
        <v>153.0456203806159</v>
      </c>
      <c r="X12" s="489">
        <v>37.536695072375409</v>
      </c>
      <c r="Y12" s="489">
        <v>2.681869932671451</v>
      </c>
      <c r="Z12" s="489">
        <v>1.7466621741210218</v>
      </c>
      <c r="AA12" s="489">
        <v>28.088514881446155</v>
      </c>
      <c r="AB12" s="489">
        <v>311.39619534952448</v>
      </c>
    </row>
    <row r="13" spans="1:31" ht="15" x14ac:dyDescent="0.25">
      <c r="A13" s="18">
        <v>5</v>
      </c>
      <c r="B13" s="36" t="s">
        <v>12</v>
      </c>
      <c r="C13" s="13">
        <v>9183</v>
      </c>
      <c r="D13" s="13">
        <v>246.16666666666666</v>
      </c>
      <c r="E13" s="13">
        <v>3757</v>
      </c>
      <c r="F13" s="389">
        <v>6.5522136456392516E-2</v>
      </c>
      <c r="G13" s="390">
        <v>0.86261159527461462</v>
      </c>
      <c r="H13" s="60">
        <v>0</v>
      </c>
      <c r="I13" s="62">
        <v>12</v>
      </c>
      <c r="J13" s="11">
        <v>311</v>
      </c>
      <c r="K13" s="11">
        <v>1008.77</v>
      </c>
      <c r="L13" s="392">
        <v>9.1031652408378516</v>
      </c>
      <c r="M13" s="390">
        <v>2.0101170354888898</v>
      </c>
      <c r="N13" s="60">
        <v>0</v>
      </c>
      <c r="O13" s="60">
        <v>0</v>
      </c>
      <c r="P13" s="11">
        <v>2276</v>
      </c>
      <c r="Q13" s="11">
        <v>274</v>
      </c>
      <c r="R13" s="65">
        <v>0.12038664323374342</v>
      </c>
      <c r="S13" s="391">
        <v>0.84944020674257703</v>
      </c>
      <c r="T13" s="62">
        <v>47.821415029400534</v>
      </c>
      <c r="U13" s="62">
        <v>0</v>
      </c>
      <c r="V13" s="62">
        <v>0</v>
      </c>
      <c r="W13" s="62">
        <v>58.167803550038109</v>
      </c>
      <c r="X13" s="62">
        <v>83.480160483853581</v>
      </c>
      <c r="Y13" s="62">
        <v>0</v>
      </c>
      <c r="Z13" s="62">
        <v>0</v>
      </c>
      <c r="AA13" s="62">
        <v>24.149585077691466</v>
      </c>
      <c r="AB13" s="69">
        <v>213.61896414098371</v>
      </c>
    </row>
    <row r="14" spans="1:31" ht="15" x14ac:dyDescent="0.25">
      <c r="A14" s="18">
        <v>9</v>
      </c>
      <c r="B14" s="36" t="s">
        <v>13</v>
      </c>
      <c r="C14" s="13">
        <v>2447</v>
      </c>
      <c r="D14" s="13">
        <v>76.5</v>
      </c>
      <c r="E14" s="13">
        <v>1100</v>
      </c>
      <c r="F14" s="389">
        <v>6.9545454545454549E-2</v>
      </c>
      <c r="G14" s="390">
        <v>0.58440327826122263</v>
      </c>
      <c r="H14" s="60">
        <v>0</v>
      </c>
      <c r="I14" s="62">
        <v>4</v>
      </c>
      <c r="J14" s="11">
        <v>22</v>
      </c>
      <c r="K14" s="11">
        <v>251.5</v>
      </c>
      <c r="L14" s="392">
        <v>9.7296222664015897</v>
      </c>
      <c r="M14" s="390">
        <v>1.8806924900534696</v>
      </c>
      <c r="N14" s="60">
        <v>0</v>
      </c>
      <c r="O14" s="60">
        <v>0</v>
      </c>
      <c r="P14" s="11">
        <v>626</v>
      </c>
      <c r="Q14" s="11">
        <v>82</v>
      </c>
      <c r="R14" s="65">
        <v>0.13099041533546327</v>
      </c>
      <c r="S14" s="391">
        <v>0.92425972263228839</v>
      </c>
      <c r="T14" s="62">
        <v>50.757838878466892</v>
      </c>
      <c r="U14" s="62">
        <v>0</v>
      </c>
      <c r="V14" s="62">
        <v>0</v>
      </c>
      <c r="W14" s="62">
        <v>15.441716387413157</v>
      </c>
      <c r="X14" s="62">
        <v>78.105159111920585</v>
      </c>
      <c r="Y14" s="62">
        <v>0</v>
      </c>
      <c r="Z14" s="62">
        <v>0</v>
      </c>
      <c r="AA14" s="62">
        <v>26.276703914435959</v>
      </c>
      <c r="AB14" s="69">
        <v>170.58141829223661</v>
      </c>
    </row>
    <row r="15" spans="1:31" ht="15" x14ac:dyDescent="0.25">
      <c r="A15" s="18">
        <v>10</v>
      </c>
      <c r="B15" s="36" t="s">
        <v>14</v>
      </c>
      <c r="C15" s="13">
        <v>11102</v>
      </c>
      <c r="D15" s="13">
        <v>277.5</v>
      </c>
      <c r="E15" s="13">
        <v>4658</v>
      </c>
      <c r="F15" s="389">
        <v>5.9574924860455132E-2</v>
      </c>
      <c r="G15" s="390">
        <v>0.90374341376060174</v>
      </c>
      <c r="H15" s="60">
        <v>0</v>
      </c>
      <c r="I15" s="62">
        <v>7</v>
      </c>
      <c r="J15" s="11">
        <v>239</v>
      </c>
      <c r="K15" s="11">
        <v>1087.23</v>
      </c>
      <c r="L15" s="392">
        <v>10.211270844255585</v>
      </c>
      <c r="M15" s="390">
        <v>1.7919833688254763</v>
      </c>
      <c r="N15" s="60">
        <v>0</v>
      </c>
      <c r="O15" s="60">
        <v>0</v>
      </c>
      <c r="P15" s="11">
        <v>2873</v>
      </c>
      <c r="Q15" s="11">
        <v>390</v>
      </c>
      <c r="R15" s="65">
        <v>0.13574660633484162</v>
      </c>
      <c r="S15" s="391">
        <v>0.95781909232062545</v>
      </c>
      <c r="T15" s="62">
        <v>43.480835045622584</v>
      </c>
      <c r="U15" s="62">
        <v>0</v>
      </c>
      <c r="V15" s="62">
        <v>0</v>
      </c>
      <c r="W15" s="62">
        <v>36.974604575752117</v>
      </c>
      <c r="X15" s="62">
        <v>74.421069307322028</v>
      </c>
      <c r="Y15" s="62">
        <v>0</v>
      </c>
      <c r="Z15" s="62">
        <v>0</v>
      </c>
      <c r="AA15" s="62">
        <v>27.230796794675381</v>
      </c>
      <c r="AB15" s="69">
        <v>182.10730572337212</v>
      </c>
    </row>
    <row r="16" spans="1:31" ht="15" x14ac:dyDescent="0.25">
      <c r="A16" s="18">
        <v>16</v>
      </c>
      <c r="B16" s="36" t="s">
        <v>15</v>
      </c>
      <c r="C16" s="13">
        <v>8014</v>
      </c>
      <c r="D16" s="13">
        <v>272.41666666666669</v>
      </c>
      <c r="E16" s="13">
        <v>3269</v>
      </c>
      <c r="F16" s="389">
        <v>8.3333333333333343E-2</v>
      </c>
      <c r="G16" s="390">
        <v>1.0167360062836572</v>
      </c>
      <c r="H16" s="60">
        <v>0</v>
      </c>
      <c r="I16" s="62">
        <v>12</v>
      </c>
      <c r="J16" s="11">
        <v>210</v>
      </c>
      <c r="K16" s="11">
        <v>563.39</v>
      </c>
      <c r="L16" s="392">
        <v>14.22460462557021</v>
      </c>
      <c r="M16" s="390">
        <v>1.2863926983661222</v>
      </c>
      <c r="N16" s="60">
        <v>3</v>
      </c>
      <c r="O16" s="60">
        <v>474</v>
      </c>
      <c r="P16" s="11">
        <v>2127</v>
      </c>
      <c r="Q16" s="11">
        <v>316</v>
      </c>
      <c r="R16" s="65">
        <v>0.14856605547719792</v>
      </c>
      <c r="S16" s="391">
        <v>1.0482722791302805</v>
      </c>
      <c r="T16" s="62">
        <v>60.82093983258558</v>
      </c>
      <c r="U16" s="62">
        <v>0</v>
      </c>
      <c r="V16" s="62">
        <v>0</v>
      </c>
      <c r="W16" s="62">
        <v>45.006663339156475</v>
      </c>
      <c r="X16" s="62">
        <v>53.423888763145058</v>
      </c>
      <c r="Y16" s="62">
        <v>0</v>
      </c>
      <c r="Z16" s="62">
        <v>17.5085450461692</v>
      </c>
      <c r="AA16" s="62">
        <v>29.802380895673878</v>
      </c>
      <c r="AB16" s="69">
        <v>206.56241787673019</v>
      </c>
    </row>
    <row r="17" spans="1:28" ht="15" x14ac:dyDescent="0.25">
      <c r="A17" s="18">
        <v>18</v>
      </c>
      <c r="B17" s="36" t="s">
        <v>16</v>
      </c>
      <c r="C17" s="13">
        <v>4763</v>
      </c>
      <c r="D17" s="13">
        <v>162.25</v>
      </c>
      <c r="E17" s="13">
        <v>2411</v>
      </c>
      <c r="F17" s="389">
        <v>6.7295727913728745E-2</v>
      </c>
      <c r="G17" s="390">
        <v>0.59497364038117684</v>
      </c>
      <c r="H17" s="60">
        <v>0</v>
      </c>
      <c r="I17" s="62">
        <v>186</v>
      </c>
      <c r="J17" s="11">
        <v>164</v>
      </c>
      <c r="K17" s="11">
        <v>212.44</v>
      </c>
      <c r="L17" s="392">
        <v>22.420448126529845</v>
      </c>
      <c r="M17" s="390">
        <v>0.81614905394447401</v>
      </c>
      <c r="N17" s="60">
        <v>0</v>
      </c>
      <c r="O17" s="60">
        <v>0</v>
      </c>
      <c r="P17" s="11">
        <v>1555</v>
      </c>
      <c r="Q17" s="11">
        <v>219</v>
      </c>
      <c r="R17" s="65">
        <v>0.14083601286173633</v>
      </c>
      <c r="S17" s="391">
        <v>0.99372960877226046</v>
      </c>
      <c r="T17" s="62">
        <v>49.11587302117136</v>
      </c>
      <c r="U17" s="62">
        <v>0</v>
      </c>
      <c r="V17" s="62">
        <v>0</v>
      </c>
      <c r="W17" s="62">
        <v>59.138475750577363</v>
      </c>
      <c r="X17" s="62">
        <v>33.894670210314004</v>
      </c>
      <c r="Y17" s="62">
        <v>0</v>
      </c>
      <c r="Z17" s="62">
        <v>0</v>
      </c>
      <c r="AA17" s="62">
        <v>28.251732777395361</v>
      </c>
      <c r="AB17" s="69">
        <v>170.4007517594581</v>
      </c>
    </row>
    <row r="18" spans="1:28" ht="15" x14ac:dyDescent="0.25">
      <c r="A18" s="18">
        <v>19</v>
      </c>
      <c r="B18" s="36" t="s">
        <v>17</v>
      </c>
      <c r="C18" s="13">
        <v>3965</v>
      </c>
      <c r="D18" s="13">
        <v>104.91666666666667</v>
      </c>
      <c r="E18" s="13">
        <v>1955</v>
      </c>
      <c r="F18" s="389">
        <v>5.3665814151747655E-2</v>
      </c>
      <c r="G18" s="390">
        <v>1.1364823054894524</v>
      </c>
      <c r="H18" s="60">
        <v>0</v>
      </c>
      <c r="I18" s="62">
        <v>25</v>
      </c>
      <c r="J18" s="11">
        <v>101</v>
      </c>
      <c r="K18" s="11">
        <v>95.01</v>
      </c>
      <c r="L18" s="392">
        <v>41.732449215872009</v>
      </c>
      <c r="M18" s="390">
        <v>0.43847001245541772</v>
      </c>
      <c r="N18" s="60">
        <v>0</v>
      </c>
      <c r="O18" s="60">
        <v>0</v>
      </c>
      <c r="P18" s="11">
        <v>1288</v>
      </c>
      <c r="Q18" s="11">
        <v>181</v>
      </c>
      <c r="R18" s="65">
        <v>0.14052795031055901</v>
      </c>
      <c r="S18" s="391">
        <v>0.99155593974941358</v>
      </c>
      <c r="T18" s="62">
        <v>39.168063043081972</v>
      </c>
      <c r="U18" s="62">
        <v>0</v>
      </c>
      <c r="V18" s="62">
        <v>0</v>
      </c>
      <c r="W18" s="62">
        <v>43.750703656998738</v>
      </c>
      <c r="X18" s="62">
        <v>18.209659617273498</v>
      </c>
      <c r="Y18" s="62">
        <v>0</v>
      </c>
      <c r="Z18" s="62">
        <v>0</v>
      </c>
      <c r="AA18" s="62">
        <v>28.189935367075829</v>
      </c>
      <c r="AB18" s="69">
        <v>129.31836168443004</v>
      </c>
    </row>
    <row r="19" spans="1:28" ht="15" x14ac:dyDescent="0.25">
      <c r="A19" s="18">
        <v>20</v>
      </c>
      <c r="B19" s="36" t="s">
        <v>18</v>
      </c>
      <c r="C19" s="13">
        <v>16473</v>
      </c>
      <c r="D19" s="13">
        <v>600.91666666666663</v>
      </c>
      <c r="E19" s="13">
        <v>7532</v>
      </c>
      <c r="F19" s="389">
        <v>7.978181979111347E-2</v>
      </c>
      <c r="G19" s="390">
        <v>1.0573627459617518</v>
      </c>
      <c r="H19" s="60">
        <v>0</v>
      </c>
      <c r="I19" s="62">
        <v>25</v>
      </c>
      <c r="J19" s="11">
        <v>469</v>
      </c>
      <c r="K19" s="11">
        <v>293.26</v>
      </c>
      <c r="L19" s="392">
        <v>56.171997544840757</v>
      </c>
      <c r="M19" s="390">
        <v>0.32575710900918725</v>
      </c>
      <c r="N19" s="60">
        <v>0</v>
      </c>
      <c r="O19" s="60">
        <v>0</v>
      </c>
      <c r="P19" s="11">
        <v>5302</v>
      </c>
      <c r="Q19" s="11">
        <v>632</v>
      </c>
      <c r="R19" s="65">
        <v>0.11920030177291588</v>
      </c>
      <c r="S19" s="391">
        <v>0.8410694597171281</v>
      </c>
      <c r="T19" s="62">
        <v>58.228863134993979</v>
      </c>
      <c r="U19" s="62">
        <v>0</v>
      </c>
      <c r="V19" s="62">
        <v>0</v>
      </c>
      <c r="W19" s="62">
        <v>48.899791173435318</v>
      </c>
      <c r="X19" s="62">
        <v>13.528692737151546</v>
      </c>
      <c r="Y19" s="62">
        <v>0</v>
      </c>
      <c r="Z19" s="62">
        <v>0</v>
      </c>
      <c r="AA19" s="62">
        <v>23.911604739757955</v>
      </c>
      <c r="AB19" s="69">
        <v>144.56895178533878</v>
      </c>
    </row>
    <row r="20" spans="1:28" ht="15" x14ac:dyDescent="0.25">
      <c r="A20" s="18">
        <v>46</v>
      </c>
      <c r="B20" s="36" t="s">
        <v>19</v>
      </c>
      <c r="C20" s="13">
        <v>1341</v>
      </c>
      <c r="D20" s="13">
        <v>49.5</v>
      </c>
      <c r="E20" s="13">
        <v>546</v>
      </c>
      <c r="F20" s="389">
        <v>9.0659340659340656E-2</v>
      </c>
      <c r="G20" s="390">
        <v>0.709013408024185</v>
      </c>
      <c r="H20" s="60">
        <v>0</v>
      </c>
      <c r="I20" s="62">
        <v>2</v>
      </c>
      <c r="J20" s="11">
        <v>50</v>
      </c>
      <c r="K20" s="11">
        <v>305.58</v>
      </c>
      <c r="L20" s="392">
        <v>4.3883762026310622</v>
      </c>
      <c r="M20" s="390">
        <v>4.1697490558142256</v>
      </c>
      <c r="N20" s="60">
        <v>1</v>
      </c>
      <c r="O20" s="60">
        <v>0</v>
      </c>
      <c r="P20" s="11">
        <v>315</v>
      </c>
      <c r="Q20" s="11">
        <v>46</v>
      </c>
      <c r="R20" s="65">
        <v>0.14603174603174604</v>
      </c>
      <c r="S20" s="391">
        <v>1.0303903589980401</v>
      </c>
      <c r="T20" s="62">
        <v>66.167835642043656</v>
      </c>
      <c r="U20" s="62">
        <v>0</v>
      </c>
      <c r="V20" s="62">
        <v>0</v>
      </c>
      <c r="W20" s="62">
        <v>64.039522744220733</v>
      </c>
      <c r="X20" s="62">
        <v>173.16967828796479</v>
      </c>
      <c r="Y20" s="62">
        <v>404.68</v>
      </c>
      <c r="Z20" s="62">
        <v>0</v>
      </c>
      <c r="AA20" s="62">
        <v>29.293997906314278</v>
      </c>
      <c r="AB20" s="69">
        <v>737.35103458054346</v>
      </c>
    </row>
    <row r="21" spans="1:28" ht="15" x14ac:dyDescent="0.25">
      <c r="A21" s="18">
        <v>47</v>
      </c>
      <c r="B21" s="36" t="s">
        <v>20</v>
      </c>
      <c r="C21" s="13">
        <v>1811</v>
      </c>
      <c r="D21" s="13">
        <v>111.41666666666667</v>
      </c>
      <c r="E21" s="13">
        <v>862</v>
      </c>
      <c r="F21" s="389">
        <v>0.12925367362722351</v>
      </c>
      <c r="G21" s="390">
        <v>0.732753556784566</v>
      </c>
      <c r="H21" s="60">
        <v>0</v>
      </c>
      <c r="I21" s="62">
        <v>15</v>
      </c>
      <c r="J21" s="11">
        <v>60</v>
      </c>
      <c r="K21" s="11">
        <v>7953.42</v>
      </c>
      <c r="L21" s="392">
        <v>0.22770078783718198</v>
      </c>
      <c r="M21" s="390">
        <v>20</v>
      </c>
      <c r="N21" s="60">
        <v>0</v>
      </c>
      <c r="O21" s="60">
        <v>0</v>
      </c>
      <c r="P21" s="11">
        <v>539</v>
      </c>
      <c r="Q21" s="11">
        <v>74</v>
      </c>
      <c r="R21" s="65">
        <v>0.13729128014842301</v>
      </c>
      <c r="S21" s="391">
        <v>0.96871820877003767</v>
      </c>
      <c r="T21" s="62">
        <v>94.335958881864173</v>
      </c>
      <c r="U21" s="62">
        <v>0</v>
      </c>
      <c r="V21" s="62">
        <v>0</v>
      </c>
      <c r="W21" s="62">
        <v>56.903589177250133</v>
      </c>
      <c r="X21" s="62">
        <v>830.6</v>
      </c>
      <c r="Y21" s="62">
        <v>0</v>
      </c>
      <c r="Z21" s="62">
        <v>0</v>
      </c>
      <c r="AA21" s="62">
        <v>27.540658675332171</v>
      </c>
      <c r="AB21" s="69">
        <v>1009.3802067344466</v>
      </c>
    </row>
    <row r="22" spans="1:28" ht="15" x14ac:dyDescent="0.25">
      <c r="A22" s="18">
        <v>49</v>
      </c>
      <c r="B22" s="36" t="s">
        <v>21</v>
      </c>
      <c r="C22" s="13">
        <v>305274</v>
      </c>
      <c r="D22" s="13">
        <v>12892.75</v>
      </c>
      <c r="E22" s="13">
        <v>150575</v>
      </c>
      <c r="F22" s="389">
        <v>8.5623443466710941E-2</v>
      </c>
      <c r="G22" s="390">
        <v>1.2833597714603286</v>
      </c>
      <c r="H22" s="60">
        <v>1</v>
      </c>
      <c r="I22" s="62">
        <v>20136</v>
      </c>
      <c r="J22" s="11">
        <v>66730</v>
      </c>
      <c r="K22" s="11">
        <v>312.35000000000002</v>
      </c>
      <c r="L22" s="392">
        <v>977.34592604450131</v>
      </c>
      <c r="M22" s="390">
        <v>1.8722570013194394E-2</v>
      </c>
      <c r="N22" s="60">
        <v>3</v>
      </c>
      <c r="O22" s="60">
        <v>638</v>
      </c>
      <c r="P22" s="11">
        <v>112425</v>
      </c>
      <c r="Q22" s="11">
        <v>20729</v>
      </c>
      <c r="R22" s="65">
        <v>0.1843806982432733</v>
      </c>
      <c r="S22" s="391">
        <v>1.3009780340084052</v>
      </c>
      <c r="T22" s="62">
        <v>62.492379640171443</v>
      </c>
      <c r="U22" s="62">
        <v>20.5807</v>
      </c>
      <c r="V22" s="62">
        <v>18.035510344149845</v>
      </c>
      <c r="W22" s="62">
        <v>375.4379482039086</v>
      </c>
      <c r="X22" s="62">
        <v>0.77754833264796319</v>
      </c>
      <c r="Y22" s="62">
        <v>0</v>
      </c>
      <c r="Z22" s="62">
        <v>0.61865982690959587</v>
      </c>
      <c r="AA22" s="62">
        <v>36.986805506858964</v>
      </c>
      <c r="AB22" s="69">
        <v>514.92955185464643</v>
      </c>
    </row>
    <row r="23" spans="1:28" ht="15" x14ac:dyDescent="0.25">
      <c r="A23" s="18">
        <v>50</v>
      </c>
      <c r="B23" s="36" t="s">
        <v>22</v>
      </c>
      <c r="C23" s="13">
        <v>11276</v>
      </c>
      <c r="D23" s="13">
        <v>331.91666666666669</v>
      </c>
      <c r="E23" s="13">
        <v>5165</v>
      </c>
      <c r="F23" s="389">
        <v>6.4262665375927716E-2</v>
      </c>
      <c r="G23" s="390">
        <v>0.99717427784639578</v>
      </c>
      <c r="H23" s="60">
        <v>0</v>
      </c>
      <c r="I23" s="62">
        <v>21</v>
      </c>
      <c r="J23" s="11">
        <v>446</v>
      </c>
      <c r="K23" s="11">
        <v>578.88</v>
      </c>
      <c r="L23" s="392">
        <v>19.478993919292428</v>
      </c>
      <c r="M23" s="390">
        <v>0.93939284561074377</v>
      </c>
      <c r="N23" s="60">
        <v>0</v>
      </c>
      <c r="O23" s="60">
        <v>0</v>
      </c>
      <c r="P23" s="11">
        <v>3231</v>
      </c>
      <c r="Q23" s="11">
        <v>530</v>
      </c>
      <c r="R23" s="65">
        <v>0.16403590219746209</v>
      </c>
      <c r="S23" s="391">
        <v>1.1574264962706577</v>
      </c>
      <c r="T23" s="62">
        <v>46.902188451730559</v>
      </c>
      <c r="U23" s="62">
        <v>0</v>
      </c>
      <c r="V23" s="62">
        <v>0</v>
      </c>
      <c r="W23" s="62">
        <v>67.933916282369637</v>
      </c>
      <c r="X23" s="62">
        <v>39.012984878214191</v>
      </c>
      <c r="Y23" s="62">
        <v>0</v>
      </c>
      <c r="Z23" s="62">
        <v>0</v>
      </c>
      <c r="AA23" s="62">
        <v>32.9056352889748</v>
      </c>
      <c r="AB23" s="69">
        <v>186.75472490128917</v>
      </c>
    </row>
    <row r="24" spans="1:28" ht="15" x14ac:dyDescent="0.25">
      <c r="A24" s="18">
        <v>51</v>
      </c>
      <c r="B24" s="36" t="s">
        <v>23</v>
      </c>
      <c r="C24" s="13">
        <v>9211</v>
      </c>
      <c r="D24" s="13">
        <v>255.25</v>
      </c>
      <c r="E24" s="13">
        <v>4248</v>
      </c>
      <c r="F24" s="389">
        <v>6.0087099811676085E-2</v>
      </c>
      <c r="G24" s="390">
        <v>1.1825155716184512</v>
      </c>
      <c r="H24" s="60">
        <v>0</v>
      </c>
      <c r="I24" s="62">
        <v>29</v>
      </c>
      <c r="J24" s="11">
        <v>314</v>
      </c>
      <c r="K24" s="11">
        <v>514.99</v>
      </c>
      <c r="L24" s="392">
        <v>17.885784189984271</v>
      </c>
      <c r="M24" s="390">
        <v>1.02307102294823</v>
      </c>
      <c r="N24" s="60">
        <v>0</v>
      </c>
      <c r="O24" s="60">
        <v>0</v>
      </c>
      <c r="P24" s="11">
        <v>2818</v>
      </c>
      <c r="Q24" s="11">
        <v>369</v>
      </c>
      <c r="R24" s="65">
        <v>0.13094393186657205</v>
      </c>
      <c r="S24" s="391">
        <v>0.92393173834462616</v>
      </c>
      <c r="T24" s="62">
        <v>43.85464658832619</v>
      </c>
      <c r="U24" s="62">
        <v>0</v>
      </c>
      <c r="V24" s="62">
        <v>0</v>
      </c>
      <c r="W24" s="62">
        <v>58.550381066116593</v>
      </c>
      <c r="X24" s="62">
        <v>42.488139583039995</v>
      </c>
      <c r="Y24" s="62">
        <v>0</v>
      </c>
      <c r="Z24" s="62">
        <v>0</v>
      </c>
      <c r="AA24" s="62">
        <v>26.267379321137721</v>
      </c>
      <c r="AB24" s="69">
        <v>171.1605465586205</v>
      </c>
    </row>
    <row r="25" spans="1:28" ht="15" x14ac:dyDescent="0.25">
      <c r="A25" s="18">
        <v>52</v>
      </c>
      <c r="B25" s="36" t="s">
        <v>24</v>
      </c>
      <c r="C25" s="13">
        <v>2346</v>
      </c>
      <c r="D25" s="13">
        <v>46.583333333333336</v>
      </c>
      <c r="E25" s="13">
        <v>1013</v>
      </c>
      <c r="F25" s="389">
        <v>4.5985521553142485E-2</v>
      </c>
      <c r="G25" s="390">
        <v>1.1989669094095787</v>
      </c>
      <c r="H25" s="60">
        <v>0</v>
      </c>
      <c r="I25" s="62">
        <v>46</v>
      </c>
      <c r="J25" s="11">
        <v>93</v>
      </c>
      <c r="K25" s="11">
        <v>354.15</v>
      </c>
      <c r="L25" s="392">
        <v>6.6243117323168157</v>
      </c>
      <c r="M25" s="390">
        <v>2.7623137718910935</v>
      </c>
      <c r="N25" s="60">
        <v>0</v>
      </c>
      <c r="O25" s="60">
        <v>0</v>
      </c>
      <c r="P25" s="11">
        <v>653</v>
      </c>
      <c r="Q25" s="11">
        <v>84</v>
      </c>
      <c r="R25" s="65">
        <v>0.12863705972434916</v>
      </c>
      <c r="S25" s="391">
        <v>0.90765460080858051</v>
      </c>
      <c r="T25" s="62">
        <v>33.562591674644956</v>
      </c>
      <c r="U25" s="62">
        <v>0</v>
      </c>
      <c r="V25" s="62">
        <v>0</v>
      </c>
      <c r="W25" s="62">
        <v>68.086624040920711</v>
      </c>
      <c r="X25" s="62">
        <v>114.7188909466371</v>
      </c>
      <c r="Y25" s="62">
        <v>0</v>
      </c>
      <c r="Z25" s="62">
        <v>0</v>
      </c>
      <c r="AA25" s="62">
        <v>25.804620300987946</v>
      </c>
      <c r="AB25" s="69">
        <v>242.17272696319071</v>
      </c>
    </row>
    <row r="26" spans="1:28" ht="15" x14ac:dyDescent="0.25">
      <c r="A26" s="18">
        <v>61</v>
      </c>
      <c r="B26" s="36" t="s">
        <v>25</v>
      </c>
      <c r="C26" s="13">
        <v>16459</v>
      </c>
      <c r="D26" s="13">
        <v>715.75</v>
      </c>
      <c r="E26" s="13">
        <v>7069</v>
      </c>
      <c r="F26" s="389">
        <v>0.10125194511246287</v>
      </c>
      <c r="G26" s="390">
        <v>1.5592637449287223</v>
      </c>
      <c r="H26" s="60">
        <v>0</v>
      </c>
      <c r="I26" s="62">
        <v>49</v>
      </c>
      <c r="J26" s="11">
        <v>1040</v>
      </c>
      <c r="K26" s="11">
        <v>248.84</v>
      </c>
      <c r="L26" s="392">
        <v>66.142903070245936</v>
      </c>
      <c r="M26" s="390">
        <v>0.27664990011165608</v>
      </c>
      <c r="N26" s="60">
        <v>0</v>
      </c>
      <c r="O26" s="60">
        <v>0</v>
      </c>
      <c r="P26" s="11">
        <v>4422</v>
      </c>
      <c r="Q26" s="11">
        <v>859</v>
      </c>
      <c r="R26" s="65">
        <v>0.19425599276345545</v>
      </c>
      <c r="S26" s="391">
        <v>1.3706574601768071</v>
      </c>
      <c r="T26" s="62">
        <v>73.898861539408344</v>
      </c>
      <c r="U26" s="62">
        <v>0</v>
      </c>
      <c r="V26" s="62">
        <v>0</v>
      </c>
      <c r="W26" s="62">
        <v>108.52673917005893</v>
      </c>
      <c r="X26" s="62">
        <v>11.489270351637078</v>
      </c>
      <c r="Y26" s="62">
        <v>0</v>
      </c>
      <c r="Z26" s="62">
        <v>0</v>
      </c>
      <c r="AA26" s="62">
        <v>38.967791592826622</v>
      </c>
      <c r="AB26" s="69">
        <v>232.88266265393096</v>
      </c>
    </row>
    <row r="27" spans="1:28" ht="15" x14ac:dyDescent="0.25">
      <c r="A27" s="18">
        <v>69</v>
      </c>
      <c r="B27" s="36" t="s">
        <v>26</v>
      </c>
      <c r="C27" s="13">
        <v>6687</v>
      </c>
      <c r="D27" s="13">
        <v>220.16666666666666</v>
      </c>
      <c r="E27" s="13">
        <v>2909</v>
      </c>
      <c r="F27" s="389">
        <v>7.5684656812192039E-2</v>
      </c>
      <c r="G27" s="390">
        <v>0.83928424471983099</v>
      </c>
      <c r="H27" s="60">
        <v>0</v>
      </c>
      <c r="I27" s="62">
        <v>4</v>
      </c>
      <c r="J27" s="11">
        <v>122</v>
      </c>
      <c r="K27" s="11">
        <v>766.45</v>
      </c>
      <c r="L27" s="392">
        <v>8.7246395720529701</v>
      </c>
      <c r="M27" s="390">
        <v>2.0973276175319109</v>
      </c>
      <c r="N27" s="60">
        <v>0</v>
      </c>
      <c r="O27" s="60">
        <v>0</v>
      </c>
      <c r="P27" s="11">
        <v>1731</v>
      </c>
      <c r="Q27" s="11">
        <v>236</v>
      </c>
      <c r="R27" s="65">
        <v>0.13633737723859041</v>
      </c>
      <c r="S27" s="391">
        <v>0.96198753281483806</v>
      </c>
      <c r="T27" s="62">
        <v>55.238543498690653</v>
      </c>
      <c r="U27" s="62">
        <v>0</v>
      </c>
      <c r="V27" s="62">
        <v>0</v>
      </c>
      <c r="W27" s="62">
        <v>31.335409002542246</v>
      </c>
      <c r="X27" s="62">
        <v>87.102015956100246</v>
      </c>
      <c r="Y27" s="62">
        <v>0</v>
      </c>
      <c r="Z27" s="62">
        <v>0</v>
      </c>
      <c r="AA27" s="62">
        <v>27.349305557925842</v>
      </c>
      <c r="AB27" s="69">
        <v>201.02527401525899</v>
      </c>
    </row>
    <row r="28" spans="1:28" ht="15" x14ac:dyDescent="0.25">
      <c r="A28" s="18">
        <v>71</v>
      </c>
      <c r="B28" s="36" t="s">
        <v>27</v>
      </c>
      <c r="C28" s="13">
        <v>6591</v>
      </c>
      <c r="D28" s="13">
        <v>203</v>
      </c>
      <c r="E28" s="13">
        <v>2747</v>
      </c>
      <c r="F28" s="389">
        <v>7.3898798689479434E-2</v>
      </c>
      <c r="G28" s="390">
        <v>1.0654924677624511</v>
      </c>
      <c r="H28" s="60">
        <v>0</v>
      </c>
      <c r="I28" s="62">
        <v>4</v>
      </c>
      <c r="J28" s="11">
        <v>183</v>
      </c>
      <c r="K28" s="11">
        <v>1050.47</v>
      </c>
      <c r="L28" s="392">
        <v>6.2743343455786453</v>
      </c>
      <c r="M28" s="390">
        <v>2.9163934402655634</v>
      </c>
      <c r="N28" s="60">
        <v>0</v>
      </c>
      <c r="O28" s="60">
        <v>0</v>
      </c>
      <c r="P28" s="11">
        <v>1831</v>
      </c>
      <c r="Q28" s="11">
        <v>237</v>
      </c>
      <c r="R28" s="65">
        <v>0.12943746586564719</v>
      </c>
      <c r="S28" s="391">
        <v>0.91330221369884224</v>
      </c>
      <c r="T28" s="62">
        <v>53.935132665518196</v>
      </c>
      <c r="U28" s="62">
        <v>0</v>
      </c>
      <c r="V28" s="62">
        <v>0</v>
      </c>
      <c r="W28" s="62">
        <v>47.687728720983159</v>
      </c>
      <c r="X28" s="62">
        <v>121.11781957422885</v>
      </c>
      <c r="Y28" s="62">
        <v>0</v>
      </c>
      <c r="Z28" s="62">
        <v>0</v>
      </c>
      <c r="AA28" s="62">
        <v>25.965181935458084</v>
      </c>
      <c r="AB28" s="69">
        <v>248.70586289618828</v>
      </c>
    </row>
    <row r="29" spans="1:28" ht="15" x14ac:dyDescent="0.25">
      <c r="A29" s="18">
        <v>72</v>
      </c>
      <c r="B29" s="36" t="s">
        <v>28</v>
      </c>
      <c r="C29" s="13">
        <v>960</v>
      </c>
      <c r="D29" s="13">
        <v>29.833333333333332</v>
      </c>
      <c r="E29" s="13">
        <v>368</v>
      </c>
      <c r="F29" s="389">
        <v>8.1068840579710144E-2</v>
      </c>
      <c r="G29" s="390">
        <v>1.133525637340566</v>
      </c>
      <c r="H29" s="60">
        <v>0</v>
      </c>
      <c r="I29" s="62">
        <v>0</v>
      </c>
      <c r="J29" s="11">
        <v>18</v>
      </c>
      <c r="K29" s="11">
        <v>205.65</v>
      </c>
      <c r="L29" s="392">
        <v>4.6681254558716265</v>
      </c>
      <c r="M29" s="390">
        <v>3.9198662719020323</v>
      </c>
      <c r="N29" s="60">
        <v>2</v>
      </c>
      <c r="O29" s="60">
        <v>0</v>
      </c>
      <c r="P29" s="11">
        <v>220</v>
      </c>
      <c r="Q29" s="11">
        <v>17</v>
      </c>
      <c r="R29" s="65">
        <v>7.7272727272727271E-2</v>
      </c>
      <c r="S29" s="391">
        <v>0.54523126209827122</v>
      </c>
      <c r="T29" s="62">
        <v>59.168196902352278</v>
      </c>
      <c r="U29" s="62">
        <v>0</v>
      </c>
      <c r="V29" s="62">
        <v>0</v>
      </c>
      <c r="W29" s="62">
        <v>32.203875000000004</v>
      </c>
      <c r="X29" s="62">
        <v>162.7920462720914</v>
      </c>
      <c r="Y29" s="62">
        <v>1214.04</v>
      </c>
      <c r="Z29" s="62">
        <v>0</v>
      </c>
      <c r="AA29" s="62">
        <v>15.50092478145385</v>
      </c>
      <c r="AB29" s="69">
        <v>1483.7050429558974</v>
      </c>
    </row>
    <row r="30" spans="1:28" ht="15" x14ac:dyDescent="0.25">
      <c r="A30" s="18">
        <v>74</v>
      </c>
      <c r="B30" s="36" t="s">
        <v>29</v>
      </c>
      <c r="C30" s="13">
        <v>1052</v>
      </c>
      <c r="D30" s="13">
        <v>33.083333333333336</v>
      </c>
      <c r="E30" s="13">
        <v>451</v>
      </c>
      <c r="F30" s="389">
        <v>7.3355506282335559E-2</v>
      </c>
      <c r="G30" s="390">
        <v>1.0232923605508721</v>
      </c>
      <c r="H30" s="60">
        <v>0</v>
      </c>
      <c r="I30" s="62">
        <v>6</v>
      </c>
      <c r="J30" s="11">
        <v>45</v>
      </c>
      <c r="K30" s="11">
        <v>413.01</v>
      </c>
      <c r="L30" s="392">
        <v>2.5471538219413574</v>
      </c>
      <c r="M30" s="390">
        <v>7.1838721987869674</v>
      </c>
      <c r="N30" s="60">
        <v>0</v>
      </c>
      <c r="O30" s="60">
        <v>0</v>
      </c>
      <c r="P30" s="11">
        <v>258</v>
      </c>
      <c r="Q30" s="11">
        <v>44</v>
      </c>
      <c r="R30" s="65">
        <v>0.17054263565891473</v>
      </c>
      <c r="S30" s="391">
        <v>1.2033375780007445</v>
      </c>
      <c r="T30" s="62">
        <v>53.538610007841413</v>
      </c>
      <c r="U30" s="62">
        <v>0</v>
      </c>
      <c r="V30" s="62">
        <v>0</v>
      </c>
      <c r="W30" s="62">
        <v>73.468916349809888</v>
      </c>
      <c r="X30" s="62">
        <v>298.34621241562274</v>
      </c>
      <c r="Y30" s="62">
        <v>0</v>
      </c>
      <c r="Z30" s="62">
        <v>0</v>
      </c>
      <c r="AA30" s="62">
        <v>34.210887342561158</v>
      </c>
      <c r="AB30" s="69">
        <v>459.56462611583521</v>
      </c>
    </row>
    <row r="31" spans="1:28" ht="15" x14ac:dyDescent="0.25">
      <c r="A31" s="18">
        <v>75</v>
      </c>
      <c r="B31" s="36" t="s">
        <v>30</v>
      </c>
      <c r="C31" s="13">
        <v>19549</v>
      </c>
      <c r="D31" s="13">
        <v>924.41666666666663</v>
      </c>
      <c r="E31" s="13">
        <v>8733</v>
      </c>
      <c r="F31" s="389">
        <v>0.10585327684262757</v>
      </c>
      <c r="G31" s="390">
        <v>0.68411406027501898</v>
      </c>
      <c r="H31" s="60">
        <v>0</v>
      </c>
      <c r="I31" s="62">
        <v>61</v>
      </c>
      <c r="J31" s="11">
        <v>1364</v>
      </c>
      <c r="K31" s="11">
        <v>609.89</v>
      </c>
      <c r="L31" s="392">
        <v>32.053321090688485</v>
      </c>
      <c r="M31" s="390">
        <v>0.5708746209388641</v>
      </c>
      <c r="N31" s="60">
        <v>0</v>
      </c>
      <c r="O31" s="60">
        <v>0</v>
      </c>
      <c r="P31" s="11">
        <v>5522</v>
      </c>
      <c r="Q31" s="11">
        <v>803</v>
      </c>
      <c r="R31" s="65">
        <v>0.1454183266932271</v>
      </c>
      <c r="S31" s="391">
        <v>1.0260621126433367</v>
      </c>
      <c r="T31" s="62">
        <v>77.257149383129729</v>
      </c>
      <c r="U31" s="62">
        <v>0</v>
      </c>
      <c r="V31" s="62">
        <v>0</v>
      </c>
      <c r="W31" s="62">
        <v>119.8385881630774</v>
      </c>
      <c r="X31" s="62">
        <v>23.708423007591026</v>
      </c>
      <c r="Y31" s="62">
        <v>0</v>
      </c>
      <c r="Z31" s="62">
        <v>0</v>
      </c>
      <c r="AA31" s="62">
        <v>29.170945862450058</v>
      </c>
      <c r="AB31" s="69">
        <v>249.97510641624822</v>
      </c>
    </row>
    <row r="32" spans="1:28" ht="15" x14ac:dyDescent="0.25">
      <c r="A32" s="18">
        <v>77</v>
      </c>
      <c r="B32" s="36" t="s">
        <v>31</v>
      </c>
      <c r="C32" s="13">
        <v>4601</v>
      </c>
      <c r="D32" s="13">
        <v>195.91666666666666</v>
      </c>
      <c r="E32" s="13">
        <v>1937</v>
      </c>
      <c r="F32" s="389">
        <v>0.10114438134572362</v>
      </c>
      <c r="G32" s="390">
        <v>1.0372587487130631</v>
      </c>
      <c r="H32" s="60">
        <v>0</v>
      </c>
      <c r="I32" s="62">
        <v>11</v>
      </c>
      <c r="J32" s="11">
        <v>76</v>
      </c>
      <c r="K32" s="11">
        <v>571.70000000000005</v>
      </c>
      <c r="L32" s="392">
        <v>8.0479272345635824</v>
      </c>
      <c r="M32" s="390">
        <v>2.2736820294413067</v>
      </c>
      <c r="N32" s="60">
        <v>0</v>
      </c>
      <c r="O32" s="60">
        <v>0</v>
      </c>
      <c r="P32" s="11">
        <v>1225</v>
      </c>
      <c r="Q32" s="11">
        <v>166</v>
      </c>
      <c r="R32" s="65">
        <v>0.13551020408163264</v>
      </c>
      <c r="S32" s="391">
        <v>0.95615105362923714</v>
      </c>
      <c r="T32" s="62">
        <v>73.820355986788172</v>
      </c>
      <c r="U32" s="62">
        <v>0</v>
      </c>
      <c r="V32" s="62">
        <v>0</v>
      </c>
      <c r="W32" s="62">
        <v>28.370580308628558</v>
      </c>
      <c r="X32" s="62">
        <v>94.42601468269747</v>
      </c>
      <c r="Y32" s="62">
        <v>0</v>
      </c>
      <c r="Z32" s="62">
        <v>0</v>
      </c>
      <c r="AA32" s="62">
        <v>27.183374454679214</v>
      </c>
      <c r="AB32" s="69">
        <v>223.80032543279341</v>
      </c>
    </row>
    <row r="33" spans="1:28" ht="15" x14ac:dyDescent="0.25">
      <c r="A33" s="18">
        <v>78</v>
      </c>
      <c r="B33" s="36" t="s">
        <v>32</v>
      </c>
      <c r="C33" s="13">
        <v>7832</v>
      </c>
      <c r="D33" s="13">
        <v>340.75</v>
      </c>
      <c r="E33" s="13">
        <v>3510</v>
      </c>
      <c r="F33" s="389">
        <v>9.7079772079772086E-2</v>
      </c>
      <c r="G33" s="390">
        <v>0.65003521711422607</v>
      </c>
      <c r="H33" s="60">
        <v>1</v>
      </c>
      <c r="I33" s="62">
        <v>3350</v>
      </c>
      <c r="J33" s="11">
        <v>359</v>
      </c>
      <c r="K33" s="11">
        <v>117.44</v>
      </c>
      <c r="L33" s="392">
        <v>66.689373297002732</v>
      </c>
      <c r="M33" s="390">
        <v>0.27438295822613296</v>
      </c>
      <c r="N33" s="60">
        <v>0</v>
      </c>
      <c r="O33" s="60">
        <v>0</v>
      </c>
      <c r="P33" s="11">
        <v>2169</v>
      </c>
      <c r="Q33" s="11">
        <v>474</v>
      </c>
      <c r="R33" s="65">
        <v>0.21853388658367912</v>
      </c>
      <c r="S33" s="391">
        <v>1.5419606761480682</v>
      </c>
      <c r="T33" s="62">
        <v>70.853795719499274</v>
      </c>
      <c r="U33" s="62">
        <v>20.5807</v>
      </c>
      <c r="V33" s="62">
        <v>116.95456524514812</v>
      </c>
      <c r="W33" s="62">
        <v>78.72789325842696</v>
      </c>
      <c r="X33" s="62">
        <v>11.395124255131302</v>
      </c>
      <c r="Y33" s="62">
        <v>0</v>
      </c>
      <c r="Z33" s="62">
        <v>0</v>
      </c>
      <c r="AA33" s="62">
        <v>43.837942022889578</v>
      </c>
      <c r="AB33" s="69">
        <v>342.35002050109523</v>
      </c>
    </row>
    <row r="34" spans="1:28" ht="15" x14ac:dyDescent="0.25">
      <c r="A34" s="18">
        <v>79</v>
      </c>
      <c r="B34" s="36" t="s">
        <v>33</v>
      </c>
      <c r="C34" s="13">
        <v>6753</v>
      </c>
      <c r="D34" s="13">
        <v>266.08333333333331</v>
      </c>
      <c r="E34" s="13">
        <v>2825</v>
      </c>
      <c r="F34" s="389">
        <v>9.4188790560471969E-2</v>
      </c>
      <c r="G34" s="390">
        <v>0.84280541876607462</v>
      </c>
      <c r="H34" s="60">
        <v>0</v>
      </c>
      <c r="I34" s="62">
        <v>13</v>
      </c>
      <c r="J34" s="11">
        <v>280</v>
      </c>
      <c r="K34" s="11">
        <v>123.48</v>
      </c>
      <c r="L34" s="392">
        <v>54.689018464528665</v>
      </c>
      <c r="M34" s="390">
        <v>0.33459052733496875</v>
      </c>
      <c r="N34" s="60">
        <v>0</v>
      </c>
      <c r="O34" s="60">
        <v>0</v>
      </c>
      <c r="P34" s="11">
        <v>1867</v>
      </c>
      <c r="Q34" s="11">
        <v>314</v>
      </c>
      <c r="R34" s="65">
        <v>0.16818425281199786</v>
      </c>
      <c r="S34" s="391">
        <v>1.1866969843331099</v>
      </c>
      <c r="T34" s="62">
        <v>68.743809162989649</v>
      </c>
      <c r="U34" s="62">
        <v>0</v>
      </c>
      <c r="V34" s="62">
        <v>0</v>
      </c>
      <c r="W34" s="62">
        <v>71.214452835776697</v>
      </c>
      <c r="X34" s="62">
        <v>13.895544600221251</v>
      </c>
      <c r="Y34" s="62">
        <v>0</v>
      </c>
      <c r="Z34" s="62">
        <v>0</v>
      </c>
      <c r="AA34" s="62">
        <v>33.737795264590311</v>
      </c>
      <c r="AB34" s="69">
        <v>187.59160186357789</v>
      </c>
    </row>
    <row r="35" spans="1:28" ht="15" x14ac:dyDescent="0.25">
      <c r="A35" s="18">
        <v>81</v>
      </c>
      <c r="B35" s="36" t="s">
        <v>34</v>
      </c>
      <c r="C35" s="13">
        <v>2574</v>
      </c>
      <c r="D35" s="13">
        <v>117.33333333333333</v>
      </c>
      <c r="E35" s="13">
        <v>996</v>
      </c>
      <c r="F35" s="389">
        <v>0.11780455153949129</v>
      </c>
      <c r="G35" s="390">
        <v>0.75969220458390696</v>
      </c>
      <c r="H35" s="60">
        <v>0</v>
      </c>
      <c r="I35" s="62">
        <v>2</v>
      </c>
      <c r="J35" s="11">
        <v>82</v>
      </c>
      <c r="K35" s="11">
        <v>542.96</v>
      </c>
      <c r="L35" s="392">
        <v>4.7406807131280386</v>
      </c>
      <c r="M35" s="390">
        <v>3.8598734305826419</v>
      </c>
      <c r="N35" s="60">
        <v>0</v>
      </c>
      <c r="O35" s="60">
        <v>0</v>
      </c>
      <c r="P35" s="11">
        <v>559</v>
      </c>
      <c r="Q35" s="11">
        <v>117</v>
      </c>
      <c r="R35" s="65">
        <v>0.20930232558139536</v>
      </c>
      <c r="S35" s="391">
        <v>1.476823391182732</v>
      </c>
      <c r="T35" s="62">
        <v>85.979802494257527</v>
      </c>
      <c r="U35" s="62">
        <v>0</v>
      </c>
      <c r="V35" s="62">
        <v>0</v>
      </c>
      <c r="W35" s="62">
        <v>54.715726495726493</v>
      </c>
      <c r="X35" s="62">
        <v>160.30054357209713</v>
      </c>
      <c r="Y35" s="62">
        <v>0</v>
      </c>
      <c r="Z35" s="62">
        <v>0</v>
      </c>
      <c r="AA35" s="62">
        <v>41.98608901132507</v>
      </c>
      <c r="AB35" s="69">
        <v>342.98216157340624</v>
      </c>
    </row>
    <row r="36" spans="1:28" ht="15" x14ac:dyDescent="0.25">
      <c r="A36" s="18">
        <v>82</v>
      </c>
      <c r="B36" s="36" t="s">
        <v>35</v>
      </c>
      <c r="C36" s="13">
        <v>9359</v>
      </c>
      <c r="D36" s="13">
        <v>256.16666666666669</v>
      </c>
      <c r="E36" s="13">
        <v>4406</v>
      </c>
      <c r="F36" s="389">
        <v>5.8140414586170377E-2</v>
      </c>
      <c r="G36" s="390">
        <v>1.5158503042324953</v>
      </c>
      <c r="H36" s="60">
        <v>0</v>
      </c>
      <c r="I36" s="62">
        <v>40</v>
      </c>
      <c r="J36" s="11">
        <v>200</v>
      </c>
      <c r="K36" s="11">
        <v>357.8</v>
      </c>
      <c r="L36" s="392">
        <v>26.157070989379541</v>
      </c>
      <c r="M36" s="390">
        <v>0.69955950094366948</v>
      </c>
      <c r="N36" s="60">
        <v>0</v>
      </c>
      <c r="O36" s="60">
        <v>0</v>
      </c>
      <c r="P36" s="11">
        <v>2939</v>
      </c>
      <c r="Q36" s="11">
        <v>267</v>
      </c>
      <c r="R36" s="65">
        <v>9.0847226947941478E-2</v>
      </c>
      <c r="S36" s="391">
        <v>0.64101203561940734</v>
      </c>
      <c r="T36" s="62">
        <v>42.433855888644594</v>
      </c>
      <c r="U36" s="62">
        <v>0</v>
      </c>
      <c r="V36" s="62">
        <v>0</v>
      </c>
      <c r="W36" s="62">
        <v>36.70349396303024</v>
      </c>
      <c r="X36" s="62">
        <v>29.052706074190599</v>
      </c>
      <c r="Y36" s="62">
        <v>0</v>
      </c>
      <c r="Z36" s="62">
        <v>0</v>
      </c>
      <c r="AA36" s="62">
        <v>18.223972172659749</v>
      </c>
      <c r="AB36" s="69">
        <v>126.41402809852518</v>
      </c>
    </row>
    <row r="37" spans="1:28" ht="15" x14ac:dyDescent="0.25">
      <c r="A37" s="18">
        <v>86</v>
      </c>
      <c r="B37" s="36" t="s">
        <v>36</v>
      </c>
      <c r="C37" s="13">
        <v>8031</v>
      </c>
      <c r="D37" s="13">
        <v>256.58333333333331</v>
      </c>
      <c r="E37" s="13">
        <v>3899</v>
      </c>
      <c r="F37" s="389">
        <v>6.580747200136787E-2</v>
      </c>
      <c r="G37" s="390">
        <v>0.88477542489833882</v>
      </c>
      <c r="H37" s="60">
        <v>0</v>
      </c>
      <c r="I37" s="62">
        <v>40</v>
      </c>
      <c r="J37" s="11">
        <v>263</v>
      </c>
      <c r="K37" s="11">
        <v>389.42</v>
      </c>
      <c r="L37" s="392">
        <v>20.6229777617996</v>
      </c>
      <c r="M37" s="390">
        <v>0.88728348247424638</v>
      </c>
      <c r="N37" s="60">
        <v>0</v>
      </c>
      <c r="O37" s="60">
        <v>0</v>
      </c>
      <c r="P37" s="11">
        <v>2562</v>
      </c>
      <c r="Q37" s="11">
        <v>340</v>
      </c>
      <c r="R37" s="65">
        <v>0.13270882123341141</v>
      </c>
      <c r="S37" s="391">
        <v>0.93638468119921681</v>
      </c>
      <c r="T37" s="62">
        <v>48.029667541557075</v>
      </c>
      <c r="U37" s="62">
        <v>0</v>
      </c>
      <c r="V37" s="62">
        <v>0</v>
      </c>
      <c r="W37" s="62">
        <v>56.246173577387623</v>
      </c>
      <c r="X37" s="62">
        <v>36.848883027155452</v>
      </c>
      <c r="Y37" s="62">
        <v>0</v>
      </c>
      <c r="Z37" s="62">
        <v>0</v>
      </c>
      <c r="AA37" s="62">
        <v>26.621416486493732</v>
      </c>
      <c r="AB37" s="69">
        <v>167.74614063259389</v>
      </c>
    </row>
    <row r="38" spans="1:28" ht="15" x14ac:dyDescent="0.25">
      <c r="A38" s="18">
        <v>90</v>
      </c>
      <c r="B38" s="36" t="s">
        <v>37</v>
      </c>
      <c r="C38" s="13">
        <v>3061</v>
      </c>
      <c r="D38" s="13">
        <v>153.83333333333334</v>
      </c>
      <c r="E38" s="13">
        <v>1219</v>
      </c>
      <c r="F38" s="389">
        <v>0.12619633579436698</v>
      </c>
      <c r="G38" s="390">
        <v>0.90304125383681111</v>
      </c>
      <c r="H38" s="60">
        <v>0</v>
      </c>
      <c r="I38" s="62">
        <v>10</v>
      </c>
      <c r="J38" s="11">
        <v>100</v>
      </c>
      <c r="K38" s="11">
        <v>1029.96</v>
      </c>
      <c r="L38" s="392">
        <v>2.9719600761194607</v>
      </c>
      <c r="M38" s="390">
        <v>6.1570233310035105</v>
      </c>
      <c r="N38" s="60">
        <v>0</v>
      </c>
      <c r="O38" s="60">
        <v>0</v>
      </c>
      <c r="P38" s="11">
        <v>693</v>
      </c>
      <c r="Q38" s="11">
        <v>135</v>
      </c>
      <c r="R38" s="65">
        <v>0.19480519480519481</v>
      </c>
      <c r="S38" s="391">
        <v>1.3745325935250534</v>
      </c>
      <c r="T38" s="62">
        <v>92.104556957303544</v>
      </c>
      <c r="U38" s="62">
        <v>0</v>
      </c>
      <c r="V38" s="62">
        <v>0</v>
      </c>
      <c r="W38" s="62">
        <v>56.110421430904935</v>
      </c>
      <c r="X38" s="62">
        <v>255.70117893657579</v>
      </c>
      <c r="Y38" s="62">
        <v>0</v>
      </c>
      <c r="Z38" s="62">
        <v>0</v>
      </c>
      <c r="AA38" s="62">
        <v>39.077961633917269</v>
      </c>
      <c r="AB38" s="69">
        <v>442.99411895870151</v>
      </c>
    </row>
    <row r="39" spans="1:28" ht="15" x14ac:dyDescent="0.25">
      <c r="A39" s="18">
        <v>91</v>
      </c>
      <c r="B39" s="36" t="s">
        <v>38</v>
      </c>
      <c r="C39" s="13">
        <v>664028</v>
      </c>
      <c r="D39" s="13">
        <v>36650.416666666664</v>
      </c>
      <c r="E39" s="13">
        <v>351606</v>
      </c>
      <c r="F39" s="389">
        <v>0.10423717646077332</v>
      </c>
      <c r="G39" s="390">
        <v>1.2622125187841504</v>
      </c>
      <c r="H39" s="60">
        <v>1</v>
      </c>
      <c r="I39" s="62">
        <v>36748</v>
      </c>
      <c r="J39" s="11">
        <v>121684</v>
      </c>
      <c r="K39" s="11">
        <v>214.42</v>
      </c>
      <c r="L39" s="392">
        <v>3096.8566365077886</v>
      </c>
      <c r="M39" s="390">
        <v>5.9087099195243836E-3</v>
      </c>
      <c r="N39" s="60">
        <v>3</v>
      </c>
      <c r="O39" s="60">
        <v>985</v>
      </c>
      <c r="P39" s="11">
        <v>245006</v>
      </c>
      <c r="Q39" s="11">
        <v>42390</v>
      </c>
      <c r="R39" s="65">
        <v>0.17301617103254613</v>
      </c>
      <c r="S39" s="391">
        <v>1.2207906802945179</v>
      </c>
      <c r="T39" s="62">
        <v>76.077636454071595</v>
      </c>
      <c r="U39" s="62">
        <v>20.5807</v>
      </c>
      <c r="V39" s="62">
        <v>15.131861783539248</v>
      </c>
      <c r="W39" s="62">
        <v>314.74145270982547</v>
      </c>
      <c r="X39" s="62">
        <v>0.24538872295784764</v>
      </c>
      <c r="Y39" s="62">
        <v>0</v>
      </c>
      <c r="Z39" s="62">
        <v>0.4391075376339551</v>
      </c>
      <c r="AA39" s="62">
        <v>34.707079040773145</v>
      </c>
      <c r="AB39" s="69">
        <v>461.92322624880137</v>
      </c>
    </row>
    <row r="40" spans="1:28" ht="15" x14ac:dyDescent="0.25">
      <c r="A40" s="18">
        <v>92</v>
      </c>
      <c r="B40" s="36" t="s">
        <v>39</v>
      </c>
      <c r="C40" s="13">
        <v>242819</v>
      </c>
      <c r="D40" s="13">
        <v>14012.333333333334</v>
      </c>
      <c r="E40" s="13">
        <v>126088</v>
      </c>
      <c r="F40" s="389">
        <v>0.1111313791426094</v>
      </c>
      <c r="G40" s="390">
        <v>0.78850181596569791</v>
      </c>
      <c r="H40" s="60">
        <v>1</v>
      </c>
      <c r="I40" s="62">
        <v>5447</v>
      </c>
      <c r="J40" s="11">
        <v>60280</v>
      </c>
      <c r="K40" s="11">
        <v>238.38</v>
      </c>
      <c r="L40" s="392">
        <v>1018.6215286517325</v>
      </c>
      <c r="M40" s="390">
        <v>1.7963912025007606E-2</v>
      </c>
      <c r="N40" s="60">
        <v>0</v>
      </c>
      <c r="O40" s="60">
        <v>0</v>
      </c>
      <c r="P40" s="11">
        <v>89907</v>
      </c>
      <c r="Q40" s="11">
        <v>22070</v>
      </c>
      <c r="R40" s="65">
        <v>0.24547588063220885</v>
      </c>
      <c r="S40" s="391">
        <v>1.7320616074466137</v>
      </c>
      <c r="T40" s="62">
        <v>81.109379092138823</v>
      </c>
      <c r="U40" s="62">
        <v>20.5807</v>
      </c>
      <c r="V40" s="62">
        <v>6.1336608630296645</v>
      </c>
      <c r="W40" s="62">
        <v>426.38060118853963</v>
      </c>
      <c r="X40" s="62">
        <v>0.74604126639856594</v>
      </c>
      <c r="Y40" s="62">
        <v>0</v>
      </c>
      <c r="Z40" s="62">
        <v>0</v>
      </c>
      <c r="AA40" s="62">
        <v>49.242511499707227</v>
      </c>
      <c r="AB40" s="69">
        <v>584.19289390981396</v>
      </c>
    </row>
    <row r="41" spans="1:28" ht="15" x14ac:dyDescent="0.25">
      <c r="A41" s="18">
        <v>97</v>
      </c>
      <c r="B41" s="36" t="s">
        <v>40</v>
      </c>
      <c r="C41" s="13">
        <v>2091</v>
      </c>
      <c r="D41" s="13">
        <v>91.583333333333329</v>
      </c>
      <c r="E41" s="13">
        <v>871</v>
      </c>
      <c r="F41" s="389">
        <v>0.10514734022196708</v>
      </c>
      <c r="G41" s="390">
        <v>1.2906998925061473</v>
      </c>
      <c r="H41" s="60">
        <v>0</v>
      </c>
      <c r="I41" s="62">
        <v>9</v>
      </c>
      <c r="J41" s="11">
        <v>51</v>
      </c>
      <c r="K41" s="11">
        <v>465.09</v>
      </c>
      <c r="L41" s="392">
        <v>4.4959040185770496</v>
      </c>
      <c r="M41" s="390">
        <v>4.0700218358464708</v>
      </c>
      <c r="N41" s="60">
        <v>3</v>
      </c>
      <c r="O41" s="60">
        <v>1618</v>
      </c>
      <c r="P41" s="11">
        <v>477</v>
      </c>
      <c r="Q41" s="11">
        <v>65</v>
      </c>
      <c r="R41" s="65">
        <v>0.13626834381551362</v>
      </c>
      <c r="S41" s="391">
        <v>0.96150043753918824</v>
      </c>
      <c r="T41" s="62">
        <v>76.741920638359986</v>
      </c>
      <c r="U41" s="62">
        <v>0</v>
      </c>
      <c r="V41" s="62">
        <v>0</v>
      </c>
      <c r="W41" s="62">
        <v>41.891219512195121</v>
      </c>
      <c r="X41" s="62">
        <v>169.02800684270392</v>
      </c>
      <c r="Y41" s="62">
        <v>0</v>
      </c>
      <c r="Z41" s="62">
        <v>229.05803921568628</v>
      </c>
      <c r="AA41" s="62">
        <v>27.335457439239121</v>
      </c>
      <c r="AB41" s="69">
        <v>544.05464364818442</v>
      </c>
    </row>
    <row r="42" spans="1:28" ht="15" x14ac:dyDescent="0.25">
      <c r="A42" s="18">
        <v>98</v>
      </c>
      <c r="B42" s="36" t="s">
        <v>41</v>
      </c>
      <c r="C42" s="13">
        <v>22943</v>
      </c>
      <c r="D42" s="13">
        <v>790.5</v>
      </c>
      <c r="E42" s="13">
        <v>10598</v>
      </c>
      <c r="F42" s="389">
        <v>7.4589545197207022E-2</v>
      </c>
      <c r="G42" s="390">
        <v>0.70031784706826383</v>
      </c>
      <c r="H42" s="60">
        <v>0</v>
      </c>
      <c r="I42" s="62">
        <v>69</v>
      </c>
      <c r="J42" s="11">
        <v>674</v>
      </c>
      <c r="K42" s="11">
        <v>651.41</v>
      </c>
      <c r="L42" s="392">
        <v>35.220521637678267</v>
      </c>
      <c r="M42" s="390">
        <v>0.51953879944535419</v>
      </c>
      <c r="N42" s="60">
        <v>0</v>
      </c>
      <c r="O42" s="60">
        <v>0</v>
      </c>
      <c r="P42" s="11">
        <v>6970</v>
      </c>
      <c r="Q42" s="11">
        <v>830</v>
      </c>
      <c r="R42" s="65">
        <v>0.11908177905308465</v>
      </c>
      <c r="S42" s="391">
        <v>0.84023317123085761</v>
      </c>
      <c r="T42" s="62">
        <v>54.439274886951019</v>
      </c>
      <c r="U42" s="62">
        <v>0</v>
      </c>
      <c r="V42" s="62">
        <v>0</v>
      </c>
      <c r="W42" s="62">
        <v>50.456433770648999</v>
      </c>
      <c r="X42" s="62">
        <v>21.57644634096556</v>
      </c>
      <c r="Y42" s="62">
        <v>0</v>
      </c>
      <c r="Z42" s="62">
        <v>0</v>
      </c>
      <c r="AA42" s="62">
        <v>23.887829058093281</v>
      </c>
      <c r="AB42" s="69">
        <v>150.35998405665887</v>
      </c>
    </row>
    <row r="43" spans="1:28" ht="15" x14ac:dyDescent="0.25">
      <c r="A43" s="18">
        <v>102</v>
      </c>
      <c r="B43" s="36" t="s">
        <v>42</v>
      </c>
      <c r="C43" s="13">
        <v>9745</v>
      </c>
      <c r="D43" s="13">
        <v>268.75</v>
      </c>
      <c r="E43" s="13">
        <v>4376</v>
      </c>
      <c r="F43" s="389">
        <v>6.1414533820840951E-2</v>
      </c>
      <c r="G43" s="390">
        <v>0.75533338925143634</v>
      </c>
      <c r="H43" s="60">
        <v>0</v>
      </c>
      <c r="I43" s="62">
        <v>17</v>
      </c>
      <c r="J43" s="11">
        <v>431</v>
      </c>
      <c r="K43" s="11">
        <v>532.65</v>
      </c>
      <c r="L43" s="392">
        <v>18.295315873462876</v>
      </c>
      <c r="M43" s="390">
        <v>1.0001700792725927</v>
      </c>
      <c r="N43" s="60">
        <v>0</v>
      </c>
      <c r="O43" s="60">
        <v>0</v>
      </c>
      <c r="P43" s="11">
        <v>2662</v>
      </c>
      <c r="Q43" s="11">
        <v>378</v>
      </c>
      <c r="R43" s="65">
        <v>0.14199849737039819</v>
      </c>
      <c r="S43" s="391">
        <v>1.001932022718262</v>
      </c>
      <c r="T43" s="62">
        <v>44.823475996363911</v>
      </c>
      <c r="U43" s="62">
        <v>0</v>
      </c>
      <c r="V43" s="62">
        <v>0</v>
      </c>
      <c r="W43" s="62">
        <v>75.963031298101583</v>
      </c>
      <c r="X43" s="62">
        <v>41.537063392190781</v>
      </c>
      <c r="Y43" s="62">
        <v>0</v>
      </c>
      <c r="Z43" s="62">
        <v>0</v>
      </c>
      <c r="AA43" s="62">
        <v>28.484927405880189</v>
      </c>
      <c r="AB43" s="69">
        <v>190.80849809253647</v>
      </c>
    </row>
    <row r="44" spans="1:28" ht="15" x14ac:dyDescent="0.25">
      <c r="A44" s="18">
        <v>103</v>
      </c>
      <c r="B44" s="36" t="s">
        <v>43</v>
      </c>
      <c r="C44" s="13">
        <v>2161</v>
      </c>
      <c r="D44" s="13">
        <v>94.833333333333329</v>
      </c>
      <c r="E44" s="13">
        <v>962</v>
      </c>
      <c r="F44" s="389">
        <v>9.857934857934858E-2</v>
      </c>
      <c r="G44" s="390">
        <v>0.23108607971008094</v>
      </c>
      <c r="H44" s="60">
        <v>0</v>
      </c>
      <c r="I44" s="62">
        <v>3</v>
      </c>
      <c r="J44" s="11">
        <v>46</v>
      </c>
      <c r="K44" s="11">
        <v>147.96</v>
      </c>
      <c r="L44" s="392">
        <v>14.60529872938632</v>
      </c>
      <c r="M44" s="390">
        <v>1.2528622568096794</v>
      </c>
      <c r="N44" s="60">
        <v>0</v>
      </c>
      <c r="O44" s="60">
        <v>0</v>
      </c>
      <c r="P44" s="11">
        <v>567</v>
      </c>
      <c r="Q44" s="11">
        <v>80</v>
      </c>
      <c r="R44" s="65">
        <v>0.14109347442680775</v>
      </c>
      <c r="S44" s="391">
        <v>0.99554624057781638</v>
      </c>
      <c r="T44" s="62">
        <v>71.948263544160511</v>
      </c>
      <c r="U44" s="62">
        <v>0</v>
      </c>
      <c r="V44" s="62">
        <v>0</v>
      </c>
      <c r="W44" s="62">
        <v>36.560314669134655</v>
      </c>
      <c r="X44" s="62">
        <v>52.03136952530599</v>
      </c>
      <c r="Y44" s="62">
        <v>0</v>
      </c>
      <c r="Z44" s="62">
        <v>0</v>
      </c>
      <c r="AA44" s="62">
        <v>28.303379619627318</v>
      </c>
      <c r="AB44" s="69">
        <v>188.84332735822849</v>
      </c>
    </row>
    <row r="45" spans="1:28" ht="15" x14ac:dyDescent="0.25">
      <c r="A45" s="18">
        <v>105</v>
      </c>
      <c r="B45" s="36" t="s">
        <v>44</v>
      </c>
      <c r="C45" s="13">
        <v>2094</v>
      </c>
      <c r="D45" s="13">
        <v>90.083333333333329</v>
      </c>
      <c r="E45" s="13">
        <v>819</v>
      </c>
      <c r="F45" s="389">
        <v>0.10999185999185998</v>
      </c>
      <c r="G45" s="390">
        <v>0.85416770466799885</v>
      </c>
      <c r="H45" s="60">
        <v>0</v>
      </c>
      <c r="I45" s="62">
        <v>4</v>
      </c>
      <c r="J45" s="11">
        <v>41</v>
      </c>
      <c r="K45" s="11">
        <v>1421.27</v>
      </c>
      <c r="L45" s="392">
        <v>1.473330190604178</v>
      </c>
      <c r="M45" s="390">
        <v>12.419773682893672</v>
      </c>
      <c r="N45" s="60">
        <v>0</v>
      </c>
      <c r="O45" s="60">
        <v>0</v>
      </c>
      <c r="P45" s="11">
        <v>395</v>
      </c>
      <c r="Q45" s="11">
        <v>54</v>
      </c>
      <c r="R45" s="65">
        <v>0.13670886075949368</v>
      </c>
      <c r="S45" s="391">
        <v>0.9646086960130249</v>
      </c>
      <c r="T45" s="62">
        <v>80.277699583669133</v>
      </c>
      <c r="U45" s="62">
        <v>0</v>
      </c>
      <c r="V45" s="62">
        <v>0</v>
      </c>
      <c r="W45" s="62">
        <v>33.629006685768864</v>
      </c>
      <c r="X45" s="62">
        <v>515.79320105057411</v>
      </c>
      <c r="Y45" s="62">
        <v>0</v>
      </c>
      <c r="Z45" s="62">
        <v>0</v>
      </c>
      <c r="AA45" s="62">
        <v>27.423825227650301</v>
      </c>
      <c r="AB45" s="69">
        <v>657.12373254766248</v>
      </c>
    </row>
    <row r="46" spans="1:28" ht="15" x14ac:dyDescent="0.25">
      <c r="A46" s="18">
        <v>106</v>
      </c>
      <c r="B46" s="36" t="s">
        <v>45</v>
      </c>
      <c r="C46" s="13">
        <v>46797</v>
      </c>
      <c r="D46" s="13">
        <v>2226</v>
      </c>
      <c r="E46" s="13">
        <v>22920</v>
      </c>
      <c r="F46" s="389">
        <v>9.7120418848167536E-2</v>
      </c>
      <c r="G46" s="390">
        <v>0.87753709889350484</v>
      </c>
      <c r="H46" s="60">
        <v>0</v>
      </c>
      <c r="I46" s="62">
        <v>429</v>
      </c>
      <c r="J46" s="11">
        <v>3379</v>
      </c>
      <c r="K46" s="11">
        <v>322.69</v>
      </c>
      <c r="L46" s="392">
        <v>145.02153769872012</v>
      </c>
      <c r="M46" s="390">
        <v>0.1261773100592353</v>
      </c>
      <c r="N46" s="60">
        <v>0</v>
      </c>
      <c r="O46" s="60">
        <v>0</v>
      </c>
      <c r="P46" s="11">
        <v>14949</v>
      </c>
      <c r="Q46" s="11">
        <v>2219</v>
      </c>
      <c r="R46" s="65">
        <v>0.14843802261020805</v>
      </c>
      <c r="S46" s="391">
        <v>1.0473688876735177</v>
      </c>
      <c r="T46" s="62">
        <v>70.883461815358913</v>
      </c>
      <c r="U46" s="62">
        <v>0</v>
      </c>
      <c r="V46" s="62">
        <v>0</v>
      </c>
      <c r="W46" s="62">
        <v>124.01580571404151</v>
      </c>
      <c r="X46" s="62">
        <v>5.2401436867600415</v>
      </c>
      <c r="Y46" s="62">
        <v>0</v>
      </c>
      <c r="Z46" s="62">
        <v>0</v>
      </c>
      <c r="AA46" s="62">
        <v>29.776697476558102</v>
      </c>
      <c r="AB46" s="69">
        <v>229.91610869271855</v>
      </c>
    </row>
    <row r="47" spans="1:28" ht="15" x14ac:dyDescent="0.25">
      <c r="A47" s="18">
        <v>108</v>
      </c>
      <c r="B47" s="36" t="s">
        <v>46</v>
      </c>
      <c r="C47" s="13">
        <v>10257</v>
      </c>
      <c r="D47" s="13">
        <v>352.16666666666669</v>
      </c>
      <c r="E47" s="13">
        <v>4680</v>
      </c>
      <c r="F47" s="389">
        <v>7.5249287749287755E-2</v>
      </c>
      <c r="G47" s="390">
        <v>1.3440854243842537</v>
      </c>
      <c r="H47" s="60">
        <v>0</v>
      </c>
      <c r="I47" s="62">
        <v>17</v>
      </c>
      <c r="J47" s="11">
        <v>179</v>
      </c>
      <c r="K47" s="11">
        <v>463.99</v>
      </c>
      <c r="L47" s="392">
        <v>22.106079872411044</v>
      </c>
      <c r="M47" s="390">
        <v>0.82775542443938221</v>
      </c>
      <c r="N47" s="60">
        <v>0</v>
      </c>
      <c r="O47" s="60">
        <v>0</v>
      </c>
      <c r="P47" s="11">
        <v>3204</v>
      </c>
      <c r="Q47" s="11">
        <v>360</v>
      </c>
      <c r="R47" s="65">
        <v>0.11235955056179775</v>
      </c>
      <c r="S47" s="391">
        <v>0.7928015707972218</v>
      </c>
      <c r="T47" s="62">
        <v>54.92078883173221</v>
      </c>
      <c r="U47" s="62">
        <v>0</v>
      </c>
      <c r="V47" s="62">
        <v>0</v>
      </c>
      <c r="W47" s="62">
        <v>29.973643365506479</v>
      </c>
      <c r="X47" s="62">
        <v>34.376682776967549</v>
      </c>
      <c r="Y47" s="62">
        <v>0</v>
      </c>
      <c r="Z47" s="62">
        <v>0</v>
      </c>
      <c r="AA47" s="62">
        <v>22.539348657765014</v>
      </c>
      <c r="AB47" s="69">
        <v>141.81046363197126</v>
      </c>
    </row>
    <row r="48" spans="1:28" ht="15" x14ac:dyDescent="0.25">
      <c r="A48" s="18">
        <v>109</v>
      </c>
      <c r="B48" s="36" t="s">
        <v>47</v>
      </c>
      <c r="C48" s="13">
        <v>68043</v>
      </c>
      <c r="D48" s="13">
        <v>3146.0833333333335</v>
      </c>
      <c r="E48" s="13">
        <v>31262</v>
      </c>
      <c r="F48" s="389">
        <v>0.10063602243405199</v>
      </c>
      <c r="G48" s="390">
        <v>0.59076551665111632</v>
      </c>
      <c r="H48" s="60">
        <v>0</v>
      </c>
      <c r="I48" s="62">
        <v>254</v>
      </c>
      <c r="J48" s="11">
        <v>4025</v>
      </c>
      <c r="K48" s="11">
        <v>1785.35</v>
      </c>
      <c r="L48" s="392">
        <v>38.111854818382952</v>
      </c>
      <c r="M48" s="390">
        <v>0.48012429766741205</v>
      </c>
      <c r="N48" s="60">
        <v>0</v>
      </c>
      <c r="O48" s="60">
        <v>0</v>
      </c>
      <c r="P48" s="11">
        <v>19960</v>
      </c>
      <c r="Q48" s="11">
        <v>2604</v>
      </c>
      <c r="R48" s="65">
        <v>0.13046092184368738</v>
      </c>
      <c r="S48" s="391">
        <v>0.92052365151142757</v>
      </c>
      <c r="T48" s="62">
        <v>73.449329585426511</v>
      </c>
      <c r="U48" s="62">
        <v>0</v>
      </c>
      <c r="V48" s="62">
        <v>0</v>
      </c>
      <c r="W48" s="62">
        <v>101.5989668297988</v>
      </c>
      <c r="X48" s="62">
        <v>19.939562082127622</v>
      </c>
      <c r="Y48" s="62">
        <v>0</v>
      </c>
      <c r="Z48" s="62">
        <v>0</v>
      </c>
      <c r="AA48" s="62">
        <v>26.170487412469885</v>
      </c>
      <c r="AB48" s="69">
        <v>221.15834590982283</v>
      </c>
    </row>
    <row r="49" spans="1:28" ht="15" x14ac:dyDescent="0.25">
      <c r="A49" s="18">
        <v>111</v>
      </c>
      <c r="B49" s="36" t="s">
        <v>48</v>
      </c>
      <c r="C49" s="13">
        <v>18131</v>
      </c>
      <c r="D49" s="13">
        <v>1006</v>
      </c>
      <c r="E49" s="13">
        <v>7604</v>
      </c>
      <c r="F49" s="389">
        <v>0.13229879011046816</v>
      </c>
      <c r="G49" s="390">
        <v>1.3469520388533647</v>
      </c>
      <c r="H49" s="60">
        <v>0</v>
      </c>
      <c r="I49" s="62">
        <v>43</v>
      </c>
      <c r="J49" s="11">
        <v>790</v>
      </c>
      <c r="K49" s="11">
        <v>675.97</v>
      </c>
      <c r="L49" s="392">
        <v>26.822196251312928</v>
      </c>
      <c r="M49" s="390">
        <v>0.68221212595828329</v>
      </c>
      <c r="N49" s="60">
        <v>0</v>
      </c>
      <c r="O49" s="60">
        <v>0</v>
      </c>
      <c r="P49" s="11">
        <v>4482</v>
      </c>
      <c r="Q49" s="11">
        <v>853</v>
      </c>
      <c r="R49" s="65">
        <v>0.19031682284694332</v>
      </c>
      <c r="S49" s="391">
        <v>1.34286293730952</v>
      </c>
      <c r="T49" s="62">
        <v>96.558441038791827</v>
      </c>
      <c r="U49" s="62">
        <v>0</v>
      </c>
      <c r="V49" s="62">
        <v>0</v>
      </c>
      <c r="W49" s="62">
        <v>74.836280403728409</v>
      </c>
      <c r="X49" s="62">
        <v>28.33226959104751</v>
      </c>
      <c r="Y49" s="62">
        <v>0</v>
      </c>
      <c r="Z49" s="62">
        <v>0</v>
      </c>
      <c r="AA49" s="62">
        <v>38.177593307709657</v>
      </c>
      <c r="AB49" s="69">
        <v>237.90458434127743</v>
      </c>
    </row>
    <row r="50" spans="1:28" ht="15" x14ac:dyDescent="0.25">
      <c r="A50" s="18">
        <v>139</v>
      </c>
      <c r="B50" s="36" t="s">
        <v>49</v>
      </c>
      <c r="C50" s="13">
        <v>9853</v>
      </c>
      <c r="D50" s="13">
        <v>437.5</v>
      </c>
      <c r="E50" s="13">
        <v>4186</v>
      </c>
      <c r="F50" s="389">
        <v>0.10451505016722408</v>
      </c>
      <c r="G50" s="390">
        <v>1.3372269963165753</v>
      </c>
      <c r="H50" s="60">
        <v>0</v>
      </c>
      <c r="I50" s="62">
        <v>16</v>
      </c>
      <c r="J50" s="11">
        <v>79</v>
      </c>
      <c r="K50" s="11">
        <v>1615.71</v>
      </c>
      <c r="L50" s="392">
        <v>6.098247829127752</v>
      </c>
      <c r="M50" s="390">
        <v>3.0006041145257552</v>
      </c>
      <c r="N50" s="60">
        <v>0</v>
      </c>
      <c r="O50" s="60">
        <v>0</v>
      </c>
      <c r="P50" s="11">
        <v>2739</v>
      </c>
      <c r="Q50" s="11">
        <v>265</v>
      </c>
      <c r="R50" s="65">
        <v>9.6750638919313611E-2</v>
      </c>
      <c r="S50" s="391">
        <v>0.68266612074671329</v>
      </c>
      <c r="T50" s="62">
        <v>76.280442933844782</v>
      </c>
      <c r="U50" s="62">
        <v>0</v>
      </c>
      <c r="V50" s="62">
        <v>0</v>
      </c>
      <c r="W50" s="62">
        <v>13.770999695524207</v>
      </c>
      <c r="X50" s="62">
        <v>124.61508887625463</v>
      </c>
      <c r="Y50" s="62">
        <v>0</v>
      </c>
      <c r="Z50" s="62">
        <v>0</v>
      </c>
      <c r="AA50" s="62">
        <v>19.408197812829059</v>
      </c>
      <c r="AB50" s="69">
        <v>234.07472931845263</v>
      </c>
    </row>
    <row r="51" spans="1:28" ht="15" x14ac:dyDescent="0.25">
      <c r="A51" s="18">
        <v>140</v>
      </c>
      <c r="B51" s="36" t="s">
        <v>50</v>
      </c>
      <c r="C51" s="13">
        <v>20801</v>
      </c>
      <c r="D51" s="13">
        <v>1068.1666666666667</v>
      </c>
      <c r="E51" s="13">
        <v>9455</v>
      </c>
      <c r="F51" s="389">
        <v>0.11297373523708797</v>
      </c>
      <c r="G51" s="390">
        <v>0.98041339240700809</v>
      </c>
      <c r="H51" s="60">
        <v>0</v>
      </c>
      <c r="I51" s="62">
        <v>9</v>
      </c>
      <c r="J51" s="11">
        <v>726</v>
      </c>
      <c r="K51" s="11">
        <v>762.99</v>
      </c>
      <c r="L51" s="392">
        <v>27.262480504331641</v>
      </c>
      <c r="M51" s="390">
        <v>0.67119452041684591</v>
      </c>
      <c r="N51" s="60">
        <v>0</v>
      </c>
      <c r="O51" s="60">
        <v>0</v>
      </c>
      <c r="P51" s="11">
        <v>5781</v>
      </c>
      <c r="Q51" s="11">
        <v>685</v>
      </c>
      <c r="R51" s="65">
        <v>0.11849161044801937</v>
      </c>
      <c r="S51" s="391">
        <v>0.83606898051639211</v>
      </c>
      <c r="T51" s="62">
        <v>82.454025042208585</v>
      </c>
      <c r="U51" s="62">
        <v>0</v>
      </c>
      <c r="V51" s="62">
        <v>0</v>
      </c>
      <c r="W51" s="62">
        <v>59.945869910100477</v>
      </c>
      <c r="X51" s="62">
        <v>27.874708432911611</v>
      </c>
      <c r="Y51" s="62">
        <v>0</v>
      </c>
      <c r="Z51" s="62">
        <v>0</v>
      </c>
      <c r="AA51" s="62">
        <v>23.76944111608103</v>
      </c>
      <c r="AB51" s="69">
        <v>194.04404450130173</v>
      </c>
    </row>
    <row r="52" spans="1:28" ht="15" x14ac:dyDescent="0.25">
      <c r="A52" s="18">
        <v>142</v>
      </c>
      <c r="B52" s="36" t="s">
        <v>51</v>
      </c>
      <c r="C52" s="13">
        <v>6504</v>
      </c>
      <c r="D52" s="13">
        <v>251.33333333333334</v>
      </c>
      <c r="E52" s="13">
        <v>2778</v>
      </c>
      <c r="F52" s="389">
        <v>9.0472762179025681E-2</v>
      </c>
      <c r="G52" s="390">
        <v>1.3428650342200812</v>
      </c>
      <c r="H52" s="60">
        <v>0</v>
      </c>
      <c r="I52" s="62">
        <v>16</v>
      </c>
      <c r="J52" s="11">
        <v>139</v>
      </c>
      <c r="K52" s="11">
        <v>589.80999999999995</v>
      </c>
      <c r="L52" s="392">
        <v>11.027279971516252</v>
      </c>
      <c r="M52" s="390">
        <v>1.6593781580538263</v>
      </c>
      <c r="N52" s="60">
        <v>0</v>
      </c>
      <c r="O52" s="60">
        <v>0</v>
      </c>
      <c r="P52" s="11">
        <v>1676</v>
      </c>
      <c r="Q52" s="11">
        <v>230</v>
      </c>
      <c r="R52" s="65">
        <v>0.13723150357995226</v>
      </c>
      <c r="S52" s="391">
        <v>0.96829642924935144</v>
      </c>
      <c r="T52" s="62">
        <v>66.031661099740148</v>
      </c>
      <c r="U52" s="62">
        <v>0</v>
      </c>
      <c r="V52" s="62">
        <v>0</v>
      </c>
      <c r="W52" s="62">
        <v>36.706343788437884</v>
      </c>
      <c r="X52" s="62">
        <v>68.913974903975415</v>
      </c>
      <c r="Y52" s="62">
        <v>0</v>
      </c>
      <c r="Z52" s="62">
        <v>0</v>
      </c>
      <c r="AA52" s="62">
        <v>27.528667483559062</v>
      </c>
      <c r="AB52" s="69">
        <v>199.18064727571252</v>
      </c>
    </row>
    <row r="53" spans="1:28" ht="15" x14ac:dyDescent="0.25">
      <c r="A53" s="18">
        <v>143</v>
      </c>
      <c r="B53" s="36" t="s">
        <v>52</v>
      </c>
      <c r="C53" s="13">
        <v>6804</v>
      </c>
      <c r="D53" s="13">
        <v>237.66666666666666</v>
      </c>
      <c r="E53" s="13">
        <v>2773</v>
      </c>
      <c r="F53" s="389">
        <v>8.5707416756821725E-2</v>
      </c>
      <c r="G53" s="390">
        <v>1.0209654091660973</v>
      </c>
      <c r="H53" s="60">
        <v>0</v>
      </c>
      <c r="I53" s="62">
        <v>13</v>
      </c>
      <c r="J53" s="11">
        <v>177</v>
      </c>
      <c r="K53" s="11">
        <v>750.48</v>
      </c>
      <c r="L53" s="392">
        <v>9.06619763351455</v>
      </c>
      <c r="M53" s="390">
        <v>2.018313329044982</v>
      </c>
      <c r="N53" s="60">
        <v>0</v>
      </c>
      <c r="O53" s="60">
        <v>0</v>
      </c>
      <c r="P53" s="11">
        <v>1777</v>
      </c>
      <c r="Q53" s="11">
        <v>265</v>
      </c>
      <c r="R53" s="65">
        <v>0.14912774338773213</v>
      </c>
      <c r="S53" s="391">
        <v>1.0522355119444275</v>
      </c>
      <c r="T53" s="62">
        <v>62.553667653275902</v>
      </c>
      <c r="U53" s="62">
        <v>0</v>
      </c>
      <c r="V53" s="62">
        <v>0</v>
      </c>
      <c r="W53" s="62">
        <v>44.680273368606706</v>
      </c>
      <c r="X53" s="62">
        <v>83.820552555238109</v>
      </c>
      <c r="Y53" s="62">
        <v>0</v>
      </c>
      <c r="Z53" s="62">
        <v>0</v>
      </c>
      <c r="AA53" s="62">
        <v>29.915055604580072</v>
      </c>
      <c r="AB53" s="69">
        <v>220.96954918170081</v>
      </c>
    </row>
    <row r="54" spans="1:28" ht="15" x14ac:dyDescent="0.25">
      <c r="A54" s="18">
        <v>145</v>
      </c>
      <c r="B54" s="36" t="s">
        <v>53</v>
      </c>
      <c r="C54" s="13">
        <v>12369</v>
      </c>
      <c r="D54" s="13">
        <v>290.58333333333331</v>
      </c>
      <c r="E54" s="13">
        <v>5709</v>
      </c>
      <c r="F54" s="389">
        <v>5.0899165061014766E-2</v>
      </c>
      <c r="G54" s="390">
        <v>1.099172032530745</v>
      </c>
      <c r="H54" s="60">
        <v>0</v>
      </c>
      <c r="I54" s="62">
        <v>27</v>
      </c>
      <c r="J54" s="11">
        <v>204</v>
      </c>
      <c r="K54" s="11">
        <v>576.74</v>
      </c>
      <c r="L54" s="392">
        <v>21.446405659395914</v>
      </c>
      <c r="M54" s="390">
        <v>0.85321651646842456</v>
      </c>
      <c r="N54" s="60">
        <v>0</v>
      </c>
      <c r="O54" s="60">
        <v>0</v>
      </c>
      <c r="P54" s="11">
        <v>3781</v>
      </c>
      <c r="Q54" s="11">
        <v>304</v>
      </c>
      <c r="R54" s="65">
        <v>8.0402010050251257E-2</v>
      </c>
      <c r="S54" s="391">
        <v>0.56731127478152965</v>
      </c>
      <c r="T54" s="62">
        <v>37.148820668457859</v>
      </c>
      <c r="U54" s="62">
        <v>0</v>
      </c>
      <c r="V54" s="62">
        <v>0</v>
      </c>
      <c r="W54" s="62">
        <v>28.327121028377395</v>
      </c>
      <c r="X54" s="62">
        <v>35.434081928933679</v>
      </c>
      <c r="Y54" s="62">
        <v>0</v>
      </c>
      <c r="Z54" s="62">
        <v>0</v>
      </c>
      <c r="AA54" s="62">
        <v>16.128659542038889</v>
      </c>
      <c r="AB54" s="69">
        <v>117.03868316780783</v>
      </c>
    </row>
    <row r="55" spans="1:28" ht="15" x14ac:dyDescent="0.25">
      <c r="A55" s="18">
        <v>146</v>
      </c>
      <c r="B55" s="36" t="s">
        <v>54</v>
      </c>
      <c r="C55" s="13">
        <v>4492</v>
      </c>
      <c r="D55" s="13">
        <v>242</v>
      </c>
      <c r="E55" s="13">
        <v>1774</v>
      </c>
      <c r="F55" s="389">
        <v>0.13641488162344984</v>
      </c>
      <c r="G55" s="390">
        <v>0.99240377021783821</v>
      </c>
      <c r="H55" s="60">
        <v>0</v>
      </c>
      <c r="I55" s="62">
        <v>12</v>
      </c>
      <c r="J55" s="11">
        <v>163</v>
      </c>
      <c r="K55" s="11">
        <v>2763.4</v>
      </c>
      <c r="L55" s="392">
        <v>1.6255337627560251</v>
      </c>
      <c r="M55" s="390">
        <v>11.256873247870448</v>
      </c>
      <c r="N55" s="60">
        <v>0</v>
      </c>
      <c r="O55" s="60">
        <v>0</v>
      </c>
      <c r="P55" s="11">
        <v>925</v>
      </c>
      <c r="Q55" s="11">
        <v>160</v>
      </c>
      <c r="R55" s="65">
        <v>0.17297297297297298</v>
      </c>
      <c r="S55" s="391">
        <v>1.2204858776381016</v>
      </c>
      <c r="T55" s="62">
        <v>99.562575689869519</v>
      </c>
      <c r="U55" s="62">
        <v>0</v>
      </c>
      <c r="V55" s="62">
        <v>0</v>
      </c>
      <c r="W55" s="62">
        <v>62.323913624220843</v>
      </c>
      <c r="X55" s="62">
        <v>467.4979459840597</v>
      </c>
      <c r="Y55" s="62">
        <v>0</v>
      </c>
      <c r="Z55" s="62">
        <v>0</v>
      </c>
      <c r="AA55" s="62">
        <v>34.698413501251224</v>
      </c>
      <c r="AB55" s="69">
        <v>664.0828487994014</v>
      </c>
    </row>
    <row r="56" spans="1:28" ht="15" x14ac:dyDescent="0.25">
      <c r="A56" s="18">
        <v>148</v>
      </c>
      <c r="B56" s="36" t="s">
        <v>55</v>
      </c>
      <c r="C56" s="13">
        <v>7047</v>
      </c>
      <c r="D56" s="13">
        <v>383.16666666666669</v>
      </c>
      <c r="E56" s="13">
        <v>3367</v>
      </c>
      <c r="F56" s="389">
        <v>0.11380061380061381</v>
      </c>
      <c r="G56" s="390">
        <v>0.6903625671921545</v>
      </c>
      <c r="H56" s="60">
        <v>0</v>
      </c>
      <c r="I56" s="62">
        <v>29</v>
      </c>
      <c r="J56" s="11">
        <v>287</v>
      </c>
      <c r="K56" s="11">
        <v>15060.09</v>
      </c>
      <c r="L56" s="392">
        <v>0.46792549048511661</v>
      </c>
      <c r="M56" s="390">
        <v>20</v>
      </c>
      <c r="N56" s="60">
        <v>0</v>
      </c>
      <c r="O56" s="60">
        <v>0</v>
      </c>
      <c r="P56" s="11">
        <v>2208</v>
      </c>
      <c r="Q56" s="11">
        <v>320</v>
      </c>
      <c r="R56" s="65">
        <v>0.14492753623188406</v>
      </c>
      <c r="S56" s="391">
        <v>1.0225991275500399</v>
      </c>
      <c r="T56" s="62">
        <v>83.057523418541294</v>
      </c>
      <c r="U56" s="62">
        <v>0</v>
      </c>
      <c r="V56" s="62">
        <v>0</v>
      </c>
      <c r="W56" s="62">
        <v>69.949479211011777</v>
      </c>
      <c r="X56" s="62">
        <v>830.6</v>
      </c>
      <c r="Y56" s="62">
        <v>0</v>
      </c>
      <c r="Z56" s="62">
        <v>0</v>
      </c>
      <c r="AA56" s="62">
        <v>29.072493196247631</v>
      </c>
      <c r="AB56" s="69">
        <v>1012.6794958258008</v>
      </c>
    </row>
    <row r="57" spans="1:28" ht="15" x14ac:dyDescent="0.25">
      <c r="A57" s="18">
        <v>149</v>
      </c>
      <c r="B57" s="36" t="s">
        <v>56</v>
      </c>
      <c r="C57" s="13">
        <v>5384</v>
      </c>
      <c r="D57" s="13">
        <v>154</v>
      </c>
      <c r="E57" s="13">
        <v>2509</v>
      </c>
      <c r="F57" s="389">
        <v>6.1379035472299719E-2</v>
      </c>
      <c r="G57" s="390">
        <v>0.62139217109645006</v>
      </c>
      <c r="H57" s="60">
        <v>3</v>
      </c>
      <c r="I57" s="62">
        <v>2796</v>
      </c>
      <c r="J57" s="11">
        <v>263</v>
      </c>
      <c r="K57" s="11">
        <v>350.85</v>
      </c>
      <c r="L57" s="392">
        <v>15.345589283169444</v>
      </c>
      <c r="M57" s="390">
        <v>1.1924226036433558</v>
      </c>
      <c r="N57" s="60">
        <v>3</v>
      </c>
      <c r="O57" s="60">
        <v>242</v>
      </c>
      <c r="P57" s="11">
        <v>1666</v>
      </c>
      <c r="Q57" s="11">
        <v>225</v>
      </c>
      <c r="R57" s="65">
        <v>0.13505402160864347</v>
      </c>
      <c r="S57" s="391">
        <v>0.95293226021694888</v>
      </c>
      <c r="T57" s="62">
        <v>44.79756748131453</v>
      </c>
      <c r="U57" s="62">
        <v>20.5807</v>
      </c>
      <c r="V57" s="62">
        <v>141.99634524517089</v>
      </c>
      <c r="W57" s="62">
        <v>83.899149331352163</v>
      </c>
      <c r="X57" s="62">
        <v>49.521310729308567</v>
      </c>
      <c r="Y57" s="62">
        <v>0</v>
      </c>
      <c r="Z57" s="62">
        <v>13.305505200594354</v>
      </c>
      <c r="AA57" s="62">
        <v>27.091864157967855</v>
      </c>
      <c r="AB57" s="69">
        <v>381.19244214570841</v>
      </c>
    </row>
    <row r="58" spans="1:28" ht="15" x14ac:dyDescent="0.25">
      <c r="A58" s="18">
        <v>151</v>
      </c>
      <c r="B58" s="36" t="s">
        <v>57</v>
      </c>
      <c r="C58" s="13">
        <v>1852</v>
      </c>
      <c r="D58" s="13">
        <v>49.25</v>
      </c>
      <c r="E58" s="13">
        <v>821</v>
      </c>
      <c r="F58" s="389">
        <v>5.9987819732034105E-2</v>
      </c>
      <c r="G58" s="390">
        <v>1.1903280647063459</v>
      </c>
      <c r="H58" s="60">
        <v>0</v>
      </c>
      <c r="I58" s="62">
        <v>16</v>
      </c>
      <c r="J58" s="11">
        <v>68</v>
      </c>
      <c r="K58" s="11">
        <v>642.4</v>
      </c>
      <c r="L58" s="392">
        <v>2.8829389788293898</v>
      </c>
      <c r="M58" s="390">
        <v>6.3471435440886506</v>
      </c>
      <c r="N58" s="60">
        <v>0</v>
      </c>
      <c r="O58" s="60">
        <v>0</v>
      </c>
      <c r="P58" s="11">
        <v>448</v>
      </c>
      <c r="Q58" s="11">
        <v>76</v>
      </c>
      <c r="R58" s="65">
        <v>0.16964285714285715</v>
      </c>
      <c r="S58" s="391">
        <v>1.1969888001947342</v>
      </c>
      <c r="T58" s="62">
        <v>43.782186895320443</v>
      </c>
      <c r="U58" s="62">
        <v>0</v>
      </c>
      <c r="V58" s="62">
        <v>0</v>
      </c>
      <c r="W58" s="62">
        <v>63.063023758099355</v>
      </c>
      <c r="X58" s="62">
        <v>263.59687138600168</v>
      </c>
      <c r="Y58" s="62">
        <v>0</v>
      </c>
      <c r="Z58" s="62">
        <v>0</v>
      </c>
      <c r="AA58" s="62">
        <v>34.030391589536293</v>
      </c>
      <c r="AB58" s="69">
        <v>404.4724736289578</v>
      </c>
    </row>
    <row r="59" spans="1:28" ht="15" x14ac:dyDescent="0.25">
      <c r="A59" s="18">
        <v>152</v>
      </c>
      <c r="B59" s="36" t="s">
        <v>58</v>
      </c>
      <c r="C59" s="13">
        <v>4406</v>
      </c>
      <c r="D59" s="13">
        <v>107.66666666666667</v>
      </c>
      <c r="E59" s="13">
        <v>1927</v>
      </c>
      <c r="F59" s="389">
        <v>5.5872686386438337E-2</v>
      </c>
      <c r="G59" s="390">
        <v>0.89524779904178842</v>
      </c>
      <c r="H59" s="60">
        <v>0</v>
      </c>
      <c r="I59" s="62">
        <v>32</v>
      </c>
      <c r="J59" s="11">
        <v>58</v>
      </c>
      <c r="K59" s="11">
        <v>354.13</v>
      </c>
      <c r="L59" s="392">
        <v>12.441758676192359</v>
      </c>
      <c r="M59" s="390">
        <v>1.4707267681130178</v>
      </c>
      <c r="N59" s="60">
        <v>0</v>
      </c>
      <c r="O59" s="60">
        <v>0</v>
      </c>
      <c r="P59" s="11">
        <v>1179</v>
      </c>
      <c r="Q59" s="11">
        <v>128</v>
      </c>
      <c r="R59" s="65">
        <v>0.1085665818490246</v>
      </c>
      <c r="S59" s="391">
        <v>0.76603863397132743</v>
      </c>
      <c r="T59" s="62">
        <v>40.778751563933881</v>
      </c>
      <c r="U59" s="62">
        <v>0</v>
      </c>
      <c r="V59" s="62">
        <v>0</v>
      </c>
      <c r="W59" s="62">
        <v>22.609468906037222</v>
      </c>
      <c r="X59" s="62">
        <v>61.079282679733637</v>
      </c>
      <c r="Y59" s="62">
        <v>0</v>
      </c>
      <c r="Z59" s="62">
        <v>0</v>
      </c>
      <c r="AA59" s="62">
        <v>21.77847836380484</v>
      </c>
      <c r="AB59" s="69">
        <v>146.24598151350958</v>
      </c>
    </row>
    <row r="60" spans="1:28" ht="15" x14ac:dyDescent="0.25">
      <c r="A60" s="18">
        <v>153</v>
      </c>
      <c r="B60" s="36" t="s">
        <v>59</v>
      </c>
      <c r="C60" s="13">
        <v>25208</v>
      </c>
      <c r="D60" s="13">
        <v>1421</v>
      </c>
      <c r="E60" s="13">
        <v>11065</v>
      </c>
      <c r="F60" s="389">
        <v>0.12842295526434705</v>
      </c>
      <c r="G60" s="390">
        <v>0.76031509930922059</v>
      </c>
      <c r="H60" s="60">
        <v>0</v>
      </c>
      <c r="I60" s="62">
        <v>33</v>
      </c>
      <c r="J60" s="11">
        <v>1861</v>
      </c>
      <c r="K60" s="11">
        <v>154.99</v>
      </c>
      <c r="L60" s="392">
        <v>162.64275114523517</v>
      </c>
      <c r="M60" s="390">
        <v>0.11250687410678717</v>
      </c>
      <c r="N60" s="60">
        <v>0</v>
      </c>
      <c r="O60" s="60">
        <v>0</v>
      </c>
      <c r="P60" s="11">
        <v>7074</v>
      </c>
      <c r="Q60" s="11">
        <v>1084</v>
      </c>
      <c r="R60" s="65">
        <v>0.15323720667232119</v>
      </c>
      <c r="S60" s="391">
        <v>1.0812316135741133</v>
      </c>
      <c r="T60" s="62">
        <v>93.729658023068183</v>
      </c>
      <c r="U60" s="62">
        <v>0</v>
      </c>
      <c r="V60" s="62">
        <v>0</v>
      </c>
      <c r="W60" s="62">
        <v>126.79871231355125</v>
      </c>
      <c r="X60" s="62">
        <v>4.6724104816548717</v>
      </c>
      <c r="Y60" s="62">
        <v>0</v>
      </c>
      <c r="Z60" s="62">
        <v>0</v>
      </c>
      <c r="AA60" s="62">
        <v>30.739414773912038</v>
      </c>
      <c r="AB60" s="69">
        <v>255.94019559218634</v>
      </c>
    </row>
    <row r="61" spans="1:28" ht="15" x14ac:dyDescent="0.25">
      <c r="A61" s="18">
        <v>165</v>
      </c>
      <c r="B61" s="36" t="s">
        <v>60</v>
      </c>
      <c r="C61" s="13">
        <v>16280</v>
      </c>
      <c r="D61" s="13">
        <v>598</v>
      </c>
      <c r="E61" s="13">
        <v>7613</v>
      </c>
      <c r="F61" s="389">
        <v>7.8549848942598186E-2</v>
      </c>
      <c r="G61" s="390">
        <v>1.5699200428886551</v>
      </c>
      <c r="H61" s="60">
        <v>0</v>
      </c>
      <c r="I61" s="62">
        <v>68</v>
      </c>
      <c r="J61" s="11">
        <v>548</v>
      </c>
      <c r="K61" s="11">
        <v>547.41</v>
      </c>
      <c r="L61" s="392">
        <v>29.740048592462689</v>
      </c>
      <c r="M61" s="390">
        <v>0.6152790057012899</v>
      </c>
      <c r="N61" s="60">
        <v>0</v>
      </c>
      <c r="O61" s="60">
        <v>0</v>
      </c>
      <c r="P61" s="11">
        <v>5149</v>
      </c>
      <c r="Q61" s="11">
        <v>645</v>
      </c>
      <c r="R61" s="65">
        <v>0.12526704214410564</v>
      </c>
      <c r="S61" s="391">
        <v>0.88387597925062178</v>
      </c>
      <c r="T61" s="62">
        <v>57.329707636757405</v>
      </c>
      <c r="U61" s="62">
        <v>0</v>
      </c>
      <c r="V61" s="62">
        <v>0</v>
      </c>
      <c r="W61" s="62">
        <v>57.813999999999993</v>
      </c>
      <c r="X61" s="62">
        <v>25.552537106774572</v>
      </c>
      <c r="Y61" s="62">
        <v>0</v>
      </c>
      <c r="Z61" s="62">
        <v>0</v>
      </c>
      <c r="AA61" s="62">
        <v>25.128594090095177</v>
      </c>
      <c r="AB61" s="69">
        <v>165.82483883362715</v>
      </c>
    </row>
    <row r="62" spans="1:28" ht="15" x14ac:dyDescent="0.25">
      <c r="A62" s="18">
        <v>167</v>
      </c>
      <c r="B62" s="36" t="s">
        <v>61</v>
      </c>
      <c r="C62" s="13">
        <v>77513</v>
      </c>
      <c r="D62" s="13">
        <v>4747.833333333333</v>
      </c>
      <c r="E62" s="13">
        <v>35423</v>
      </c>
      <c r="F62" s="389">
        <v>0.13403250242309608</v>
      </c>
      <c r="G62" s="390">
        <v>0.99942393332774115</v>
      </c>
      <c r="H62" s="60">
        <v>0</v>
      </c>
      <c r="I62" s="62">
        <v>83</v>
      </c>
      <c r="J62" s="11">
        <v>4836</v>
      </c>
      <c r="K62" s="11">
        <v>2381.79</v>
      </c>
      <c r="L62" s="392">
        <v>32.544011016924244</v>
      </c>
      <c r="M62" s="390">
        <v>0.56226712552311209</v>
      </c>
      <c r="N62" s="60">
        <v>0</v>
      </c>
      <c r="O62" s="60">
        <v>0</v>
      </c>
      <c r="P62" s="11">
        <v>22217</v>
      </c>
      <c r="Q62" s="11">
        <v>2376</v>
      </c>
      <c r="R62" s="65">
        <v>0.10694513210604492</v>
      </c>
      <c r="S62" s="391">
        <v>0.75459779163282048</v>
      </c>
      <c r="T62" s="62">
        <v>97.823793185832102</v>
      </c>
      <c r="U62" s="62">
        <v>0</v>
      </c>
      <c r="V62" s="62">
        <v>0</v>
      </c>
      <c r="W62" s="62">
        <v>107.15652135770773</v>
      </c>
      <c r="X62" s="62">
        <v>23.350953722974847</v>
      </c>
      <c r="Y62" s="62">
        <v>0</v>
      </c>
      <c r="Z62" s="62">
        <v>0</v>
      </c>
      <c r="AA62" s="62">
        <v>21.453215216121084</v>
      </c>
      <c r="AB62" s="69">
        <v>249.78448348263578</v>
      </c>
    </row>
    <row r="63" spans="1:28" ht="15" x14ac:dyDescent="0.25">
      <c r="A63" s="18">
        <v>169</v>
      </c>
      <c r="B63" s="36" t="s">
        <v>62</v>
      </c>
      <c r="C63" s="13">
        <v>4990</v>
      </c>
      <c r="D63" s="13">
        <v>158.58333333333334</v>
      </c>
      <c r="E63" s="13">
        <v>2337</v>
      </c>
      <c r="F63" s="389">
        <v>6.7857652260733134E-2</v>
      </c>
      <c r="G63" s="390">
        <v>0.36529614801829269</v>
      </c>
      <c r="H63" s="60">
        <v>0</v>
      </c>
      <c r="I63" s="62">
        <v>22</v>
      </c>
      <c r="J63" s="11">
        <v>169</v>
      </c>
      <c r="K63" s="11">
        <v>180.42</v>
      </c>
      <c r="L63" s="392">
        <v>27.657687617780734</v>
      </c>
      <c r="M63" s="390">
        <v>0.6616036662340018</v>
      </c>
      <c r="N63" s="60">
        <v>0</v>
      </c>
      <c r="O63" s="60">
        <v>0</v>
      </c>
      <c r="P63" s="11">
        <v>1439</v>
      </c>
      <c r="Q63" s="11">
        <v>201</v>
      </c>
      <c r="R63" s="65">
        <v>0.13968033356497567</v>
      </c>
      <c r="S63" s="391">
        <v>0.98557521195215425</v>
      </c>
      <c r="T63" s="62">
        <v>49.525994223966784</v>
      </c>
      <c r="U63" s="62">
        <v>0</v>
      </c>
      <c r="V63" s="62">
        <v>0</v>
      </c>
      <c r="W63" s="62">
        <v>58.169190380761528</v>
      </c>
      <c r="X63" s="62">
        <v>27.476400258698096</v>
      </c>
      <c r="Y63" s="62">
        <v>0</v>
      </c>
      <c r="Z63" s="62">
        <v>0</v>
      </c>
      <c r="AA63" s="62">
        <v>28.019903275799749</v>
      </c>
      <c r="AB63" s="69">
        <v>163.19148813922615</v>
      </c>
    </row>
    <row r="64" spans="1:28" ht="15" x14ac:dyDescent="0.25">
      <c r="A64" s="18">
        <v>171</v>
      </c>
      <c r="B64" s="36" t="s">
        <v>63</v>
      </c>
      <c r="C64" s="13">
        <v>4540</v>
      </c>
      <c r="D64" s="13">
        <v>149.41666666666666</v>
      </c>
      <c r="E64" s="13">
        <v>2021</v>
      </c>
      <c r="F64" s="389">
        <v>7.3932046841497609E-2</v>
      </c>
      <c r="G64" s="390">
        <v>0.75581827151136327</v>
      </c>
      <c r="H64" s="60">
        <v>0</v>
      </c>
      <c r="I64" s="62">
        <v>18</v>
      </c>
      <c r="J64" s="11">
        <v>187</v>
      </c>
      <c r="K64" s="11">
        <v>574.89</v>
      </c>
      <c r="L64" s="392">
        <v>7.8971629355180992</v>
      </c>
      <c r="M64" s="390">
        <v>2.3170887668000235</v>
      </c>
      <c r="N64" s="60">
        <v>0</v>
      </c>
      <c r="O64" s="60">
        <v>0</v>
      </c>
      <c r="P64" s="11">
        <v>1222</v>
      </c>
      <c r="Q64" s="11">
        <v>173</v>
      </c>
      <c r="R64" s="65">
        <v>0.14157119476268412</v>
      </c>
      <c r="S64" s="391">
        <v>0.99891700372870906</v>
      </c>
      <c r="T64" s="62">
        <v>53.959398871759504</v>
      </c>
      <c r="U64" s="62">
        <v>0</v>
      </c>
      <c r="V64" s="62">
        <v>0</v>
      </c>
      <c r="W64" s="62">
        <v>70.744488986784134</v>
      </c>
      <c r="X64" s="62">
        <v>96.228696485204978</v>
      </c>
      <c r="Y64" s="62">
        <v>0</v>
      </c>
      <c r="Z64" s="62">
        <v>0</v>
      </c>
      <c r="AA64" s="62">
        <v>28.399210416007197</v>
      </c>
      <c r="AB64" s="69">
        <v>249.33179475975584</v>
      </c>
    </row>
    <row r="65" spans="1:28" ht="15" x14ac:dyDescent="0.25">
      <c r="A65" s="18">
        <v>172</v>
      </c>
      <c r="B65" s="36" t="s">
        <v>64</v>
      </c>
      <c r="C65" s="13">
        <v>4171</v>
      </c>
      <c r="D65" s="13">
        <v>178.33333333333334</v>
      </c>
      <c r="E65" s="13">
        <v>1663</v>
      </c>
      <c r="F65" s="389">
        <v>0.10723591902184808</v>
      </c>
      <c r="G65" s="390">
        <v>0.61880135062596919</v>
      </c>
      <c r="H65" s="60">
        <v>0</v>
      </c>
      <c r="I65" s="62">
        <v>10</v>
      </c>
      <c r="J65" s="11">
        <v>103</v>
      </c>
      <c r="K65" s="11">
        <v>867.07</v>
      </c>
      <c r="L65" s="392">
        <v>4.8104535965954307</v>
      </c>
      <c r="M65" s="390">
        <v>3.8038881698035896</v>
      </c>
      <c r="N65" s="60">
        <v>3</v>
      </c>
      <c r="O65" s="60">
        <v>247</v>
      </c>
      <c r="P65" s="11">
        <v>969</v>
      </c>
      <c r="Q65" s="11">
        <v>162</v>
      </c>
      <c r="R65" s="65">
        <v>0.16718266253869968</v>
      </c>
      <c r="S65" s="391">
        <v>1.1796298294896124</v>
      </c>
      <c r="T65" s="62">
        <v>78.266272544638113</v>
      </c>
      <c r="U65" s="62">
        <v>0</v>
      </c>
      <c r="V65" s="62">
        <v>0</v>
      </c>
      <c r="W65" s="62">
        <v>42.413478782066647</v>
      </c>
      <c r="X65" s="62">
        <v>157.97547569194307</v>
      </c>
      <c r="Y65" s="62">
        <v>0</v>
      </c>
      <c r="Z65" s="62">
        <v>17.529834572045075</v>
      </c>
      <c r="AA65" s="62">
        <v>33.53687605238968</v>
      </c>
      <c r="AB65" s="69">
        <v>329.72193764308258</v>
      </c>
    </row>
    <row r="66" spans="1:28" ht="15" x14ac:dyDescent="0.25">
      <c r="A66" s="18">
        <v>176</v>
      </c>
      <c r="B66" s="36" t="s">
        <v>65</v>
      </c>
      <c r="C66" s="13">
        <v>4352</v>
      </c>
      <c r="D66" s="13">
        <v>251.25</v>
      </c>
      <c r="E66" s="13">
        <v>1735</v>
      </c>
      <c r="F66" s="389">
        <v>0.14481268011527376</v>
      </c>
      <c r="G66" s="390">
        <v>0.95325048505471566</v>
      </c>
      <c r="H66" s="60">
        <v>0</v>
      </c>
      <c r="I66" s="62">
        <v>2</v>
      </c>
      <c r="J66" s="11">
        <v>110</v>
      </c>
      <c r="K66" s="11">
        <v>1501.7</v>
      </c>
      <c r="L66" s="392">
        <v>2.8980488779383364</v>
      </c>
      <c r="M66" s="390">
        <v>6.3140506934775837</v>
      </c>
      <c r="N66" s="60">
        <v>3</v>
      </c>
      <c r="O66" s="60">
        <v>185</v>
      </c>
      <c r="P66" s="11">
        <v>950</v>
      </c>
      <c r="Q66" s="11">
        <v>161</v>
      </c>
      <c r="R66" s="65">
        <v>0.1694736842105263</v>
      </c>
      <c r="S66" s="391">
        <v>1.1957951271529885</v>
      </c>
      <c r="T66" s="62">
        <v>105.69171965143835</v>
      </c>
      <c r="U66" s="62">
        <v>0</v>
      </c>
      <c r="V66" s="62">
        <v>0</v>
      </c>
      <c r="W66" s="62">
        <v>43.412086397058822</v>
      </c>
      <c r="X66" s="62">
        <v>262.22252530012406</v>
      </c>
      <c r="Y66" s="62">
        <v>0</v>
      </c>
      <c r="Z66" s="62">
        <v>12.583570772058822</v>
      </c>
      <c r="AA66" s="62">
        <v>33.99645546495946</v>
      </c>
      <c r="AB66" s="69">
        <v>457.90635758563951</v>
      </c>
    </row>
    <row r="67" spans="1:28" ht="15" x14ac:dyDescent="0.25">
      <c r="A67" s="18">
        <v>177</v>
      </c>
      <c r="B67" s="36" t="s">
        <v>66</v>
      </c>
      <c r="C67" s="13">
        <v>1768</v>
      </c>
      <c r="D67" s="13">
        <v>51.25</v>
      </c>
      <c r="E67" s="13">
        <v>741</v>
      </c>
      <c r="F67" s="389">
        <v>6.9163292847503374E-2</v>
      </c>
      <c r="G67" s="390">
        <v>0.85686985733134924</v>
      </c>
      <c r="H67" s="60">
        <v>0</v>
      </c>
      <c r="I67" s="62">
        <v>3</v>
      </c>
      <c r="J67" s="11">
        <v>22</v>
      </c>
      <c r="K67" s="11">
        <v>258.49</v>
      </c>
      <c r="L67" s="392">
        <v>6.839723006692715</v>
      </c>
      <c r="M67" s="390">
        <v>2.6753170427476891</v>
      </c>
      <c r="N67" s="60">
        <v>0</v>
      </c>
      <c r="O67" s="60">
        <v>0</v>
      </c>
      <c r="P67" s="11">
        <v>482</v>
      </c>
      <c r="Q67" s="11">
        <v>72</v>
      </c>
      <c r="R67" s="65">
        <v>0.14937759336099585</v>
      </c>
      <c r="S67" s="391">
        <v>1.0539984368607049</v>
      </c>
      <c r="T67" s="62">
        <v>50.478917674817993</v>
      </c>
      <c r="U67" s="62">
        <v>0</v>
      </c>
      <c r="V67" s="62">
        <v>0</v>
      </c>
      <c r="W67" s="62">
        <v>21.372104072398187</v>
      </c>
      <c r="X67" s="62">
        <v>111.10591678531152</v>
      </c>
      <c r="Y67" s="62">
        <v>0</v>
      </c>
      <c r="Z67" s="62">
        <v>0</v>
      </c>
      <c r="AA67" s="62">
        <v>29.965175559949841</v>
      </c>
      <c r="AB67" s="69">
        <v>212.92211409247753</v>
      </c>
    </row>
    <row r="68" spans="1:28" ht="15" x14ac:dyDescent="0.25">
      <c r="A68" s="18">
        <v>178</v>
      </c>
      <c r="B68" s="36" t="s">
        <v>67</v>
      </c>
      <c r="C68" s="13">
        <v>5769</v>
      </c>
      <c r="D68" s="13">
        <v>188.66666666666666</v>
      </c>
      <c r="E68" s="13">
        <v>2397</v>
      </c>
      <c r="F68" s="389">
        <v>7.8709497983590601E-2</v>
      </c>
      <c r="G68" s="390">
        <v>1.4212494638193527</v>
      </c>
      <c r="H68" s="60">
        <v>0</v>
      </c>
      <c r="I68" s="62">
        <v>15</v>
      </c>
      <c r="J68" s="11">
        <v>154</v>
      </c>
      <c r="K68" s="11">
        <v>1163.3699999999999</v>
      </c>
      <c r="L68" s="392">
        <v>4.9588694912194748</v>
      </c>
      <c r="M68" s="390">
        <v>3.6900401512641094</v>
      </c>
      <c r="N68" s="60">
        <v>0</v>
      </c>
      <c r="O68" s="60">
        <v>0</v>
      </c>
      <c r="P68" s="11">
        <v>1344</v>
      </c>
      <c r="Q68" s="11">
        <v>170</v>
      </c>
      <c r="R68" s="65">
        <v>0.12648809523809523</v>
      </c>
      <c r="S68" s="391">
        <v>0.8924916492680034</v>
      </c>
      <c r="T68" s="62">
        <v>57.446227693355766</v>
      </c>
      <c r="U68" s="62">
        <v>0</v>
      </c>
      <c r="V68" s="62">
        <v>0</v>
      </c>
      <c r="W68" s="62">
        <v>45.848701681400584</v>
      </c>
      <c r="X68" s="62">
        <v>153.24736748199848</v>
      </c>
      <c r="Y68" s="62">
        <v>0</v>
      </c>
      <c r="Z68" s="62">
        <v>0</v>
      </c>
      <c r="AA68" s="62">
        <v>25.373537588689338</v>
      </c>
      <c r="AB68" s="69">
        <v>281.9158344454442</v>
      </c>
    </row>
    <row r="69" spans="1:28" ht="15" x14ac:dyDescent="0.25">
      <c r="A69" s="18">
        <v>179</v>
      </c>
      <c r="B69" s="36" t="s">
        <v>68</v>
      </c>
      <c r="C69" s="13">
        <v>145887</v>
      </c>
      <c r="D69" s="13">
        <v>8686.8333333333339</v>
      </c>
      <c r="E69" s="13">
        <v>69786</v>
      </c>
      <c r="F69" s="389">
        <v>0.12447816658546605</v>
      </c>
      <c r="G69" s="390">
        <v>0.403634240093459</v>
      </c>
      <c r="H69" s="60">
        <v>0</v>
      </c>
      <c r="I69" s="62">
        <v>299</v>
      </c>
      <c r="J69" s="11">
        <v>8694</v>
      </c>
      <c r="K69" s="11">
        <v>1171.03</v>
      </c>
      <c r="L69" s="392">
        <v>124.58007053619464</v>
      </c>
      <c r="M69" s="390">
        <v>0.14688085701606812</v>
      </c>
      <c r="N69" s="60">
        <v>3</v>
      </c>
      <c r="O69" s="60">
        <v>429</v>
      </c>
      <c r="P69" s="11">
        <v>45820</v>
      </c>
      <c r="Q69" s="11">
        <v>4290</v>
      </c>
      <c r="R69" s="65">
        <v>9.3627237014404188E-2</v>
      </c>
      <c r="S69" s="391">
        <v>0.66062760311236857</v>
      </c>
      <c r="T69" s="62">
        <v>90.850548964382355</v>
      </c>
      <c r="U69" s="62">
        <v>0</v>
      </c>
      <c r="V69" s="62">
        <v>0</v>
      </c>
      <c r="W69" s="62">
        <v>102.35519792716281</v>
      </c>
      <c r="X69" s="62">
        <v>6.0999619918773087</v>
      </c>
      <c r="Y69" s="62">
        <v>0</v>
      </c>
      <c r="Z69" s="62">
        <v>0.87048592403709713</v>
      </c>
      <c r="AA69" s="62">
        <v>18.781642756484636</v>
      </c>
      <c r="AB69" s="69">
        <v>218.95783756394417</v>
      </c>
    </row>
    <row r="70" spans="1:28" ht="15" x14ac:dyDescent="0.25">
      <c r="A70" s="18">
        <v>181</v>
      </c>
      <c r="B70" s="36" t="s">
        <v>69</v>
      </c>
      <c r="C70" s="13">
        <v>1683</v>
      </c>
      <c r="D70" s="13">
        <v>49.416666666666664</v>
      </c>
      <c r="E70" s="13">
        <v>718</v>
      </c>
      <c r="F70" s="389">
        <v>6.8825441039925717E-2</v>
      </c>
      <c r="G70" s="390">
        <v>0.54372358859054115</v>
      </c>
      <c r="H70" s="60">
        <v>0</v>
      </c>
      <c r="I70" s="62">
        <v>3</v>
      </c>
      <c r="J70" s="11">
        <v>36</v>
      </c>
      <c r="K70" s="11">
        <v>215.09</v>
      </c>
      <c r="L70" s="392">
        <v>7.824631549583895</v>
      </c>
      <c r="M70" s="390">
        <v>2.3385673065272417</v>
      </c>
      <c r="N70" s="60">
        <v>0</v>
      </c>
      <c r="O70" s="60">
        <v>0</v>
      </c>
      <c r="P70" s="11">
        <v>441</v>
      </c>
      <c r="Q70" s="11">
        <v>63</v>
      </c>
      <c r="R70" s="65">
        <v>0.14285714285714285</v>
      </c>
      <c r="S70" s="391">
        <v>1.0079905685850392</v>
      </c>
      <c r="T70" s="62">
        <v>50.23233610128586</v>
      </c>
      <c r="U70" s="62">
        <v>0</v>
      </c>
      <c r="V70" s="62">
        <v>0</v>
      </c>
      <c r="W70" s="62">
        <v>36.738823529411768</v>
      </c>
      <c r="X70" s="62">
        <v>97.120700240076346</v>
      </c>
      <c r="Y70" s="62">
        <v>0</v>
      </c>
      <c r="Z70" s="62">
        <v>0</v>
      </c>
      <c r="AA70" s="62">
        <v>28.657171864872666</v>
      </c>
      <c r="AB70" s="69">
        <v>212.74903173564667</v>
      </c>
    </row>
    <row r="71" spans="1:28" ht="15" x14ac:dyDescent="0.25">
      <c r="A71" s="18">
        <v>182</v>
      </c>
      <c r="B71" s="36" t="s">
        <v>70</v>
      </c>
      <c r="C71" s="13">
        <v>19347</v>
      </c>
      <c r="D71" s="13">
        <v>1076.5</v>
      </c>
      <c r="E71" s="13">
        <v>8451</v>
      </c>
      <c r="F71" s="389">
        <v>0.12738137498520885</v>
      </c>
      <c r="G71" s="390">
        <v>1.0534628279467575</v>
      </c>
      <c r="H71" s="60">
        <v>0</v>
      </c>
      <c r="I71" s="62">
        <v>25</v>
      </c>
      <c r="J71" s="11">
        <v>476</v>
      </c>
      <c r="K71" s="11">
        <v>1571.41</v>
      </c>
      <c r="L71" s="392">
        <v>12.311872776678269</v>
      </c>
      <c r="M71" s="390">
        <v>1.486242414894039</v>
      </c>
      <c r="N71" s="60">
        <v>0</v>
      </c>
      <c r="O71" s="60">
        <v>0</v>
      </c>
      <c r="P71" s="11">
        <v>4982</v>
      </c>
      <c r="Q71" s="11">
        <v>586</v>
      </c>
      <c r="R71" s="65">
        <v>0.11762344439983942</v>
      </c>
      <c r="S71" s="391">
        <v>0.82994325819667414</v>
      </c>
      <c r="T71" s="62">
        <v>92.969459325208931</v>
      </c>
      <c r="U71" s="62">
        <v>0</v>
      </c>
      <c r="V71" s="62">
        <v>0</v>
      </c>
      <c r="W71" s="62">
        <v>42.257147878224018</v>
      </c>
      <c r="X71" s="62">
        <v>61.723647490549432</v>
      </c>
      <c r="Y71" s="62">
        <v>0</v>
      </c>
      <c r="Z71" s="62">
        <v>0</v>
      </c>
      <c r="AA71" s="62">
        <v>23.595286830531446</v>
      </c>
      <c r="AB71" s="69">
        <v>220.54554152451382</v>
      </c>
    </row>
    <row r="72" spans="1:28" ht="15" x14ac:dyDescent="0.25">
      <c r="A72" s="18">
        <v>186</v>
      </c>
      <c r="B72" s="36" t="s">
        <v>71</v>
      </c>
      <c r="C72" s="13">
        <v>45630</v>
      </c>
      <c r="D72" s="13">
        <v>2081.8333333333335</v>
      </c>
      <c r="E72" s="13">
        <v>22945</v>
      </c>
      <c r="F72" s="389">
        <v>9.0731459286700081E-2</v>
      </c>
      <c r="G72" s="390">
        <v>0.59358892667148411</v>
      </c>
      <c r="H72" s="60">
        <v>0</v>
      </c>
      <c r="I72" s="62">
        <v>471</v>
      </c>
      <c r="J72" s="11">
        <v>3299</v>
      </c>
      <c r="K72" s="11">
        <v>37.54</v>
      </c>
      <c r="L72" s="392">
        <v>1215.5034629728291</v>
      </c>
      <c r="M72" s="390">
        <v>1.50541961293347E-2</v>
      </c>
      <c r="N72" s="60">
        <v>0</v>
      </c>
      <c r="O72" s="60">
        <v>0</v>
      </c>
      <c r="P72" s="11">
        <v>15305</v>
      </c>
      <c r="Q72" s="11">
        <v>2117</v>
      </c>
      <c r="R72" s="65">
        <v>0.13832081019274747</v>
      </c>
      <c r="S72" s="391">
        <v>0.97598250479331572</v>
      </c>
      <c r="T72" s="62">
        <v>66.22047151438889</v>
      </c>
      <c r="U72" s="62">
        <v>0</v>
      </c>
      <c r="V72" s="62">
        <v>0</v>
      </c>
      <c r="W72" s="62">
        <v>124.17629761122069</v>
      </c>
      <c r="X72" s="62">
        <v>0.62520076525127011</v>
      </c>
      <c r="Y72" s="62">
        <v>0</v>
      </c>
      <c r="Z72" s="62">
        <v>0</v>
      </c>
      <c r="AA72" s="62">
        <v>27.747182611273963</v>
      </c>
      <c r="AB72" s="69">
        <v>218.7691525021348</v>
      </c>
    </row>
    <row r="73" spans="1:28" ht="15" x14ac:dyDescent="0.25">
      <c r="A73" s="18">
        <v>202</v>
      </c>
      <c r="B73" s="36" t="s">
        <v>72</v>
      </c>
      <c r="C73" s="13">
        <v>35848</v>
      </c>
      <c r="D73" s="13">
        <v>911.16666666666663</v>
      </c>
      <c r="E73" s="13">
        <v>16924</v>
      </c>
      <c r="F73" s="389">
        <v>5.3838730008666194E-2</v>
      </c>
      <c r="G73" s="390">
        <v>0.74616932341611586</v>
      </c>
      <c r="H73" s="60">
        <v>0</v>
      </c>
      <c r="I73" s="62">
        <v>1740</v>
      </c>
      <c r="J73" s="11">
        <v>2081</v>
      </c>
      <c r="K73" s="11">
        <v>150.57</v>
      </c>
      <c r="L73" s="392">
        <v>238.08195523676696</v>
      </c>
      <c r="M73" s="390">
        <v>7.6857683352277273E-2</v>
      </c>
      <c r="N73" s="60">
        <v>3</v>
      </c>
      <c r="O73" s="60">
        <v>232</v>
      </c>
      <c r="P73" s="11">
        <v>12249</v>
      </c>
      <c r="Q73" s="11">
        <v>1129</v>
      </c>
      <c r="R73" s="65">
        <v>9.2170789452200183E-2</v>
      </c>
      <c r="S73" s="391">
        <v>0.65035100526798639</v>
      </c>
      <c r="T73" s="62">
        <v>39.294265902238884</v>
      </c>
      <c r="U73" s="62">
        <v>0</v>
      </c>
      <c r="V73" s="62">
        <v>0</v>
      </c>
      <c r="W73" s="62">
        <v>99.704327717027439</v>
      </c>
      <c r="X73" s="62">
        <v>3.1918995896200748</v>
      </c>
      <c r="Y73" s="62">
        <v>0</v>
      </c>
      <c r="Z73" s="62">
        <v>1.9157732648962285</v>
      </c>
      <c r="AA73" s="62">
        <v>18.489479079768852</v>
      </c>
      <c r="AB73" s="69">
        <v>162.59574555355147</v>
      </c>
    </row>
    <row r="74" spans="1:28" ht="15" x14ac:dyDescent="0.25">
      <c r="A74" s="18">
        <v>204</v>
      </c>
      <c r="B74" s="36" t="s">
        <v>73</v>
      </c>
      <c r="C74" s="13">
        <v>2689</v>
      </c>
      <c r="D74" s="13">
        <v>112.5</v>
      </c>
      <c r="E74" s="13">
        <v>1054</v>
      </c>
      <c r="F74" s="389">
        <v>0.10673624288425047</v>
      </c>
      <c r="G74" s="390">
        <v>1.3115424998467209</v>
      </c>
      <c r="H74" s="60">
        <v>0</v>
      </c>
      <c r="I74" s="62">
        <v>4</v>
      </c>
      <c r="J74" s="11">
        <v>50</v>
      </c>
      <c r="K74" s="11">
        <v>674.08</v>
      </c>
      <c r="L74" s="392">
        <v>3.9891407548065509</v>
      </c>
      <c r="M74" s="390">
        <v>4.587059883868613</v>
      </c>
      <c r="N74" s="60">
        <v>0</v>
      </c>
      <c r="O74" s="60">
        <v>0</v>
      </c>
      <c r="P74" s="11">
        <v>650</v>
      </c>
      <c r="Q74" s="11">
        <v>114</v>
      </c>
      <c r="R74" s="65">
        <v>0.17538461538461539</v>
      </c>
      <c r="S74" s="391">
        <v>1.2375022672782481</v>
      </c>
      <c r="T74" s="62">
        <v>77.90158327703088</v>
      </c>
      <c r="U74" s="62">
        <v>0</v>
      </c>
      <c r="V74" s="62">
        <v>0</v>
      </c>
      <c r="W74" s="62">
        <v>31.936407586463368</v>
      </c>
      <c r="X74" s="62">
        <v>190.50059697706351</v>
      </c>
      <c r="Y74" s="62">
        <v>0</v>
      </c>
      <c r="Z74" s="62">
        <v>0</v>
      </c>
      <c r="AA74" s="62">
        <v>35.182189458720593</v>
      </c>
      <c r="AB74" s="69">
        <v>335.52077729927834</v>
      </c>
    </row>
    <row r="75" spans="1:28" ht="15" x14ac:dyDescent="0.25">
      <c r="A75" s="18">
        <v>205</v>
      </c>
      <c r="B75" s="36" t="s">
        <v>74</v>
      </c>
      <c r="C75" s="13">
        <v>36297</v>
      </c>
      <c r="D75" s="13">
        <v>1483.0833333333333</v>
      </c>
      <c r="E75" s="13">
        <v>16620</v>
      </c>
      <c r="F75" s="389">
        <v>8.9234857601283593E-2</v>
      </c>
      <c r="G75" s="390">
        <v>0.73527189383117708</v>
      </c>
      <c r="H75" s="60">
        <v>0</v>
      </c>
      <c r="I75" s="62">
        <v>38</v>
      </c>
      <c r="J75" s="11">
        <v>1852</v>
      </c>
      <c r="K75" s="11">
        <v>1834.83</v>
      </c>
      <c r="L75" s="392">
        <v>19.782214156079856</v>
      </c>
      <c r="M75" s="390">
        <v>0.92499390528813263</v>
      </c>
      <c r="N75" s="60">
        <v>0</v>
      </c>
      <c r="O75" s="60">
        <v>0</v>
      </c>
      <c r="P75" s="11">
        <v>10417</v>
      </c>
      <c r="Q75" s="11">
        <v>1139</v>
      </c>
      <c r="R75" s="65">
        <v>0.10934050110396468</v>
      </c>
      <c r="S75" s="391">
        <v>0.7714993571401092</v>
      </c>
      <c r="T75" s="62">
        <v>65.12817486164414</v>
      </c>
      <c r="U75" s="62">
        <v>0</v>
      </c>
      <c r="V75" s="62">
        <v>0</v>
      </c>
      <c r="W75" s="62">
        <v>87.634903160040778</v>
      </c>
      <c r="X75" s="62">
        <v>38.414996886616152</v>
      </c>
      <c r="Y75" s="62">
        <v>0</v>
      </c>
      <c r="Z75" s="62">
        <v>0</v>
      </c>
      <c r="AA75" s="62">
        <v>21.933726723493304</v>
      </c>
      <c r="AB75" s="69">
        <v>213.11180163179441</v>
      </c>
    </row>
    <row r="76" spans="1:28" ht="15" x14ac:dyDescent="0.25">
      <c r="A76" s="18">
        <v>208</v>
      </c>
      <c r="B76" s="36" t="s">
        <v>75</v>
      </c>
      <c r="C76" s="13">
        <v>12335</v>
      </c>
      <c r="D76" s="13">
        <v>363.91666666666669</v>
      </c>
      <c r="E76" s="13">
        <v>5408</v>
      </c>
      <c r="F76" s="389">
        <v>6.7292283037475351E-2</v>
      </c>
      <c r="G76" s="390">
        <v>0.87112169428496766</v>
      </c>
      <c r="H76" s="60">
        <v>0</v>
      </c>
      <c r="I76" s="62">
        <v>55</v>
      </c>
      <c r="J76" s="11">
        <v>386</v>
      </c>
      <c r="K76" s="11">
        <v>924.1</v>
      </c>
      <c r="L76" s="392">
        <v>13.348122497565198</v>
      </c>
      <c r="M76" s="390">
        <v>1.3708615223464022</v>
      </c>
      <c r="N76" s="60">
        <v>0</v>
      </c>
      <c r="O76" s="60">
        <v>0</v>
      </c>
      <c r="P76" s="11">
        <v>3387</v>
      </c>
      <c r="Q76" s="11">
        <v>411</v>
      </c>
      <c r="R76" s="65">
        <v>0.12134632418069087</v>
      </c>
      <c r="S76" s="391">
        <v>0.85621165214619355</v>
      </c>
      <c r="T76" s="62">
        <v>49.113358773835294</v>
      </c>
      <c r="U76" s="62">
        <v>0</v>
      </c>
      <c r="V76" s="62">
        <v>0</v>
      </c>
      <c r="W76" s="62">
        <v>53.747096878800157</v>
      </c>
      <c r="X76" s="62">
        <v>56.931879023046079</v>
      </c>
      <c r="Y76" s="62">
        <v>0</v>
      </c>
      <c r="Z76" s="62">
        <v>0</v>
      </c>
      <c r="AA76" s="62">
        <v>24.342097270516284</v>
      </c>
      <c r="AB76" s="69">
        <v>184.13443194619782</v>
      </c>
    </row>
    <row r="77" spans="1:28" ht="15" x14ac:dyDescent="0.25">
      <c r="A77" s="18">
        <v>211</v>
      </c>
      <c r="B77" s="36" t="s">
        <v>76</v>
      </c>
      <c r="C77" s="13">
        <v>32959</v>
      </c>
      <c r="D77" s="13">
        <v>1059.5</v>
      </c>
      <c r="E77" s="13">
        <v>15562</v>
      </c>
      <c r="F77" s="389">
        <v>6.8082508674977504E-2</v>
      </c>
      <c r="G77" s="390">
        <v>1.3310382407191461</v>
      </c>
      <c r="H77" s="60">
        <v>0</v>
      </c>
      <c r="I77" s="62">
        <v>78</v>
      </c>
      <c r="J77" s="11">
        <v>986</v>
      </c>
      <c r="K77" s="11">
        <v>658.02</v>
      </c>
      <c r="L77" s="392">
        <v>50.088143217531382</v>
      </c>
      <c r="M77" s="390">
        <v>0.36532453295401546</v>
      </c>
      <c r="N77" s="60">
        <v>0</v>
      </c>
      <c r="O77" s="60">
        <v>0</v>
      </c>
      <c r="P77" s="11">
        <v>11043</v>
      </c>
      <c r="Q77" s="11">
        <v>881</v>
      </c>
      <c r="R77" s="65">
        <v>7.9779045549216693E-2</v>
      </c>
      <c r="S77" s="391">
        <v>0.56291567839028667</v>
      </c>
      <c r="T77" s="62">
        <v>49.690105965267513</v>
      </c>
      <c r="U77" s="62">
        <v>0</v>
      </c>
      <c r="V77" s="62">
        <v>0</v>
      </c>
      <c r="W77" s="62">
        <v>51.381851391122304</v>
      </c>
      <c r="X77" s="62">
        <v>15.171927853580261</v>
      </c>
      <c r="Y77" s="62">
        <v>0</v>
      </c>
      <c r="Z77" s="62">
        <v>0</v>
      </c>
      <c r="AA77" s="62">
        <v>16.003692736635852</v>
      </c>
      <c r="AB77" s="69">
        <v>132.24757794660593</v>
      </c>
    </row>
    <row r="78" spans="1:28" ht="15" x14ac:dyDescent="0.25">
      <c r="A78" s="18">
        <v>213</v>
      </c>
      <c r="B78" s="36" t="s">
        <v>77</v>
      </c>
      <c r="C78" s="13">
        <v>5154</v>
      </c>
      <c r="D78" s="13">
        <v>192</v>
      </c>
      <c r="E78" s="13">
        <v>2052</v>
      </c>
      <c r="F78" s="389">
        <v>9.3567251461988299E-2</v>
      </c>
      <c r="G78" s="390">
        <v>0.59143461071547943</v>
      </c>
      <c r="H78" s="60">
        <v>0</v>
      </c>
      <c r="I78" s="62">
        <v>10</v>
      </c>
      <c r="J78" s="11">
        <v>94</v>
      </c>
      <c r="K78" s="11">
        <v>1068.8900000000001</v>
      </c>
      <c r="L78" s="392">
        <v>4.8218245095379313</v>
      </c>
      <c r="M78" s="390">
        <v>3.7949177725740171</v>
      </c>
      <c r="N78" s="60">
        <v>0</v>
      </c>
      <c r="O78" s="60">
        <v>0</v>
      </c>
      <c r="P78" s="11">
        <v>1175</v>
      </c>
      <c r="Q78" s="11">
        <v>156</v>
      </c>
      <c r="R78" s="65">
        <v>0.1327659574468085</v>
      </c>
      <c r="S78" s="391">
        <v>0.93678783054881931</v>
      </c>
      <c r="T78" s="62">
        <v>68.290178057639949</v>
      </c>
      <c r="U78" s="62">
        <v>0</v>
      </c>
      <c r="V78" s="62">
        <v>0</v>
      </c>
      <c r="W78" s="62">
        <v>31.324943733022895</v>
      </c>
      <c r="X78" s="62">
        <v>157.60293509499894</v>
      </c>
      <c r="Y78" s="62">
        <v>0</v>
      </c>
      <c r="Z78" s="62">
        <v>0</v>
      </c>
      <c r="AA78" s="62">
        <v>26.632878022502933</v>
      </c>
      <c r="AB78" s="69">
        <v>283.85093490816467</v>
      </c>
    </row>
    <row r="79" spans="1:28" ht="15" x14ac:dyDescent="0.25">
      <c r="A79" s="18">
        <v>214</v>
      </c>
      <c r="B79" s="36" t="s">
        <v>78</v>
      </c>
      <c r="C79" s="13">
        <v>12528</v>
      </c>
      <c r="D79" s="13">
        <v>481.58333333333331</v>
      </c>
      <c r="E79" s="13">
        <v>5525</v>
      </c>
      <c r="F79" s="389">
        <v>8.7164404223227743E-2</v>
      </c>
      <c r="G79" s="390">
        <v>0.37660429846493865</v>
      </c>
      <c r="H79" s="60">
        <v>0</v>
      </c>
      <c r="I79" s="62">
        <v>11</v>
      </c>
      <c r="J79" s="11">
        <v>556</v>
      </c>
      <c r="K79" s="11">
        <v>1021.25</v>
      </c>
      <c r="L79" s="392">
        <v>12.267319461444309</v>
      </c>
      <c r="M79" s="390">
        <v>1.4916402548241863</v>
      </c>
      <c r="N79" s="60">
        <v>0</v>
      </c>
      <c r="O79" s="60">
        <v>0</v>
      </c>
      <c r="P79" s="11">
        <v>3341</v>
      </c>
      <c r="Q79" s="11">
        <v>533</v>
      </c>
      <c r="R79" s="65">
        <v>0.15953307392996108</v>
      </c>
      <c r="S79" s="391">
        <v>1.1256548372914639</v>
      </c>
      <c r="T79" s="62">
        <v>63.617051817649248</v>
      </c>
      <c r="U79" s="62">
        <v>0</v>
      </c>
      <c r="V79" s="62">
        <v>0</v>
      </c>
      <c r="W79" s="62">
        <v>76.22543422733078</v>
      </c>
      <c r="X79" s="62">
        <v>61.947819782848462</v>
      </c>
      <c r="Y79" s="62">
        <v>0</v>
      </c>
      <c r="Z79" s="62">
        <v>0</v>
      </c>
      <c r="AA79" s="62">
        <v>32.002367024196317</v>
      </c>
      <c r="AB79" s="69">
        <v>233.79267285202477</v>
      </c>
    </row>
    <row r="80" spans="1:28" ht="15" x14ac:dyDescent="0.25">
      <c r="A80" s="18">
        <v>216</v>
      </c>
      <c r="B80" s="36" t="s">
        <v>79</v>
      </c>
      <c r="C80" s="13">
        <v>1269</v>
      </c>
      <c r="D80" s="13">
        <v>61.25</v>
      </c>
      <c r="E80" s="13">
        <v>500</v>
      </c>
      <c r="F80" s="389">
        <v>0.1225</v>
      </c>
      <c r="G80" s="390">
        <v>1.1012046042131485</v>
      </c>
      <c r="H80" s="60">
        <v>0</v>
      </c>
      <c r="I80" s="62">
        <v>1</v>
      </c>
      <c r="J80" s="11">
        <v>23</v>
      </c>
      <c r="K80" s="11">
        <v>445</v>
      </c>
      <c r="L80" s="392">
        <v>2.851685393258427</v>
      </c>
      <c r="M80" s="390">
        <v>6.4167062645610145</v>
      </c>
      <c r="N80" s="60">
        <v>0</v>
      </c>
      <c r="O80" s="60">
        <v>0</v>
      </c>
      <c r="P80" s="11">
        <v>278</v>
      </c>
      <c r="Q80" s="11">
        <v>44</v>
      </c>
      <c r="R80" s="65">
        <v>0.15827338129496402</v>
      </c>
      <c r="S80" s="391">
        <v>1.1167665292237123</v>
      </c>
      <c r="T80" s="62">
        <v>89.4067815539008</v>
      </c>
      <c r="U80" s="62">
        <v>0</v>
      </c>
      <c r="V80" s="62">
        <v>0</v>
      </c>
      <c r="W80" s="62">
        <v>31.12956658786446</v>
      </c>
      <c r="X80" s="62">
        <v>266.48581116721897</v>
      </c>
      <c r="Y80" s="62">
        <v>0</v>
      </c>
      <c r="Z80" s="62">
        <v>0</v>
      </c>
      <c r="AA80" s="62">
        <v>31.749672425830141</v>
      </c>
      <c r="AB80" s="69">
        <v>418.77183173481433</v>
      </c>
    </row>
    <row r="81" spans="1:28" ht="15" x14ac:dyDescent="0.25">
      <c r="A81" s="18">
        <v>217</v>
      </c>
      <c r="B81" s="36" t="s">
        <v>80</v>
      </c>
      <c r="C81" s="13">
        <v>5352</v>
      </c>
      <c r="D81" s="13">
        <v>167.33333333333334</v>
      </c>
      <c r="E81" s="13">
        <v>2431</v>
      </c>
      <c r="F81" s="389">
        <v>6.883312765665707E-2</v>
      </c>
      <c r="G81" s="390">
        <v>0.66469485563586272</v>
      </c>
      <c r="H81" s="60">
        <v>0</v>
      </c>
      <c r="I81" s="62">
        <v>21</v>
      </c>
      <c r="J81" s="11">
        <v>131</v>
      </c>
      <c r="K81" s="11">
        <v>468.04</v>
      </c>
      <c r="L81" s="392">
        <v>11.434920092299803</v>
      </c>
      <c r="M81" s="390">
        <v>1.6002234715921211</v>
      </c>
      <c r="N81" s="60">
        <v>0</v>
      </c>
      <c r="O81" s="60">
        <v>0</v>
      </c>
      <c r="P81" s="11">
        <v>1475</v>
      </c>
      <c r="Q81" s="11">
        <v>199</v>
      </c>
      <c r="R81" s="65">
        <v>0.13491525423728815</v>
      </c>
      <c r="S81" s="391">
        <v>0.95195312680607436</v>
      </c>
      <c r="T81" s="62">
        <v>50.237946188330675</v>
      </c>
      <c r="U81" s="62">
        <v>0</v>
      </c>
      <c r="V81" s="62">
        <v>0</v>
      </c>
      <c r="W81" s="62">
        <v>42.039936472346781</v>
      </c>
      <c r="X81" s="62">
        <v>66.457280775220795</v>
      </c>
      <c r="Y81" s="62">
        <v>0</v>
      </c>
      <c r="Z81" s="62">
        <v>0</v>
      </c>
      <c r="AA81" s="62">
        <v>27.064027395096694</v>
      </c>
      <c r="AB81" s="69">
        <v>185.79919083099495</v>
      </c>
    </row>
    <row r="82" spans="1:28" ht="15" x14ac:dyDescent="0.25">
      <c r="A82" s="18">
        <v>218</v>
      </c>
      <c r="B82" s="36" t="s">
        <v>81</v>
      </c>
      <c r="C82" s="13">
        <v>1200</v>
      </c>
      <c r="D82" s="13">
        <v>32.833333333333336</v>
      </c>
      <c r="E82" s="13">
        <v>526</v>
      </c>
      <c r="F82" s="389">
        <v>6.2420785804816227E-2</v>
      </c>
      <c r="G82" s="390">
        <v>0.51636987544427759</v>
      </c>
      <c r="H82" s="60">
        <v>0</v>
      </c>
      <c r="I82" s="62">
        <v>20</v>
      </c>
      <c r="J82" s="11">
        <v>19</v>
      </c>
      <c r="K82" s="11">
        <v>185.58</v>
      </c>
      <c r="L82" s="392">
        <v>6.4662140316844487</v>
      </c>
      <c r="M82" s="390">
        <v>2.8298518171245481</v>
      </c>
      <c r="N82" s="60">
        <v>0</v>
      </c>
      <c r="O82" s="60">
        <v>0</v>
      </c>
      <c r="P82" s="11">
        <v>278</v>
      </c>
      <c r="Q82" s="11">
        <v>46</v>
      </c>
      <c r="R82" s="65">
        <v>0.16546762589928057</v>
      </c>
      <c r="S82" s="391">
        <v>1.1675286441884267</v>
      </c>
      <c r="T82" s="62">
        <v>45.557890292849287</v>
      </c>
      <c r="U82" s="62">
        <v>0</v>
      </c>
      <c r="V82" s="62">
        <v>0</v>
      </c>
      <c r="W82" s="62">
        <v>27.194383333333331</v>
      </c>
      <c r="X82" s="62">
        <v>117.52374596518248</v>
      </c>
      <c r="Y82" s="62">
        <v>0</v>
      </c>
      <c r="Z82" s="62">
        <v>0</v>
      </c>
      <c r="AA82" s="62">
        <v>33.19283935427697</v>
      </c>
      <c r="AB82" s="69">
        <v>223.46885894564204</v>
      </c>
    </row>
    <row r="83" spans="1:28" ht="15" x14ac:dyDescent="0.25">
      <c r="A83" s="18">
        <v>224</v>
      </c>
      <c r="B83" s="36" t="s">
        <v>82</v>
      </c>
      <c r="C83" s="13">
        <v>8603</v>
      </c>
      <c r="D83" s="13">
        <v>372.08333333333331</v>
      </c>
      <c r="E83" s="13">
        <v>3951</v>
      </c>
      <c r="F83" s="389">
        <v>9.4174470598160795E-2</v>
      </c>
      <c r="G83" s="390">
        <v>0.65852035331946279</v>
      </c>
      <c r="H83" s="60">
        <v>0</v>
      </c>
      <c r="I83" s="62">
        <v>66</v>
      </c>
      <c r="J83" s="11">
        <v>653</v>
      </c>
      <c r="K83" s="11">
        <v>242.44</v>
      </c>
      <c r="L83" s="392">
        <v>35.485068470549415</v>
      </c>
      <c r="M83" s="390">
        <v>0.51566555501126177</v>
      </c>
      <c r="N83" s="60">
        <v>0</v>
      </c>
      <c r="O83" s="60">
        <v>0</v>
      </c>
      <c r="P83" s="11">
        <v>2654</v>
      </c>
      <c r="Q83" s="11">
        <v>593</v>
      </c>
      <c r="R83" s="65">
        <v>0.22343632253202714</v>
      </c>
      <c r="S83" s="391">
        <v>1.5765519405412576</v>
      </c>
      <c r="T83" s="62">
        <v>68.733357720196054</v>
      </c>
      <c r="U83" s="62">
        <v>0</v>
      </c>
      <c r="V83" s="62">
        <v>0</v>
      </c>
      <c r="W83" s="62">
        <v>130.36773451121701</v>
      </c>
      <c r="X83" s="62">
        <v>21.415590499617704</v>
      </c>
      <c r="Y83" s="62">
        <v>0</v>
      </c>
      <c r="Z83" s="62">
        <v>0</v>
      </c>
      <c r="AA83" s="62">
        <v>44.821371669587954</v>
      </c>
      <c r="AB83" s="69">
        <v>265.33805440061872</v>
      </c>
    </row>
    <row r="84" spans="1:28" ht="15" x14ac:dyDescent="0.25">
      <c r="A84" s="18">
        <v>226</v>
      </c>
      <c r="B84" s="36" t="s">
        <v>83</v>
      </c>
      <c r="C84" s="13">
        <v>3665</v>
      </c>
      <c r="D84" s="13">
        <v>166</v>
      </c>
      <c r="E84" s="13">
        <v>1543</v>
      </c>
      <c r="F84" s="389">
        <v>0.10758263123784835</v>
      </c>
      <c r="G84" s="390">
        <v>1.3421316489852595</v>
      </c>
      <c r="H84" s="60">
        <v>0</v>
      </c>
      <c r="I84" s="62">
        <v>1</v>
      </c>
      <c r="J84" s="11">
        <v>55</v>
      </c>
      <c r="K84" s="11">
        <v>887.06</v>
      </c>
      <c r="L84" s="392">
        <v>4.1316258201249072</v>
      </c>
      <c r="M84" s="390">
        <v>4.4288685191064303</v>
      </c>
      <c r="N84" s="60">
        <v>0</v>
      </c>
      <c r="O84" s="60">
        <v>0</v>
      </c>
      <c r="P84" s="11">
        <v>870</v>
      </c>
      <c r="Q84" s="11">
        <v>104</v>
      </c>
      <c r="R84" s="65">
        <v>0.11954022988505747</v>
      </c>
      <c r="S84" s="391">
        <v>0.84346797003437757</v>
      </c>
      <c r="T84" s="62">
        <v>78.519320898581</v>
      </c>
      <c r="U84" s="62">
        <v>0</v>
      </c>
      <c r="V84" s="62">
        <v>0</v>
      </c>
      <c r="W84" s="62">
        <v>25.774815825375171</v>
      </c>
      <c r="X84" s="62">
        <v>183.93090959849008</v>
      </c>
      <c r="Y84" s="62">
        <v>0</v>
      </c>
      <c r="Z84" s="62">
        <v>0</v>
      </c>
      <c r="AA84" s="62">
        <v>23.979794388077355</v>
      </c>
      <c r="AB84" s="69">
        <v>312.20484071052351</v>
      </c>
    </row>
    <row r="85" spans="1:28" ht="15" x14ac:dyDescent="0.25">
      <c r="A85" s="18">
        <v>230</v>
      </c>
      <c r="B85" s="36" t="s">
        <v>84</v>
      </c>
      <c r="C85" s="13">
        <v>2240</v>
      </c>
      <c r="D85" s="13">
        <v>70.083333333333329</v>
      </c>
      <c r="E85" s="13">
        <v>972</v>
      </c>
      <c r="F85" s="389">
        <v>7.2102194787379961E-2</v>
      </c>
      <c r="G85" s="390">
        <v>0.98585503187007295</v>
      </c>
      <c r="H85" s="60">
        <v>0</v>
      </c>
      <c r="I85" s="62">
        <v>1</v>
      </c>
      <c r="J85" s="11">
        <v>95</v>
      </c>
      <c r="K85" s="11">
        <v>502.22</v>
      </c>
      <c r="L85" s="392">
        <v>4.4601967265341882</v>
      </c>
      <c r="M85" s="390">
        <v>4.1026054789510029</v>
      </c>
      <c r="N85" s="60">
        <v>0</v>
      </c>
      <c r="O85" s="60">
        <v>0</v>
      </c>
      <c r="P85" s="11">
        <v>573</v>
      </c>
      <c r="Q85" s="11">
        <v>122</v>
      </c>
      <c r="R85" s="65">
        <v>0.21291448516579406</v>
      </c>
      <c r="S85" s="391">
        <v>1.5023105507358174</v>
      </c>
      <c r="T85" s="62">
        <v>52.623879011527229</v>
      </c>
      <c r="U85" s="62">
        <v>0</v>
      </c>
      <c r="V85" s="62">
        <v>0</v>
      </c>
      <c r="W85" s="62">
        <v>72.842098214285713</v>
      </c>
      <c r="X85" s="62">
        <v>170.38120554083517</v>
      </c>
      <c r="Y85" s="62">
        <v>0</v>
      </c>
      <c r="Z85" s="62">
        <v>0</v>
      </c>
      <c r="AA85" s="62">
        <v>42.710688957419293</v>
      </c>
      <c r="AB85" s="69">
        <v>338.55787172406741</v>
      </c>
    </row>
    <row r="86" spans="1:28" ht="15" x14ac:dyDescent="0.25">
      <c r="A86" s="18">
        <v>231</v>
      </c>
      <c r="B86" s="36" t="s">
        <v>85</v>
      </c>
      <c r="C86" s="13">
        <v>1256</v>
      </c>
      <c r="D86" s="13">
        <v>40.833333333333336</v>
      </c>
      <c r="E86" s="13">
        <v>493</v>
      </c>
      <c r="F86" s="389">
        <v>8.2826233941852609E-2</v>
      </c>
      <c r="G86" s="390">
        <v>0.96677767278303861</v>
      </c>
      <c r="H86" s="60">
        <v>1</v>
      </c>
      <c r="I86" s="62">
        <v>338</v>
      </c>
      <c r="J86" s="11">
        <v>173</v>
      </c>
      <c r="K86" s="11">
        <v>10.64</v>
      </c>
      <c r="L86" s="392">
        <v>118.04511278195488</v>
      </c>
      <c r="M86" s="390">
        <v>0.15501215676144198</v>
      </c>
      <c r="N86" s="60">
        <v>0</v>
      </c>
      <c r="O86" s="60">
        <v>0</v>
      </c>
      <c r="P86" s="11">
        <v>301</v>
      </c>
      <c r="Q86" s="11">
        <v>91</v>
      </c>
      <c r="R86" s="65">
        <v>0.30232558139534882</v>
      </c>
      <c r="S86" s="391">
        <v>2.1331893428195015</v>
      </c>
      <c r="T86" s="62">
        <v>60.450832693644912</v>
      </c>
      <c r="U86" s="62">
        <v>20.5807</v>
      </c>
      <c r="V86" s="62">
        <v>73.582088694267526</v>
      </c>
      <c r="W86" s="62">
        <v>236.57199044585985</v>
      </c>
      <c r="X86" s="62">
        <v>6.4376548703026861</v>
      </c>
      <c r="Y86" s="62">
        <v>0</v>
      </c>
      <c r="Z86" s="62">
        <v>0</v>
      </c>
      <c r="AA86" s="62">
        <v>60.646573016358431</v>
      </c>
      <c r="AB86" s="69">
        <v>458.26983972043337</v>
      </c>
    </row>
    <row r="87" spans="1:28" ht="15" x14ac:dyDescent="0.25">
      <c r="A87" s="18">
        <v>232</v>
      </c>
      <c r="B87" s="36" t="s">
        <v>86</v>
      </c>
      <c r="C87" s="13">
        <v>12750</v>
      </c>
      <c r="D87" s="13">
        <v>471.91666666666669</v>
      </c>
      <c r="E87" s="13">
        <v>5660</v>
      </c>
      <c r="F87" s="389">
        <v>8.3377502944640761E-2</v>
      </c>
      <c r="G87" s="390">
        <v>0.62702379484575776</v>
      </c>
      <c r="H87" s="60">
        <v>0</v>
      </c>
      <c r="I87" s="62">
        <v>45</v>
      </c>
      <c r="J87" s="11">
        <v>379</v>
      </c>
      <c r="K87" s="11">
        <v>1298.98</v>
      </c>
      <c r="L87" s="392">
        <v>9.8153936165298923</v>
      </c>
      <c r="M87" s="390">
        <v>1.864258148207373</v>
      </c>
      <c r="N87" s="60">
        <v>0</v>
      </c>
      <c r="O87" s="60">
        <v>0</v>
      </c>
      <c r="P87" s="11">
        <v>3496</v>
      </c>
      <c r="Q87" s="11">
        <v>520</v>
      </c>
      <c r="R87" s="65">
        <v>0.14874141876430205</v>
      </c>
      <c r="S87" s="391">
        <v>1.0495096309066196</v>
      </c>
      <c r="T87" s="62">
        <v>60.853177079846681</v>
      </c>
      <c r="U87" s="62">
        <v>0</v>
      </c>
      <c r="V87" s="62">
        <v>0</v>
      </c>
      <c r="W87" s="62">
        <v>51.05471843137255</v>
      </c>
      <c r="X87" s="62">
        <v>77.422640895052197</v>
      </c>
      <c r="Y87" s="62">
        <v>0</v>
      </c>
      <c r="Z87" s="62">
        <v>0</v>
      </c>
      <c r="AA87" s="62">
        <v>29.837558806675194</v>
      </c>
      <c r="AB87" s="69">
        <v>219.16809521294664</v>
      </c>
    </row>
    <row r="88" spans="1:28" ht="15" x14ac:dyDescent="0.25">
      <c r="A88" s="18">
        <v>233</v>
      </c>
      <c r="B88" s="36" t="s">
        <v>87</v>
      </c>
      <c r="C88" s="13">
        <v>15116</v>
      </c>
      <c r="D88" s="13">
        <v>385.91666666666669</v>
      </c>
      <c r="E88" s="13">
        <v>6571</v>
      </c>
      <c r="F88" s="389">
        <v>5.87302795109826E-2</v>
      </c>
      <c r="G88" s="390">
        <v>0.97903207117905644</v>
      </c>
      <c r="H88" s="60">
        <v>0</v>
      </c>
      <c r="I88" s="62">
        <v>97</v>
      </c>
      <c r="J88" s="11">
        <v>499</v>
      </c>
      <c r="K88" s="11">
        <v>1313.85</v>
      </c>
      <c r="L88" s="392">
        <v>11.505118544734939</v>
      </c>
      <c r="M88" s="390">
        <v>1.5904597120255102</v>
      </c>
      <c r="N88" s="60">
        <v>0</v>
      </c>
      <c r="O88" s="60">
        <v>0</v>
      </c>
      <c r="P88" s="11">
        <v>4005</v>
      </c>
      <c r="Q88" s="11">
        <v>533</v>
      </c>
      <c r="R88" s="65">
        <v>0.13308364544319601</v>
      </c>
      <c r="S88" s="391">
        <v>0.93902941607759838</v>
      </c>
      <c r="T88" s="62">
        <v>42.864369557860883</v>
      </c>
      <c r="U88" s="62">
        <v>0</v>
      </c>
      <c r="V88" s="62">
        <v>0</v>
      </c>
      <c r="W88" s="62">
        <v>56.698363323630588</v>
      </c>
      <c r="X88" s="62">
        <v>66.05179184041944</v>
      </c>
      <c r="Y88" s="62">
        <v>0</v>
      </c>
      <c r="Z88" s="62">
        <v>0</v>
      </c>
      <c r="AA88" s="62">
        <v>26.69660629908612</v>
      </c>
      <c r="AB88" s="69">
        <v>192.31113102099704</v>
      </c>
    </row>
    <row r="89" spans="1:28" ht="15" x14ac:dyDescent="0.25">
      <c r="A89" s="18">
        <v>235</v>
      </c>
      <c r="B89" s="36" t="s">
        <v>88</v>
      </c>
      <c r="C89" s="13">
        <v>10284</v>
      </c>
      <c r="D89" s="13">
        <v>264.66666666666669</v>
      </c>
      <c r="E89" s="13">
        <v>4715</v>
      </c>
      <c r="F89" s="389">
        <v>5.6132909155178511E-2</v>
      </c>
      <c r="G89" s="390">
        <v>0.67799509701251881</v>
      </c>
      <c r="H89" s="60">
        <v>1</v>
      </c>
      <c r="I89" s="62">
        <v>3159</v>
      </c>
      <c r="J89" s="11">
        <v>1015</v>
      </c>
      <c r="K89" s="11">
        <v>5.89</v>
      </c>
      <c r="L89" s="392">
        <v>1746.0101867572157</v>
      </c>
      <c r="M89" s="390">
        <v>1.0480137897398706E-2</v>
      </c>
      <c r="N89" s="60">
        <v>0</v>
      </c>
      <c r="O89" s="60">
        <v>0</v>
      </c>
      <c r="P89" s="11">
        <v>3223</v>
      </c>
      <c r="Q89" s="11">
        <v>334</v>
      </c>
      <c r="R89" s="65">
        <v>0.10363015823766678</v>
      </c>
      <c r="S89" s="391">
        <v>0.73120755487180322</v>
      </c>
      <c r="T89" s="62">
        <v>40.968675484261254</v>
      </c>
      <c r="U89" s="62">
        <v>20.5807</v>
      </c>
      <c r="V89" s="62">
        <v>83.990972257876322</v>
      </c>
      <c r="W89" s="62">
        <v>169.5160540645663</v>
      </c>
      <c r="X89" s="62">
        <v>0.43524012687896829</v>
      </c>
      <c r="Y89" s="62">
        <v>0</v>
      </c>
      <c r="Z89" s="62">
        <v>0</v>
      </c>
      <c r="AA89" s="62">
        <v>20.788230785005364</v>
      </c>
      <c r="AB89" s="69">
        <v>336.27987271858819</v>
      </c>
    </row>
    <row r="90" spans="1:28" ht="15" x14ac:dyDescent="0.25">
      <c r="A90" s="18">
        <v>236</v>
      </c>
      <c r="B90" s="36" t="s">
        <v>89</v>
      </c>
      <c r="C90" s="13">
        <v>4198</v>
      </c>
      <c r="D90" s="13">
        <v>124.91666666666667</v>
      </c>
      <c r="E90" s="13">
        <v>1957</v>
      </c>
      <c r="F90" s="389">
        <v>6.3830693237949238E-2</v>
      </c>
      <c r="G90" s="390">
        <v>0.77666329961197356</v>
      </c>
      <c r="H90" s="60">
        <v>0</v>
      </c>
      <c r="I90" s="62">
        <v>75</v>
      </c>
      <c r="J90" s="11">
        <v>89</v>
      </c>
      <c r="K90" s="11">
        <v>353.91</v>
      </c>
      <c r="L90" s="392">
        <v>11.861772767087677</v>
      </c>
      <c r="M90" s="390">
        <v>1.5426385150666775</v>
      </c>
      <c r="N90" s="60">
        <v>0</v>
      </c>
      <c r="O90" s="60">
        <v>0</v>
      </c>
      <c r="P90" s="11">
        <v>1285</v>
      </c>
      <c r="Q90" s="11">
        <v>120</v>
      </c>
      <c r="R90" s="65">
        <v>9.3385214007782102E-2</v>
      </c>
      <c r="S90" s="391">
        <v>0.65891990475597895</v>
      </c>
      <c r="T90" s="62">
        <v>46.586913034770454</v>
      </c>
      <c r="U90" s="62">
        <v>0</v>
      </c>
      <c r="V90" s="62">
        <v>0</v>
      </c>
      <c r="W90" s="62">
        <v>36.412829919009049</v>
      </c>
      <c r="X90" s="62">
        <v>64.065777530719117</v>
      </c>
      <c r="Y90" s="62">
        <v>0</v>
      </c>
      <c r="Z90" s="62">
        <v>0</v>
      </c>
      <c r="AA90" s="62">
        <v>18.733092892212483</v>
      </c>
      <c r="AB90" s="69">
        <v>165.79861337671107</v>
      </c>
    </row>
    <row r="91" spans="1:28" ht="15" x14ac:dyDescent="0.25">
      <c r="A91" s="18">
        <v>239</v>
      </c>
      <c r="B91" s="36" t="s">
        <v>90</v>
      </c>
      <c r="C91" s="13">
        <v>2029</v>
      </c>
      <c r="D91" s="13">
        <v>65.833333333333329</v>
      </c>
      <c r="E91" s="13">
        <v>827</v>
      </c>
      <c r="F91" s="389">
        <v>7.9604997984683595E-2</v>
      </c>
      <c r="G91" s="390">
        <v>0.56726239212124852</v>
      </c>
      <c r="H91" s="60">
        <v>0</v>
      </c>
      <c r="I91" s="62">
        <v>2</v>
      </c>
      <c r="J91" s="11">
        <v>39</v>
      </c>
      <c r="K91" s="11">
        <v>482.91</v>
      </c>
      <c r="L91" s="392">
        <v>4.2016110662442276</v>
      </c>
      <c r="M91" s="390">
        <v>4.3550978991102198</v>
      </c>
      <c r="N91" s="60">
        <v>0</v>
      </c>
      <c r="O91" s="60">
        <v>0</v>
      </c>
      <c r="P91" s="11">
        <v>458</v>
      </c>
      <c r="Q91" s="11">
        <v>79</v>
      </c>
      <c r="R91" s="65">
        <v>0.17248908296943233</v>
      </c>
      <c r="S91" s="391">
        <v>1.2170715817194906</v>
      </c>
      <c r="T91" s="62">
        <v>58.099809513594451</v>
      </c>
      <c r="U91" s="62">
        <v>0</v>
      </c>
      <c r="V91" s="62">
        <v>0</v>
      </c>
      <c r="W91" s="62">
        <v>33.013336619024152</v>
      </c>
      <c r="X91" s="62">
        <v>180.86721575004742</v>
      </c>
      <c r="Y91" s="62">
        <v>0</v>
      </c>
      <c r="Z91" s="62">
        <v>0</v>
      </c>
      <c r="AA91" s="62">
        <v>34.601345068285113</v>
      </c>
      <c r="AB91" s="69">
        <v>306.58170695095117</v>
      </c>
    </row>
    <row r="92" spans="1:28" ht="15" x14ac:dyDescent="0.25">
      <c r="A92" s="18">
        <v>240</v>
      </c>
      <c r="B92" s="36" t="s">
        <v>91</v>
      </c>
      <c r="C92" s="13">
        <v>19499</v>
      </c>
      <c r="D92" s="13">
        <v>1169.5</v>
      </c>
      <c r="E92" s="13">
        <v>8670</v>
      </c>
      <c r="F92" s="389">
        <v>0.13489042675893886</v>
      </c>
      <c r="G92" s="390">
        <v>0.5320877401430556</v>
      </c>
      <c r="H92" s="60">
        <v>0</v>
      </c>
      <c r="I92" s="62">
        <v>34</v>
      </c>
      <c r="J92" s="11">
        <v>989</v>
      </c>
      <c r="K92" s="11">
        <v>95.38</v>
      </c>
      <c r="L92" s="392">
        <v>204.43489201090375</v>
      </c>
      <c r="M92" s="390">
        <v>8.9507360252879545E-2</v>
      </c>
      <c r="N92" s="60">
        <v>0</v>
      </c>
      <c r="O92" s="60">
        <v>0</v>
      </c>
      <c r="P92" s="11">
        <v>5332</v>
      </c>
      <c r="Q92" s="11">
        <v>780</v>
      </c>
      <c r="R92" s="65">
        <v>0.14628657164291073</v>
      </c>
      <c r="S92" s="391">
        <v>1.0321883916868555</v>
      </c>
      <c r="T92" s="62">
        <v>98.449950358766557</v>
      </c>
      <c r="U92" s="62">
        <v>0</v>
      </c>
      <c r="V92" s="62">
        <v>0</v>
      </c>
      <c r="W92" s="62">
        <v>87.114573055028472</v>
      </c>
      <c r="X92" s="62">
        <v>3.7172406713020871</v>
      </c>
      <c r="Y92" s="62">
        <v>0</v>
      </c>
      <c r="Z92" s="62">
        <v>0</v>
      </c>
      <c r="AA92" s="62">
        <v>29.345115975657301</v>
      </c>
      <c r="AB92" s="69">
        <v>218.62688006075442</v>
      </c>
    </row>
    <row r="93" spans="1:28" ht="15" x14ac:dyDescent="0.25">
      <c r="A93" s="18">
        <v>241</v>
      </c>
      <c r="B93" s="36" t="s">
        <v>92</v>
      </c>
      <c r="C93" s="13">
        <v>7771</v>
      </c>
      <c r="D93" s="13">
        <v>296.33333333333331</v>
      </c>
      <c r="E93" s="13">
        <v>3572</v>
      </c>
      <c r="F93" s="389">
        <v>8.2960059723777527E-2</v>
      </c>
      <c r="G93" s="390">
        <v>0.71907394902699973</v>
      </c>
      <c r="H93" s="60">
        <v>0</v>
      </c>
      <c r="I93" s="62">
        <v>11</v>
      </c>
      <c r="J93" s="11">
        <v>78</v>
      </c>
      <c r="K93" s="11">
        <v>627.27</v>
      </c>
      <c r="L93" s="392">
        <v>12.388604588135891</v>
      </c>
      <c r="M93" s="390">
        <v>1.4770370139185987</v>
      </c>
      <c r="N93" s="60">
        <v>0</v>
      </c>
      <c r="O93" s="60">
        <v>0</v>
      </c>
      <c r="P93" s="11">
        <v>2286</v>
      </c>
      <c r="Q93" s="11">
        <v>186</v>
      </c>
      <c r="R93" s="65">
        <v>8.1364829396325458E-2</v>
      </c>
      <c r="S93" s="391">
        <v>0.57410486452218767</v>
      </c>
      <c r="T93" s="62">
        <v>60.548505611610949</v>
      </c>
      <c r="U93" s="62">
        <v>0</v>
      </c>
      <c r="V93" s="62">
        <v>0</v>
      </c>
      <c r="W93" s="62">
        <v>17.239495560416934</v>
      </c>
      <c r="X93" s="62">
        <v>61.341347188039407</v>
      </c>
      <c r="Y93" s="62">
        <v>0</v>
      </c>
      <c r="Z93" s="62">
        <v>0</v>
      </c>
      <c r="AA93" s="62">
        <v>16.321801298365799</v>
      </c>
      <c r="AB93" s="69">
        <v>155.45114965843311</v>
      </c>
    </row>
    <row r="94" spans="1:28" ht="15" x14ac:dyDescent="0.25">
      <c r="A94" s="18">
        <v>244</v>
      </c>
      <c r="B94" s="36" t="s">
        <v>93</v>
      </c>
      <c r="C94" s="13">
        <v>19300</v>
      </c>
      <c r="D94" s="13">
        <v>611</v>
      </c>
      <c r="E94" s="13">
        <v>9011</v>
      </c>
      <c r="F94" s="389">
        <v>6.7806014870713568E-2</v>
      </c>
      <c r="G94" s="390">
        <v>0.93237890010765945</v>
      </c>
      <c r="H94" s="60">
        <v>0</v>
      </c>
      <c r="I94" s="62">
        <v>33</v>
      </c>
      <c r="J94" s="11">
        <v>266</v>
      </c>
      <c r="K94" s="11">
        <v>110.14</v>
      </c>
      <c r="L94" s="392">
        <v>175.23152351552568</v>
      </c>
      <c r="M94" s="390">
        <v>0.10442429056354822</v>
      </c>
      <c r="N94" s="60">
        <v>0</v>
      </c>
      <c r="O94" s="60">
        <v>0</v>
      </c>
      <c r="P94" s="11">
        <v>6390</v>
      </c>
      <c r="Q94" s="11">
        <v>351</v>
      </c>
      <c r="R94" s="65">
        <v>5.4929577464788736E-2</v>
      </c>
      <c r="S94" s="391">
        <v>0.38757947214607846</v>
      </c>
      <c r="T94" s="62">
        <v>49.488306608868882</v>
      </c>
      <c r="U94" s="62">
        <v>0</v>
      </c>
      <c r="V94" s="62">
        <v>0</v>
      </c>
      <c r="W94" s="62">
        <v>23.671794818652849</v>
      </c>
      <c r="X94" s="62">
        <v>4.3367407871041586</v>
      </c>
      <c r="Y94" s="62">
        <v>0</v>
      </c>
      <c r="Z94" s="62">
        <v>0</v>
      </c>
      <c r="AA94" s="62">
        <v>11.01888439311301</v>
      </c>
      <c r="AB94" s="69">
        <v>88.515726607738898</v>
      </c>
    </row>
    <row r="95" spans="1:28" ht="15" x14ac:dyDescent="0.25">
      <c r="A95" s="18">
        <v>245</v>
      </c>
      <c r="B95" s="36" t="s">
        <v>94</v>
      </c>
      <c r="C95" s="13">
        <v>37676</v>
      </c>
      <c r="D95" s="13">
        <v>1794.8333333333333</v>
      </c>
      <c r="E95" s="13">
        <v>18809</v>
      </c>
      <c r="F95" s="389">
        <v>9.5424176369468511E-2</v>
      </c>
      <c r="G95" s="390">
        <v>0.84110076280679069</v>
      </c>
      <c r="H95" s="60">
        <v>0</v>
      </c>
      <c r="I95" s="62">
        <v>467</v>
      </c>
      <c r="J95" s="11">
        <v>5491</v>
      </c>
      <c r="K95" s="11">
        <v>30.63</v>
      </c>
      <c r="L95" s="392">
        <v>1230.0359125040809</v>
      </c>
      <c r="M95" s="390">
        <v>1.4876336000813943E-2</v>
      </c>
      <c r="N95" s="60">
        <v>0</v>
      </c>
      <c r="O95" s="60">
        <v>0</v>
      </c>
      <c r="P95" s="11">
        <v>12699</v>
      </c>
      <c r="Q95" s="11">
        <v>2591</v>
      </c>
      <c r="R95" s="65">
        <v>0.20403181352862429</v>
      </c>
      <c r="S95" s="391">
        <v>1.4396350060970828</v>
      </c>
      <c r="T95" s="62">
        <v>69.645457074497756</v>
      </c>
      <c r="U95" s="62">
        <v>0</v>
      </c>
      <c r="V95" s="62">
        <v>0</v>
      </c>
      <c r="W95" s="62">
        <v>250.31882737020916</v>
      </c>
      <c r="X95" s="62">
        <v>0.6178142341138031</v>
      </c>
      <c r="Y95" s="62">
        <v>0</v>
      </c>
      <c r="Z95" s="62">
        <v>0</v>
      </c>
      <c r="AA95" s="62">
        <v>40.928823223340068</v>
      </c>
      <c r="AB95" s="69">
        <v>361.51092190216082</v>
      </c>
    </row>
    <row r="96" spans="1:28" ht="15" x14ac:dyDescent="0.25">
      <c r="A96" s="18">
        <v>249</v>
      </c>
      <c r="B96" s="36" t="s">
        <v>95</v>
      </c>
      <c r="C96" s="13">
        <v>9250</v>
      </c>
      <c r="D96" s="13">
        <v>325.66666666666669</v>
      </c>
      <c r="E96" s="13">
        <v>3807</v>
      </c>
      <c r="F96" s="389">
        <v>8.5544173014622193E-2</v>
      </c>
      <c r="G96" s="390">
        <v>0.73376710092662256</v>
      </c>
      <c r="H96" s="60">
        <v>0</v>
      </c>
      <c r="I96" s="62">
        <v>20</v>
      </c>
      <c r="J96" s="11">
        <v>256</v>
      </c>
      <c r="K96" s="11">
        <v>1257.97</v>
      </c>
      <c r="L96" s="392">
        <v>7.3531165290110252</v>
      </c>
      <c r="M96" s="390">
        <v>2.4885267974856342</v>
      </c>
      <c r="N96" s="60">
        <v>0</v>
      </c>
      <c r="O96" s="60">
        <v>0</v>
      </c>
      <c r="P96" s="11">
        <v>2334</v>
      </c>
      <c r="Q96" s="11">
        <v>324</v>
      </c>
      <c r="R96" s="65">
        <v>0.13881748071979436</v>
      </c>
      <c r="S96" s="391">
        <v>0.97948697924201755</v>
      </c>
      <c r="T96" s="62">
        <v>62.434523999407546</v>
      </c>
      <c r="U96" s="62">
        <v>0</v>
      </c>
      <c r="V96" s="62">
        <v>0</v>
      </c>
      <c r="W96" s="62">
        <v>47.534079999999996</v>
      </c>
      <c r="X96" s="62">
        <v>103.34851789957838</v>
      </c>
      <c r="Y96" s="62">
        <v>0</v>
      </c>
      <c r="Z96" s="62">
        <v>0</v>
      </c>
      <c r="AA96" s="62">
        <v>27.846814819850561</v>
      </c>
      <c r="AB96" s="69">
        <v>241.16393671883654</v>
      </c>
    </row>
    <row r="97" spans="1:28" ht="15" x14ac:dyDescent="0.25">
      <c r="A97" s="18">
        <v>250</v>
      </c>
      <c r="B97" s="36" t="s">
        <v>96</v>
      </c>
      <c r="C97" s="13">
        <v>1771</v>
      </c>
      <c r="D97" s="13">
        <v>53.416666666666664</v>
      </c>
      <c r="E97" s="13">
        <v>769</v>
      </c>
      <c r="F97" s="389">
        <v>6.9462505418292145E-2</v>
      </c>
      <c r="G97" s="390">
        <v>0.83874418238190351</v>
      </c>
      <c r="H97" s="60">
        <v>0</v>
      </c>
      <c r="I97" s="62">
        <v>0</v>
      </c>
      <c r="J97" s="11">
        <v>30</v>
      </c>
      <c r="K97" s="11">
        <v>357.22</v>
      </c>
      <c r="L97" s="392">
        <v>4.9577291305078095</v>
      </c>
      <c r="M97" s="390">
        <v>3.6908889222845094</v>
      </c>
      <c r="N97" s="60">
        <v>0</v>
      </c>
      <c r="O97" s="60">
        <v>0</v>
      </c>
      <c r="P97" s="11">
        <v>429</v>
      </c>
      <c r="Q97" s="11">
        <v>84</v>
      </c>
      <c r="R97" s="65">
        <v>0.19580419580419581</v>
      </c>
      <c r="S97" s="391">
        <v>1.3815814786200538</v>
      </c>
      <c r="T97" s="62">
        <v>50.697298351999159</v>
      </c>
      <c r="U97" s="62">
        <v>0</v>
      </c>
      <c r="V97" s="62">
        <v>0</v>
      </c>
      <c r="W97" s="62">
        <v>29.094409937888198</v>
      </c>
      <c r="X97" s="62">
        <v>153.28261694247567</v>
      </c>
      <c r="Y97" s="62">
        <v>0</v>
      </c>
      <c r="Z97" s="62">
        <v>0</v>
      </c>
      <c r="AA97" s="62">
        <v>39.27836143716813</v>
      </c>
      <c r="AB97" s="69">
        <v>272.35268666953118</v>
      </c>
    </row>
    <row r="98" spans="1:28" ht="15" x14ac:dyDescent="0.25">
      <c r="A98" s="18">
        <v>256</v>
      </c>
      <c r="B98" s="36" t="s">
        <v>97</v>
      </c>
      <c r="C98" s="13">
        <v>1554</v>
      </c>
      <c r="D98" s="13">
        <v>63.166666666666664</v>
      </c>
      <c r="E98" s="13">
        <v>589</v>
      </c>
      <c r="F98" s="389">
        <v>0.10724391624221845</v>
      </c>
      <c r="G98" s="390">
        <v>0.58869281888167868</v>
      </c>
      <c r="H98" s="60">
        <v>0</v>
      </c>
      <c r="I98" s="62">
        <v>1</v>
      </c>
      <c r="J98" s="11">
        <v>7</v>
      </c>
      <c r="K98" s="11">
        <v>460.2</v>
      </c>
      <c r="L98" s="392">
        <v>3.3767926988265971</v>
      </c>
      <c r="M98" s="390">
        <v>5.4188779589096523</v>
      </c>
      <c r="N98" s="60">
        <v>0</v>
      </c>
      <c r="O98" s="60">
        <v>0</v>
      </c>
      <c r="P98" s="11">
        <v>305</v>
      </c>
      <c r="Q98" s="11">
        <v>41</v>
      </c>
      <c r="R98" s="65">
        <v>0.13442622950819672</v>
      </c>
      <c r="S98" s="391">
        <v>0.94850260060297131</v>
      </c>
      <c r="T98" s="62">
        <v>78.272109326145795</v>
      </c>
      <c r="U98" s="62">
        <v>0</v>
      </c>
      <c r="V98" s="62">
        <v>0</v>
      </c>
      <c r="W98" s="62">
        <v>7.7366666666666664</v>
      </c>
      <c r="X98" s="62">
        <v>225.04600163351788</v>
      </c>
      <c r="Y98" s="62">
        <v>0</v>
      </c>
      <c r="Z98" s="62">
        <v>0</v>
      </c>
      <c r="AA98" s="62">
        <v>26.965928935142475</v>
      </c>
      <c r="AB98" s="69">
        <v>338.02070656147276</v>
      </c>
    </row>
    <row r="99" spans="1:28" ht="15" x14ac:dyDescent="0.25">
      <c r="A99" s="18">
        <v>257</v>
      </c>
      <c r="B99" s="36" t="s">
        <v>98</v>
      </c>
      <c r="C99" s="13">
        <v>40722</v>
      </c>
      <c r="D99" s="13">
        <v>1371.6666666666667</v>
      </c>
      <c r="E99" s="13">
        <v>20474</v>
      </c>
      <c r="F99" s="389">
        <v>6.6995539057666642E-2</v>
      </c>
      <c r="G99" s="390">
        <v>1.0010511788568481</v>
      </c>
      <c r="H99" s="60">
        <v>1</v>
      </c>
      <c r="I99" s="62">
        <v>6239</v>
      </c>
      <c r="J99" s="11">
        <v>4363</v>
      </c>
      <c r="K99" s="11">
        <v>366.6</v>
      </c>
      <c r="L99" s="392">
        <v>111.08019639934533</v>
      </c>
      <c r="M99" s="390">
        <v>0.1647316814393599</v>
      </c>
      <c r="N99" s="60">
        <v>3</v>
      </c>
      <c r="O99" s="60">
        <v>648</v>
      </c>
      <c r="P99" s="11">
        <v>14452</v>
      </c>
      <c r="Q99" s="11">
        <v>2078</v>
      </c>
      <c r="R99" s="65">
        <v>0.14378632715195128</v>
      </c>
      <c r="S99" s="391">
        <v>1.0145468316245487</v>
      </c>
      <c r="T99" s="62">
        <v>48.896779800935768</v>
      </c>
      <c r="U99" s="62">
        <v>20.5807</v>
      </c>
      <c r="V99" s="62">
        <v>41.89198474289082</v>
      </c>
      <c r="W99" s="62">
        <v>184.01913019989195</v>
      </c>
      <c r="X99" s="62">
        <v>6.8413067301766173</v>
      </c>
      <c r="Y99" s="62">
        <v>0</v>
      </c>
      <c r="Z99" s="62">
        <v>4.7104994843082357</v>
      </c>
      <c r="AA99" s="62">
        <v>28.843566423085921</v>
      </c>
      <c r="AB99" s="69">
        <v>335.78396738128936</v>
      </c>
    </row>
    <row r="100" spans="1:28" ht="15" x14ac:dyDescent="0.25">
      <c r="A100" s="18">
        <v>260</v>
      </c>
      <c r="B100" s="36" t="s">
        <v>99</v>
      </c>
      <c r="C100" s="13">
        <v>9727</v>
      </c>
      <c r="D100" s="13">
        <v>526.25</v>
      </c>
      <c r="E100" s="13">
        <v>3843</v>
      </c>
      <c r="F100" s="389">
        <v>0.13693728857663284</v>
      </c>
      <c r="G100" s="390">
        <v>1.4451128798534509</v>
      </c>
      <c r="H100" s="60">
        <v>0</v>
      </c>
      <c r="I100" s="62">
        <v>3</v>
      </c>
      <c r="J100" s="11">
        <v>624</v>
      </c>
      <c r="K100" s="11">
        <v>1253.82</v>
      </c>
      <c r="L100" s="392">
        <v>7.757891882407363</v>
      </c>
      <c r="M100" s="390">
        <v>2.358685555927118</v>
      </c>
      <c r="N100" s="60">
        <v>3</v>
      </c>
      <c r="O100" s="60">
        <v>360</v>
      </c>
      <c r="P100" s="11">
        <v>2226</v>
      </c>
      <c r="Q100" s="11">
        <v>343</v>
      </c>
      <c r="R100" s="65">
        <v>0.1540880503144654</v>
      </c>
      <c r="S100" s="391">
        <v>1.0872351101404667</v>
      </c>
      <c r="T100" s="62">
        <v>99.943855072281551</v>
      </c>
      <c r="U100" s="62">
        <v>0</v>
      </c>
      <c r="V100" s="62">
        <v>0</v>
      </c>
      <c r="W100" s="62">
        <v>110.18247763955998</v>
      </c>
      <c r="X100" s="62">
        <v>97.956211137653213</v>
      </c>
      <c r="Y100" s="62">
        <v>0</v>
      </c>
      <c r="Z100" s="62">
        <v>10.955813714403208</v>
      </c>
      <c r="AA100" s="62">
        <v>30.910094181293466</v>
      </c>
      <c r="AB100" s="69">
        <v>349.94845174519145</v>
      </c>
    </row>
    <row r="101" spans="1:28" ht="15" x14ac:dyDescent="0.25">
      <c r="A101" s="18">
        <v>261</v>
      </c>
      <c r="B101" s="36" t="s">
        <v>100</v>
      </c>
      <c r="C101" s="13">
        <v>6637</v>
      </c>
      <c r="D101" s="13">
        <v>328.25</v>
      </c>
      <c r="E101" s="13">
        <v>3411</v>
      </c>
      <c r="F101" s="389">
        <v>9.6232776311931986E-2</v>
      </c>
      <c r="G101" s="390">
        <v>0.87802713775928387</v>
      </c>
      <c r="H101" s="60">
        <v>0</v>
      </c>
      <c r="I101" s="62">
        <v>23</v>
      </c>
      <c r="J101" s="11">
        <v>270</v>
      </c>
      <c r="K101" s="11">
        <v>8095.28</v>
      </c>
      <c r="L101" s="392">
        <v>0.81986046189878548</v>
      </c>
      <c r="M101" s="390">
        <v>20</v>
      </c>
      <c r="N101" s="60">
        <v>0</v>
      </c>
      <c r="O101" s="60">
        <v>0</v>
      </c>
      <c r="P101" s="11">
        <v>2229</v>
      </c>
      <c r="Q101" s="11">
        <v>288</v>
      </c>
      <c r="R101" s="65">
        <v>0.12920592193808883</v>
      </c>
      <c r="S101" s="391">
        <v>0.91166845503249849</v>
      </c>
      <c r="T101" s="62">
        <v>70.235614775888195</v>
      </c>
      <c r="U101" s="62">
        <v>0</v>
      </c>
      <c r="V101" s="62">
        <v>0</v>
      </c>
      <c r="W101" s="62">
        <v>69.87129727286424</v>
      </c>
      <c r="X101" s="62">
        <v>830.6</v>
      </c>
      <c r="Y101" s="62">
        <v>0</v>
      </c>
      <c r="Z101" s="62">
        <v>0</v>
      </c>
      <c r="AA101" s="62">
        <v>25.918734176573931</v>
      </c>
      <c r="AB101" s="69">
        <v>996.62564622532648</v>
      </c>
    </row>
    <row r="102" spans="1:28" ht="15" x14ac:dyDescent="0.25">
      <c r="A102" s="18">
        <v>263</v>
      </c>
      <c r="B102" s="36" t="s">
        <v>101</v>
      </c>
      <c r="C102" s="13">
        <v>7597</v>
      </c>
      <c r="D102" s="13">
        <v>334.16666666666669</v>
      </c>
      <c r="E102" s="13">
        <v>3277</v>
      </c>
      <c r="F102" s="389">
        <v>0.10197334960838166</v>
      </c>
      <c r="G102" s="390">
        <v>0.85140252278557682</v>
      </c>
      <c r="H102" s="60">
        <v>0</v>
      </c>
      <c r="I102" s="62">
        <v>0</v>
      </c>
      <c r="J102" s="11">
        <v>119</v>
      </c>
      <c r="K102" s="11">
        <v>1328.19</v>
      </c>
      <c r="L102" s="392">
        <v>5.7198141832117386</v>
      </c>
      <c r="M102" s="390">
        <v>3.1991297166936494</v>
      </c>
      <c r="N102" s="60">
        <v>0</v>
      </c>
      <c r="O102" s="60">
        <v>0</v>
      </c>
      <c r="P102" s="11">
        <v>1896</v>
      </c>
      <c r="Q102" s="11">
        <v>248</v>
      </c>
      <c r="R102" s="65">
        <v>0.13080168776371309</v>
      </c>
      <c r="S102" s="391">
        <v>0.92292807334579541</v>
      </c>
      <c r="T102" s="62">
        <v>74.425379532703133</v>
      </c>
      <c r="U102" s="62">
        <v>0</v>
      </c>
      <c r="V102" s="62">
        <v>0</v>
      </c>
      <c r="W102" s="62">
        <v>26.90368040015796</v>
      </c>
      <c r="X102" s="62">
        <v>132.85985713428727</v>
      </c>
      <c r="Y102" s="62">
        <v>0</v>
      </c>
      <c r="Z102" s="62">
        <v>0</v>
      </c>
      <c r="AA102" s="62">
        <v>26.238845125220962</v>
      </c>
      <c r="AB102" s="69">
        <v>260.4277621923693</v>
      </c>
    </row>
    <row r="103" spans="1:28" ht="15" x14ac:dyDescent="0.25">
      <c r="A103" s="18">
        <v>265</v>
      </c>
      <c r="B103" s="36" t="s">
        <v>102</v>
      </c>
      <c r="C103" s="13">
        <v>1064</v>
      </c>
      <c r="D103" s="13">
        <v>53.916666666666664</v>
      </c>
      <c r="E103" s="13">
        <v>404</v>
      </c>
      <c r="F103" s="389">
        <v>0.13345709570957096</v>
      </c>
      <c r="G103" s="390">
        <v>0.64708352817040449</v>
      </c>
      <c r="H103" s="60">
        <v>0</v>
      </c>
      <c r="I103" s="62">
        <v>0</v>
      </c>
      <c r="J103" s="11">
        <v>19</v>
      </c>
      <c r="K103" s="11">
        <v>483.96</v>
      </c>
      <c r="L103" s="392">
        <v>2.1985288040333915</v>
      </c>
      <c r="M103" s="390">
        <v>8.3230328817654957</v>
      </c>
      <c r="N103" s="60">
        <v>3</v>
      </c>
      <c r="O103" s="60">
        <v>81</v>
      </c>
      <c r="P103" s="11">
        <v>229</v>
      </c>
      <c r="Q103" s="11">
        <v>42</v>
      </c>
      <c r="R103" s="65">
        <v>0.18340611353711792</v>
      </c>
      <c r="S103" s="391">
        <v>1.2941014286637622</v>
      </c>
      <c r="T103" s="62">
        <v>97.403831860601173</v>
      </c>
      <c r="U103" s="62">
        <v>0</v>
      </c>
      <c r="V103" s="62">
        <v>0</v>
      </c>
      <c r="W103" s="62">
        <v>30.670357142857142</v>
      </c>
      <c r="X103" s="62">
        <v>345.65555557972107</v>
      </c>
      <c r="Y103" s="62">
        <v>0</v>
      </c>
      <c r="Z103" s="62">
        <v>22.535357142857141</v>
      </c>
      <c r="AA103" s="62">
        <v>36.791303616910753</v>
      </c>
      <c r="AB103" s="69">
        <v>533.05640534294741</v>
      </c>
    </row>
    <row r="104" spans="1:28" ht="15" x14ac:dyDescent="0.25">
      <c r="A104" s="18">
        <v>271</v>
      </c>
      <c r="B104" s="36" t="s">
        <v>103</v>
      </c>
      <c r="C104" s="13">
        <v>6903</v>
      </c>
      <c r="D104" s="13">
        <v>242.5</v>
      </c>
      <c r="E104" s="13">
        <v>3001</v>
      </c>
      <c r="F104" s="389">
        <v>8.0806397867377547E-2</v>
      </c>
      <c r="G104" s="390">
        <v>0.87049625257884</v>
      </c>
      <c r="H104" s="60">
        <v>0</v>
      </c>
      <c r="I104" s="62">
        <v>16</v>
      </c>
      <c r="J104" s="11">
        <v>235</v>
      </c>
      <c r="K104" s="11">
        <v>480.42</v>
      </c>
      <c r="L104" s="392">
        <v>14.36867740726864</v>
      </c>
      <c r="M104" s="390">
        <v>1.2734942130597153</v>
      </c>
      <c r="N104" s="60">
        <v>0</v>
      </c>
      <c r="O104" s="60">
        <v>0</v>
      </c>
      <c r="P104" s="11">
        <v>1847</v>
      </c>
      <c r="Q104" s="11">
        <v>282</v>
      </c>
      <c r="R104" s="65">
        <v>0.15268002165674066</v>
      </c>
      <c r="S104" s="391">
        <v>1.0773001528894788</v>
      </c>
      <c r="T104" s="62">
        <v>58.976652753356909</v>
      </c>
      <c r="U104" s="62">
        <v>0</v>
      </c>
      <c r="V104" s="62">
        <v>0</v>
      </c>
      <c r="W104" s="62">
        <v>58.47050557728523</v>
      </c>
      <c r="X104" s="62">
        <v>52.888214668369983</v>
      </c>
      <c r="Y104" s="62">
        <v>0</v>
      </c>
      <c r="Z104" s="62">
        <v>0</v>
      </c>
      <c r="AA104" s="62">
        <v>30.627643346647883</v>
      </c>
      <c r="AB104" s="69">
        <v>200.96301634566001</v>
      </c>
    </row>
    <row r="105" spans="1:28" ht="15" x14ac:dyDescent="0.25">
      <c r="A105" s="18">
        <v>272</v>
      </c>
      <c r="B105" s="36" t="s">
        <v>104</v>
      </c>
      <c r="C105" s="13">
        <v>48006</v>
      </c>
      <c r="D105" s="13">
        <v>1731.9166666666667</v>
      </c>
      <c r="E105" s="13">
        <v>21854</v>
      </c>
      <c r="F105" s="389">
        <v>7.9249412769592145E-2</v>
      </c>
      <c r="G105" s="390">
        <v>0.69108984108972604</v>
      </c>
      <c r="H105" s="60">
        <v>1</v>
      </c>
      <c r="I105" s="62">
        <v>5876</v>
      </c>
      <c r="J105" s="11">
        <v>2016</v>
      </c>
      <c r="K105" s="11">
        <v>1446.27</v>
      </c>
      <c r="L105" s="392">
        <v>33.19297226658923</v>
      </c>
      <c r="M105" s="390">
        <v>0.55127414865155</v>
      </c>
      <c r="N105" s="60">
        <v>0</v>
      </c>
      <c r="O105" s="60">
        <v>0</v>
      </c>
      <c r="P105" s="11">
        <v>14258</v>
      </c>
      <c r="Q105" s="11">
        <v>1219</v>
      </c>
      <c r="R105" s="65">
        <v>8.5495861972226125E-2</v>
      </c>
      <c r="S105" s="391">
        <v>0.60325315764736565</v>
      </c>
      <c r="T105" s="62">
        <v>57.840285189925247</v>
      </c>
      <c r="U105" s="62">
        <v>20.5807</v>
      </c>
      <c r="V105" s="62">
        <v>33.468119960005005</v>
      </c>
      <c r="W105" s="62">
        <v>72.127664041994748</v>
      </c>
      <c r="X105" s="62">
        <v>22.894415393498875</v>
      </c>
      <c r="Y105" s="62">
        <v>0</v>
      </c>
      <c r="Z105" s="62">
        <v>0</v>
      </c>
      <c r="AA105" s="62">
        <v>17.150487271914606</v>
      </c>
      <c r="AB105" s="69">
        <v>224.0616718573385</v>
      </c>
    </row>
    <row r="106" spans="1:28" ht="15" x14ac:dyDescent="0.25">
      <c r="A106" s="18">
        <v>273</v>
      </c>
      <c r="B106" s="36" t="s">
        <v>105</v>
      </c>
      <c r="C106" s="13">
        <v>3999</v>
      </c>
      <c r="D106" s="13">
        <v>196.16666666666666</v>
      </c>
      <c r="E106" s="13">
        <v>1846</v>
      </c>
      <c r="F106" s="389">
        <v>0.10626579992777176</v>
      </c>
      <c r="G106" s="390">
        <v>1.1153045962628805</v>
      </c>
      <c r="H106" s="60">
        <v>0</v>
      </c>
      <c r="I106" s="62">
        <v>29</v>
      </c>
      <c r="J106" s="11">
        <v>79</v>
      </c>
      <c r="K106" s="11">
        <v>2559.29</v>
      </c>
      <c r="L106" s="392">
        <v>1.5625427364620657</v>
      </c>
      <c r="M106" s="390">
        <v>11.710673315028862</v>
      </c>
      <c r="N106" s="60">
        <v>0</v>
      </c>
      <c r="O106" s="60">
        <v>0</v>
      </c>
      <c r="P106" s="11">
        <v>1193</v>
      </c>
      <c r="Q106" s="11">
        <v>157</v>
      </c>
      <c r="R106" s="65">
        <v>0.13160100586756077</v>
      </c>
      <c r="S106" s="391">
        <v>0.92856800911563964</v>
      </c>
      <c r="T106" s="62">
        <v>77.558229884023007</v>
      </c>
      <c r="U106" s="62">
        <v>0</v>
      </c>
      <c r="V106" s="62">
        <v>0</v>
      </c>
      <c r="W106" s="62">
        <v>33.929897474368595</v>
      </c>
      <c r="X106" s="62">
        <v>486.34426277314867</v>
      </c>
      <c r="Y106" s="62">
        <v>0</v>
      </c>
      <c r="Z106" s="62">
        <v>0</v>
      </c>
      <c r="AA106" s="62">
        <v>26.399188499157635</v>
      </c>
      <c r="AB106" s="69">
        <v>624.23157863069787</v>
      </c>
    </row>
    <row r="107" spans="1:28" ht="15" x14ac:dyDescent="0.25">
      <c r="A107" s="18">
        <v>275</v>
      </c>
      <c r="B107" s="36" t="s">
        <v>106</v>
      </c>
      <c r="C107" s="13">
        <v>2521</v>
      </c>
      <c r="D107" s="13">
        <v>108.83333333333333</v>
      </c>
      <c r="E107" s="13">
        <v>1056</v>
      </c>
      <c r="F107" s="389">
        <v>0.10306186868686869</v>
      </c>
      <c r="G107" s="390">
        <v>0.67254097061888929</v>
      </c>
      <c r="H107" s="60">
        <v>0</v>
      </c>
      <c r="I107" s="62">
        <v>0</v>
      </c>
      <c r="J107" s="11">
        <v>30</v>
      </c>
      <c r="K107" s="11">
        <v>512.94000000000005</v>
      </c>
      <c r="L107" s="392">
        <v>4.9148048504698396</v>
      </c>
      <c r="M107" s="390">
        <v>3.7231239254045287</v>
      </c>
      <c r="N107" s="60">
        <v>0</v>
      </c>
      <c r="O107" s="60">
        <v>0</v>
      </c>
      <c r="P107" s="11">
        <v>600</v>
      </c>
      <c r="Q107" s="11">
        <v>69</v>
      </c>
      <c r="R107" s="65">
        <v>0.115</v>
      </c>
      <c r="S107" s="391">
        <v>0.81143240771095659</v>
      </c>
      <c r="T107" s="62">
        <v>75.219836573254526</v>
      </c>
      <c r="U107" s="62">
        <v>0</v>
      </c>
      <c r="V107" s="62">
        <v>0</v>
      </c>
      <c r="W107" s="62">
        <v>20.438794129313763</v>
      </c>
      <c r="X107" s="62">
        <v>154.62133662205008</v>
      </c>
      <c r="Y107" s="62">
        <v>0</v>
      </c>
      <c r="Z107" s="62">
        <v>0</v>
      </c>
      <c r="AA107" s="62">
        <v>23.069023351222494</v>
      </c>
      <c r="AB107" s="69">
        <v>273.34899067584081</v>
      </c>
    </row>
    <row r="108" spans="1:28" ht="15" x14ac:dyDescent="0.25">
      <c r="A108" s="18">
        <v>276</v>
      </c>
      <c r="B108" s="36" t="s">
        <v>107</v>
      </c>
      <c r="C108" s="13">
        <v>15157</v>
      </c>
      <c r="D108" s="13">
        <v>645.66666666666663</v>
      </c>
      <c r="E108" s="13">
        <v>7248</v>
      </c>
      <c r="F108" s="389">
        <v>8.9082045621780723E-2</v>
      </c>
      <c r="G108" s="390">
        <v>0.61264272956194399</v>
      </c>
      <c r="H108" s="60">
        <v>0</v>
      </c>
      <c r="I108" s="62">
        <v>12</v>
      </c>
      <c r="J108" s="11">
        <v>343</v>
      </c>
      <c r="K108" s="11">
        <v>799.82</v>
      </c>
      <c r="L108" s="392">
        <v>18.950513865619762</v>
      </c>
      <c r="M108" s="390">
        <v>0.96559004453571595</v>
      </c>
      <c r="N108" s="60">
        <v>0</v>
      </c>
      <c r="O108" s="60">
        <v>0</v>
      </c>
      <c r="P108" s="11">
        <v>5173</v>
      </c>
      <c r="Q108" s="11">
        <v>326</v>
      </c>
      <c r="R108" s="65">
        <v>6.301952445389522E-2</v>
      </c>
      <c r="S108" s="391">
        <v>0.44466160400368437</v>
      </c>
      <c r="T108" s="62">
        <v>65.016644843111635</v>
      </c>
      <c r="U108" s="62">
        <v>0</v>
      </c>
      <c r="V108" s="62">
        <v>0</v>
      </c>
      <c r="W108" s="62">
        <v>38.867600448637589</v>
      </c>
      <c r="X108" s="62">
        <v>40.100954549568286</v>
      </c>
      <c r="Y108" s="62">
        <v>0</v>
      </c>
      <c r="Z108" s="62">
        <v>0</v>
      </c>
      <c r="AA108" s="62">
        <v>12.641729401824747</v>
      </c>
      <c r="AB108" s="69">
        <v>156.62692924314226</v>
      </c>
    </row>
    <row r="109" spans="1:28" ht="15" x14ac:dyDescent="0.25">
      <c r="A109" s="18">
        <v>280</v>
      </c>
      <c r="B109" s="36" t="s">
        <v>108</v>
      </c>
      <c r="C109" s="13">
        <v>2024</v>
      </c>
      <c r="D109" s="13">
        <v>51.5</v>
      </c>
      <c r="E109" s="13">
        <v>988</v>
      </c>
      <c r="F109" s="389">
        <v>5.2125506072874493E-2</v>
      </c>
      <c r="G109" s="390">
        <v>0.62906486220743996</v>
      </c>
      <c r="H109" s="393">
        <v>3</v>
      </c>
      <c r="I109" s="62">
        <v>1706</v>
      </c>
      <c r="J109" s="11">
        <v>242</v>
      </c>
      <c r="K109" s="11">
        <v>236.27</v>
      </c>
      <c r="L109" s="392">
        <v>8.5664705633385534</v>
      </c>
      <c r="M109" s="390">
        <v>2.1360521106310979</v>
      </c>
      <c r="N109" s="60">
        <v>0</v>
      </c>
      <c r="O109" s="60">
        <v>0</v>
      </c>
      <c r="P109" s="11">
        <v>567</v>
      </c>
      <c r="Q109" s="11">
        <v>99</v>
      </c>
      <c r="R109" s="65">
        <v>0.17460317460317459</v>
      </c>
      <c r="S109" s="391">
        <v>1.2319884727150479</v>
      </c>
      <c r="T109" s="62">
        <v>38.043867223216488</v>
      </c>
      <c r="U109" s="62">
        <v>20.5807</v>
      </c>
      <c r="V109" s="62">
        <v>230.46955820158104</v>
      </c>
      <c r="W109" s="62">
        <v>205.35804347826087</v>
      </c>
      <c r="X109" s="62">
        <v>88.710244154509482</v>
      </c>
      <c r="Y109" s="62">
        <v>0</v>
      </c>
      <c r="Z109" s="62">
        <v>0</v>
      </c>
      <c r="AA109" s="62">
        <v>35.025432279288808</v>
      </c>
      <c r="AB109" s="69">
        <v>618.18784533685675</v>
      </c>
    </row>
    <row r="110" spans="1:28" ht="15" x14ac:dyDescent="0.25">
      <c r="A110" s="18">
        <v>284</v>
      </c>
      <c r="B110" s="36" t="s">
        <v>109</v>
      </c>
      <c r="C110" s="13">
        <v>2227</v>
      </c>
      <c r="D110" s="13">
        <v>62.083333333333336</v>
      </c>
      <c r="E110" s="13">
        <v>961</v>
      </c>
      <c r="F110" s="389">
        <v>6.4602844259451966E-2</v>
      </c>
      <c r="G110" s="390">
        <v>0.72003633294470082</v>
      </c>
      <c r="H110" s="60">
        <v>0</v>
      </c>
      <c r="I110" s="62">
        <v>9</v>
      </c>
      <c r="J110" s="11">
        <v>103</v>
      </c>
      <c r="K110" s="11">
        <v>191.5</v>
      </c>
      <c r="L110" s="392">
        <v>11.629242819843341</v>
      </c>
      <c r="M110" s="390">
        <v>1.5734840015770681</v>
      </c>
      <c r="N110" s="60">
        <v>0</v>
      </c>
      <c r="O110" s="60">
        <v>0</v>
      </c>
      <c r="P110" s="11">
        <v>582</v>
      </c>
      <c r="Q110" s="11">
        <v>92</v>
      </c>
      <c r="R110" s="65">
        <v>0.15807560137457044</v>
      </c>
      <c r="S110" s="391">
        <v>1.1153710071628269</v>
      </c>
      <c r="T110" s="62">
        <v>47.150468444616294</v>
      </c>
      <c r="U110" s="62">
        <v>0</v>
      </c>
      <c r="V110" s="62">
        <v>0</v>
      </c>
      <c r="W110" s="62">
        <v>79.437189043556359</v>
      </c>
      <c r="X110" s="62">
        <v>65.34679058549564</v>
      </c>
      <c r="Y110" s="62">
        <v>0</v>
      </c>
      <c r="Z110" s="62">
        <v>0</v>
      </c>
      <c r="AA110" s="62">
        <v>31.70999773363917</v>
      </c>
      <c r="AB110" s="69">
        <v>223.64444580730748</v>
      </c>
    </row>
    <row r="111" spans="1:28" ht="15" x14ac:dyDescent="0.25">
      <c r="A111" s="18">
        <v>285</v>
      </c>
      <c r="B111" s="36" t="s">
        <v>110</v>
      </c>
      <c r="C111" s="13">
        <v>50617</v>
      </c>
      <c r="D111" s="13">
        <v>2914.75</v>
      </c>
      <c r="E111" s="13">
        <v>22966</v>
      </c>
      <c r="F111" s="389">
        <v>0.12691587564225376</v>
      </c>
      <c r="G111" s="390">
        <v>0.71907394902699973</v>
      </c>
      <c r="H111" s="60">
        <v>0</v>
      </c>
      <c r="I111" s="62">
        <v>484</v>
      </c>
      <c r="J111" s="11">
        <v>4812</v>
      </c>
      <c r="K111" s="11">
        <v>272.13</v>
      </c>
      <c r="L111" s="392">
        <v>186.00301326571861</v>
      </c>
      <c r="M111" s="390">
        <v>9.8377048877901108E-2</v>
      </c>
      <c r="N111" s="60">
        <v>3</v>
      </c>
      <c r="O111" s="60">
        <v>465</v>
      </c>
      <c r="P111" s="11">
        <v>14748</v>
      </c>
      <c r="Q111" s="11">
        <v>2354</v>
      </c>
      <c r="R111" s="65">
        <v>0.15961486303227557</v>
      </c>
      <c r="S111" s="391">
        <v>1.1262319357976862</v>
      </c>
      <c r="T111" s="62">
        <v>92.629714034849172</v>
      </c>
      <c r="U111" s="62">
        <v>0</v>
      </c>
      <c r="V111" s="62">
        <v>0</v>
      </c>
      <c r="W111" s="62">
        <v>163.28116008455657</v>
      </c>
      <c r="X111" s="62">
        <v>4.0855988398992329</v>
      </c>
      <c r="Y111" s="62">
        <v>0</v>
      </c>
      <c r="Z111" s="62">
        <v>2.719428255329237</v>
      </c>
      <c r="AA111" s="62">
        <v>32.018773934728223</v>
      </c>
      <c r="AB111" s="69">
        <v>294.73467514936243</v>
      </c>
    </row>
    <row r="112" spans="1:28" ht="15" x14ac:dyDescent="0.25">
      <c r="A112" s="18">
        <v>286</v>
      </c>
      <c r="B112" s="36" t="s">
        <v>111</v>
      </c>
      <c r="C112" s="13">
        <v>79429</v>
      </c>
      <c r="D112" s="13">
        <v>3647.5</v>
      </c>
      <c r="E112" s="13">
        <v>36069</v>
      </c>
      <c r="F112" s="389">
        <v>0.10112562033879509</v>
      </c>
      <c r="G112" s="390">
        <v>1.040624755862855</v>
      </c>
      <c r="H112" s="60">
        <v>0</v>
      </c>
      <c r="I112" s="62">
        <v>287</v>
      </c>
      <c r="J112" s="11">
        <v>3705</v>
      </c>
      <c r="K112" s="11">
        <v>2557.63</v>
      </c>
      <c r="L112" s="392">
        <v>31.055703913388566</v>
      </c>
      <c r="M112" s="390">
        <v>0.5892130984540257</v>
      </c>
      <c r="N112" s="60">
        <v>0</v>
      </c>
      <c r="O112" s="60">
        <v>0</v>
      </c>
      <c r="P112" s="11">
        <v>22604</v>
      </c>
      <c r="Q112" s="11">
        <v>2833</v>
      </c>
      <c r="R112" s="65">
        <v>0.12533179968147232</v>
      </c>
      <c r="S112" s="391">
        <v>0.88433290415899457</v>
      </c>
      <c r="T112" s="62">
        <v>73.806663241904985</v>
      </c>
      <c r="U112" s="62">
        <v>0</v>
      </c>
      <c r="V112" s="62">
        <v>0</v>
      </c>
      <c r="W112" s="62">
        <v>80.115394880962882</v>
      </c>
      <c r="X112" s="62">
        <v>24.47001997879569</v>
      </c>
      <c r="Y112" s="62">
        <v>0</v>
      </c>
      <c r="Z112" s="62">
        <v>0</v>
      </c>
      <c r="AA112" s="62">
        <v>25.141584465240214</v>
      </c>
      <c r="AB112" s="69">
        <v>203.53366256690376</v>
      </c>
    </row>
    <row r="113" spans="1:31" ht="15" x14ac:dyDescent="0.25">
      <c r="A113" s="18">
        <v>287</v>
      </c>
      <c r="B113" s="36" t="s">
        <v>112</v>
      </c>
      <c r="C113" s="13">
        <v>6242</v>
      </c>
      <c r="D113" s="13">
        <v>130.16666666666666</v>
      </c>
      <c r="E113" s="13">
        <v>2656</v>
      </c>
      <c r="F113" s="389">
        <v>4.9008534136546184E-2</v>
      </c>
      <c r="G113" s="390">
        <v>0.59621227964158519</v>
      </c>
      <c r="H113" s="60">
        <v>3</v>
      </c>
      <c r="I113" s="62">
        <v>3351</v>
      </c>
      <c r="J113" s="11">
        <v>315</v>
      </c>
      <c r="K113" s="11">
        <v>683.25</v>
      </c>
      <c r="L113" s="392">
        <v>9.1357482619831689</v>
      </c>
      <c r="M113" s="390">
        <v>2.0029478705782884</v>
      </c>
      <c r="N113" s="60">
        <v>0</v>
      </c>
      <c r="O113" s="60">
        <v>0</v>
      </c>
      <c r="P113" s="11">
        <v>1486</v>
      </c>
      <c r="Q113" s="11">
        <v>242</v>
      </c>
      <c r="R113" s="65">
        <v>0.16285329744279947</v>
      </c>
      <c r="S113" s="391">
        <v>1.1490821151972117</v>
      </c>
      <c r="T113" s="62">
        <v>35.768941272025103</v>
      </c>
      <c r="U113" s="62">
        <v>20.5807</v>
      </c>
      <c r="V113" s="62">
        <v>146.78974436078181</v>
      </c>
      <c r="W113" s="62">
        <v>86.674959948734383</v>
      </c>
      <c r="X113" s="62">
        <v>83.182425065116306</v>
      </c>
      <c r="Y113" s="62">
        <v>0</v>
      </c>
      <c r="Z113" s="62">
        <v>0</v>
      </c>
      <c r="AA113" s="62">
        <v>32.668404535056723</v>
      </c>
      <c r="AB113" s="69">
        <v>405.6651751817144</v>
      </c>
    </row>
    <row r="114" spans="1:31" ht="15" x14ac:dyDescent="0.25">
      <c r="A114" s="18">
        <v>288</v>
      </c>
      <c r="B114" s="36" t="s">
        <v>113</v>
      </c>
      <c r="C114" s="13">
        <v>6405</v>
      </c>
      <c r="D114" s="13">
        <v>111.75</v>
      </c>
      <c r="E114" s="13">
        <v>2965</v>
      </c>
      <c r="F114" s="389">
        <v>3.7689713322091062E-2</v>
      </c>
      <c r="G114" s="390">
        <v>0.53661569267520515</v>
      </c>
      <c r="H114" s="60">
        <v>3</v>
      </c>
      <c r="I114" s="62">
        <v>4903</v>
      </c>
      <c r="J114" s="11">
        <v>275</v>
      </c>
      <c r="K114" s="11">
        <v>712.85</v>
      </c>
      <c r="L114" s="392">
        <v>8.985059970540787</v>
      </c>
      <c r="M114" s="390">
        <v>2.0365392760285776</v>
      </c>
      <c r="N114" s="60">
        <v>0</v>
      </c>
      <c r="O114" s="60">
        <v>0</v>
      </c>
      <c r="P114" s="11">
        <v>1842</v>
      </c>
      <c r="Q114" s="11">
        <v>220</v>
      </c>
      <c r="R114" s="65">
        <v>0.11943539630836048</v>
      </c>
      <c r="S114" s="391">
        <v>0.8427282712383064</v>
      </c>
      <c r="T114" s="62">
        <v>27.507885435243601</v>
      </c>
      <c r="U114" s="62">
        <v>20.5807</v>
      </c>
      <c r="V114" s="62">
        <v>209.30895517564403</v>
      </c>
      <c r="W114" s="62">
        <v>73.742935206869632</v>
      </c>
      <c r="X114" s="62">
        <v>84.577476133466831</v>
      </c>
      <c r="Y114" s="62">
        <v>0</v>
      </c>
      <c r="Z114" s="62">
        <v>0</v>
      </c>
      <c r="AA114" s="62">
        <v>23.958764751305054</v>
      </c>
      <c r="AB114" s="69">
        <v>439.67671670252906</v>
      </c>
    </row>
    <row r="115" spans="1:31" ht="15" x14ac:dyDescent="0.25">
      <c r="A115" s="18">
        <v>290</v>
      </c>
      <c r="B115" s="36" t="s">
        <v>114</v>
      </c>
      <c r="C115" s="13">
        <v>7755</v>
      </c>
      <c r="D115" s="13">
        <v>361.75</v>
      </c>
      <c r="E115" s="13">
        <v>3179</v>
      </c>
      <c r="F115" s="389">
        <v>0.11379364580056621</v>
      </c>
      <c r="G115" s="390">
        <v>1.022864092962311</v>
      </c>
      <c r="H115" s="60">
        <v>0</v>
      </c>
      <c r="I115" s="62">
        <v>4</v>
      </c>
      <c r="J115" s="11">
        <v>202</v>
      </c>
      <c r="K115" s="11">
        <v>4807.07</v>
      </c>
      <c r="L115" s="392">
        <v>1.6132488189271221</v>
      </c>
      <c r="M115" s="390">
        <v>11.342594714960155</v>
      </c>
      <c r="N115" s="60">
        <v>0</v>
      </c>
      <c r="O115" s="60">
        <v>0</v>
      </c>
      <c r="P115" s="11">
        <v>1802</v>
      </c>
      <c r="Q115" s="11">
        <v>194</v>
      </c>
      <c r="R115" s="65">
        <v>0.1076581576026637</v>
      </c>
      <c r="S115" s="391">
        <v>0.7596288524630872</v>
      </c>
      <c r="T115" s="62">
        <v>83.052437814801522</v>
      </c>
      <c r="U115" s="62">
        <v>0</v>
      </c>
      <c r="V115" s="62">
        <v>0</v>
      </c>
      <c r="W115" s="62">
        <v>44.73798581560284</v>
      </c>
      <c r="X115" s="62">
        <v>471.05795851229527</v>
      </c>
      <c r="Y115" s="62">
        <v>0</v>
      </c>
      <c r="Z115" s="62">
        <v>0</v>
      </c>
      <c r="AA115" s="62">
        <v>21.596248275525568</v>
      </c>
      <c r="AB115" s="69">
        <v>620.44463041822519</v>
      </c>
    </row>
    <row r="116" spans="1:31" ht="15" x14ac:dyDescent="0.25">
      <c r="A116" s="18">
        <v>291</v>
      </c>
      <c r="B116" s="36" t="s">
        <v>115</v>
      </c>
      <c r="C116" s="13">
        <v>2119</v>
      </c>
      <c r="D116" s="13">
        <v>89.166666666666671</v>
      </c>
      <c r="E116" s="13">
        <v>787</v>
      </c>
      <c r="F116" s="389">
        <v>0.11329944938585346</v>
      </c>
      <c r="G116" s="390">
        <v>1.1990403265272311</v>
      </c>
      <c r="H116" s="60">
        <v>0</v>
      </c>
      <c r="I116" s="62">
        <v>7</v>
      </c>
      <c r="J116" s="11">
        <v>24</v>
      </c>
      <c r="K116" s="11">
        <v>660.93</v>
      </c>
      <c r="L116" s="392">
        <v>3.2060883906011228</v>
      </c>
      <c r="M116" s="390">
        <v>5.7073995779784594</v>
      </c>
      <c r="N116" s="60">
        <v>3</v>
      </c>
      <c r="O116" s="60">
        <v>164</v>
      </c>
      <c r="P116" s="11">
        <v>453</v>
      </c>
      <c r="Q116" s="11">
        <v>62</v>
      </c>
      <c r="R116" s="65">
        <v>0.13686534216335541</v>
      </c>
      <c r="S116" s="391">
        <v>0.96571281846778589</v>
      </c>
      <c r="T116" s="62">
        <v>82.691747929944825</v>
      </c>
      <c r="U116" s="62">
        <v>0</v>
      </c>
      <c r="V116" s="62">
        <v>0</v>
      </c>
      <c r="W116" s="62">
        <v>19.453025011798019</v>
      </c>
      <c r="X116" s="62">
        <v>237.02830447344544</v>
      </c>
      <c r="Y116" s="62">
        <v>0</v>
      </c>
      <c r="Z116" s="62">
        <v>22.910467201510144</v>
      </c>
      <c r="AA116" s="62">
        <v>27.455215429039153</v>
      </c>
      <c r="AB116" s="69">
        <v>389.5387600457376</v>
      </c>
    </row>
    <row r="117" spans="1:31" ht="15" x14ac:dyDescent="0.25">
      <c r="A117" s="36">
        <v>297</v>
      </c>
      <c r="B117" s="36" t="s">
        <v>116</v>
      </c>
      <c r="C117" s="13">
        <v>122594</v>
      </c>
      <c r="D117" s="13">
        <v>5626.166666666667</v>
      </c>
      <c r="E117" s="13">
        <v>57573</v>
      </c>
      <c r="F117" s="389">
        <v>9.7722311963362465E-2</v>
      </c>
      <c r="G117" s="390">
        <v>1.0482974295031655</v>
      </c>
      <c r="H117" s="60">
        <v>0</v>
      </c>
      <c r="I117" s="62">
        <v>140</v>
      </c>
      <c r="J117" s="11">
        <v>6023</v>
      </c>
      <c r="K117" s="11">
        <v>3241.74</v>
      </c>
      <c r="L117" s="392">
        <v>37.817345006076984</v>
      </c>
      <c r="M117" s="390">
        <v>0.48386335752914589</v>
      </c>
      <c r="N117" s="60">
        <v>3</v>
      </c>
      <c r="O117" s="60">
        <v>820</v>
      </c>
      <c r="P117" s="11">
        <v>37329</v>
      </c>
      <c r="Q117" s="11">
        <v>3576</v>
      </c>
      <c r="R117" s="65">
        <v>9.5796833561038339E-2</v>
      </c>
      <c r="S117" s="391">
        <v>0.6759361331088618</v>
      </c>
      <c r="T117" s="62">
        <v>71.322754274697914</v>
      </c>
      <c r="U117" s="62">
        <v>0</v>
      </c>
      <c r="V117" s="62">
        <v>0</v>
      </c>
      <c r="W117" s="62">
        <v>84.382134688483944</v>
      </c>
      <c r="X117" s="62">
        <v>20.094845238185432</v>
      </c>
      <c r="Y117" s="62">
        <v>0</v>
      </c>
      <c r="Z117" s="62">
        <v>1.9800022839616946</v>
      </c>
      <c r="AA117" s="62">
        <v>19.21686426428494</v>
      </c>
      <c r="AB117" s="69">
        <v>196.99660074961392</v>
      </c>
    </row>
    <row r="118" spans="1:31" ht="15" x14ac:dyDescent="0.25">
      <c r="A118" s="18">
        <v>300</v>
      </c>
      <c r="B118" s="36" t="s">
        <v>117</v>
      </c>
      <c r="C118" s="13">
        <v>3437</v>
      </c>
      <c r="D118" s="13">
        <v>54.583333333333336</v>
      </c>
      <c r="E118" s="13">
        <v>1478</v>
      </c>
      <c r="F118" s="389">
        <v>3.6930536761389264E-2</v>
      </c>
      <c r="G118" s="390">
        <v>0.77950834474298614</v>
      </c>
      <c r="H118" s="60">
        <v>0</v>
      </c>
      <c r="I118" s="62">
        <v>5</v>
      </c>
      <c r="J118" s="11">
        <v>61</v>
      </c>
      <c r="K118" s="11">
        <v>462.37</v>
      </c>
      <c r="L118" s="392">
        <v>7.4334407509137703</v>
      </c>
      <c r="M118" s="390">
        <v>2.4616362920803692</v>
      </c>
      <c r="N118" s="60">
        <v>0</v>
      </c>
      <c r="O118" s="60">
        <v>0</v>
      </c>
      <c r="P118" s="11">
        <v>895</v>
      </c>
      <c r="Q118" s="11">
        <v>110</v>
      </c>
      <c r="R118" s="65">
        <v>0.12290502793296089</v>
      </c>
      <c r="S118" s="391">
        <v>0.86720976291673757</v>
      </c>
      <c r="T118" s="62">
        <v>26.953799452194559</v>
      </c>
      <c r="U118" s="62">
        <v>0</v>
      </c>
      <c r="V118" s="62">
        <v>0</v>
      </c>
      <c r="W118" s="62">
        <v>30.482961885365146</v>
      </c>
      <c r="X118" s="62">
        <v>102.23175521009775</v>
      </c>
      <c r="Y118" s="62">
        <v>0</v>
      </c>
      <c r="Z118" s="62">
        <v>0</v>
      </c>
      <c r="AA118" s="62">
        <v>24.654773559722852</v>
      </c>
      <c r="AB118" s="69">
        <v>184.3232901073803</v>
      </c>
    </row>
    <row r="119" spans="1:31" ht="15" x14ac:dyDescent="0.25">
      <c r="A119" s="18">
        <v>301</v>
      </c>
      <c r="B119" s="36" t="s">
        <v>118</v>
      </c>
      <c r="C119" s="13">
        <v>19890</v>
      </c>
      <c r="D119" s="13">
        <v>619.41666666666663</v>
      </c>
      <c r="E119" s="13">
        <v>8621</v>
      </c>
      <c r="F119" s="389">
        <v>7.1849746742450607E-2</v>
      </c>
      <c r="G119" s="390">
        <v>0.89588997467770426</v>
      </c>
      <c r="H119" s="60">
        <v>0</v>
      </c>
      <c r="I119" s="62">
        <v>85</v>
      </c>
      <c r="J119" s="11">
        <v>383</v>
      </c>
      <c r="K119" s="11">
        <v>1724.62</v>
      </c>
      <c r="L119" s="392">
        <v>11.532975380083728</v>
      </c>
      <c r="M119" s="390">
        <v>1.5866181036923053</v>
      </c>
      <c r="N119" s="60">
        <v>0</v>
      </c>
      <c r="O119" s="60">
        <v>0</v>
      </c>
      <c r="P119" s="11">
        <v>5331</v>
      </c>
      <c r="Q119" s="11">
        <v>598</v>
      </c>
      <c r="R119" s="65">
        <v>0.11217407615831926</v>
      </c>
      <c r="S119" s="391">
        <v>0.79149287565128001</v>
      </c>
      <c r="T119" s="62">
        <v>52.439629483309197</v>
      </c>
      <c r="U119" s="62">
        <v>0</v>
      </c>
      <c r="V119" s="62">
        <v>0</v>
      </c>
      <c r="W119" s="62">
        <v>33.072791352438408</v>
      </c>
      <c r="X119" s="62">
        <v>65.892249846341443</v>
      </c>
      <c r="Y119" s="62">
        <v>0</v>
      </c>
      <c r="Z119" s="62">
        <v>0</v>
      </c>
      <c r="AA119" s="62">
        <v>22.502142454765892</v>
      </c>
      <c r="AB119" s="69">
        <v>173.90681313685494</v>
      </c>
    </row>
    <row r="120" spans="1:31" ht="15" x14ac:dyDescent="0.25">
      <c r="A120" s="18">
        <v>304</v>
      </c>
      <c r="B120" s="36" t="s">
        <v>119</v>
      </c>
      <c r="C120" s="13">
        <v>950</v>
      </c>
      <c r="D120" s="13">
        <v>33.75</v>
      </c>
      <c r="E120" s="13">
        <v>415</v>
      </c>
      <c r="F120" s="389">
        <v>8.1325301204819275E-2</v>
      </c>
      <c r="G120" s="390">
        <v>0.83499762075826833</v>
      </c>
      <c r="H120" s="60">
        <v>0</v>
      </c>
      <c r="I120" s="62">
        <v>15</v>
      </c>
      <c r="J120" s="11">
        <v>35</v>
      </c>
      <c r="K120" s="11">
        <v>165.84</v>
      </c>
      <c r="L120" s="392">
        <v>5.7284129281234923</v>
      </c>
      <c r="M120" s="390">
        <v>3.1943276012179291</v>
      </c>
      <c r="N120" s="60">
        <v>1</v>
      </c>
      <c r="O120" s="60">
        <v>0</v>
      </c>
      <c r="P120" s="11">
        <v>216</v>
      </c>
      <c r="Q120" s="11">
        <v>36</v>
      </c>
      <c r="R120" s="65">
        <v>0.16666666666666666</v>
      </c>
      <c r="S120" s="391">
        <v>1.1759889966825456</v>
      </c>
      <c r="T120" s="62">
        <v>59.355375017342567</v>
      </c>
      <c r="U120" s="62">
        <v>0</v>
      </c>
      <c r="V120" s="62">
        <v>0</v>
      </c>
      <c r="W120" s="62">
        <v>63.277789473684209</v>
      </c>
      <c r="X120" s="62">
        <v>132.66042527858059</v>
      </c>
      <c r="Y120" s="62">
        <v>404.68</v>
      </c>
      <c r="Z120" s="62">
        <v>0</v>
      </c>
      <c r="AA120" s="62">
        <v>33.433367175684772</v>
      </c>
      <c r="AB120" s="69">
        <v>693.40695694529211</v>
      </c>
    </row>
    <row r="121" spans="1:31" ht="15" x14ac:dyDescent="0.25">
      <c r="A121" s="18">
        <v>305</v>
      </c>
      <c r="B121" s="36" t="s">
        <v>120</v>
      </c>
      <c r="C121" s="13">
        <v>15146</v>
      </c>
      <c r="D121" s="13">
        <v>569.16666666666663</v>
      </c>
      <c r="E121" s="13">
        <v>6499</v>
      </c>
      <c r="F121" s="389">
        <v>8.7577576037339067E-2</v>
      </c>
      <c r="G121" s="390">
        <v>1.4373116167153102</v>
      </c>
      <c r="H121" s="60">
        <v>0</v>
      </c>
      <c r="I121" s="62">
        <v>41</v>
      </c>
      <c r="J121" s="11">
        <v>495</v>
      </c>
      <c r="K121" s="11">
        <v>4978.8500000000004</v>
      </c>
      <c r="L121" s="392">
        <v>3.0420679474175762</v>
      </c>
      <c r="M121" s="390">
        <v>6.0151278156071752</v>
      </c>
      <c r="N121" s="60">
        <v>0</v>
      </c>
      <c r="O121" s="60">
        <v>0</v>
      </c>
      <c r="P121" s="11">
        <v>4063</v>
      </c>
      <c r="Q121" s="11">
        <v>464</v>
      </c>
      <c r="R121" s="65">
        <v>0.11420132906719173</v>
      </c>
      <c r="S121" s="391">
        <v>0.80579703833724026</v>
      </c>
      <c r="T121" s="62">
        <v>63.918605794208254</v>
      </c>
      <c r="U121" s="62">
        <v>0</v>
      </c>
      <c r="V121" s="62">
        <v>0</v>
      </c>
      <c r="W121" s="62">
        <v>56.132464016902148</v>
      </c>
      <c r="X121" s="62">
        <v>249.80825818216599</v>
      </c>
      <c r="Y121" s="62">
        <v>0</v>
      </c>
      <c r="Z121" s="62">
        <v>0</v>
      </c>
      <c r="AA121" s="62">
        <v>22.908809799927742</v>
      </c>
      <c r="AB121" s="69">
        <v>392.76813779320412</v>
      </c>
    </row>
    <row r="122" spans="1:31" ht="15" x14ac:dyDescent="0.25">
      <c r="A122" s="18">
        <v>309</v>
      </c>
      <c r="B122" s="36" t="s">
        <v>121</v>
      </c>
      <c r="C122" s="13">
        <v>6457</v>
      </c>
      <c r="D122" s="13">
        <v>393.75</v>
      </c>
      <c r="E122" s="13">
        <v>2498</v>
      </c>
      <c r="F122" s="389">
        <v>0.15762610088070456</v>
      </c>
      <c r="G122" s="390">
        <v>0.88694111885328664</v>
      </c>
      <c r="H122" s="60">
        <v>0</v>
      </c>
      <c r="I122" s="62">
        <v>9</v>
      </c>
      <c r="J122" s="11">
        <v>302</v>
      </c>
      <c r="K122" s="11">
        <v>445.87</v>
      </c>
      <c r="L122" s="392">
        <v>14.481799627694171</v>
      </c>
      <c r="M122" s="390">
        <v>1.2635465203154457</v>
      </c>
      <c r="N122" s="60">
        <v>0</v>
      </c>
      <c r="O122" s="60">
        <v>0</v>
      </c>
      <c r="P122" s="11">
        <v>1631</v>
      </c>
      <c r="Q122" s="11">
        <v>265</v>
      </c>
      <c r="R122" s="65">
        <v>0.16247700797057021</v>
      </c>
      <c r="S122" s="391">
        <v>1.1464270415237572</v>
      </c>
      <c r="T122" s="62">
        <v>115.04361117252476</v>
      </c>
      <c r="U122" s="62">
        <v>0</v>
      </c>
      <c r="V122" s="62">
        <v>0</v>
      </c>
      <c r="W122" s="62">
        <v>80.330971039182288</v>
      </c>
      <c r="X122" s="62">
        <v>52.475086988700461</v>
      </c>
      <c r="Y122" s="62">
        <v>0</v>
      </c>
      <c r="Z122" s="62">
        <v>0</v>
      </c>
      <c r="AA122" s="62">
        <v>32.592920790520417</v>
      </c>
      <c r="AB122" s="69">
        <v>280.44258999092796</v>
      </c>
    </row>
    <row r="123" spans="1:31" ht="15" x14ac:dyDescent="0.25">
      <c r="A123" s="18">
        <v>312</v>
      </c>
      <c r="B123" s="36" t="s">
        <v>122</v>
      </c>
      <c r="C123" s="13">
        <v>1196</v>
      </c>
      <c r="D123" s="13">
        <v>34.333333333333336</v>
      </c>
      <c r="E123" s="13">
        <v>493</v>
      </c>
      <c r="F123" s="389">
        <v>6.9641649763353616E-2</v>
      </c>
      <c r="G123" s="390">
        <v>1.060333904798997</v>
      </c>
      <c r="H123" s="60">
        <v>0</v>
      </c>
      <c r="I123" s="62">
        <v>1</v>
      </c>
      <c r="J123" s="11">
        <v>20</v>
      </c>
      <c r="K123" s="11">
        <v>448.22</v>
      </c>
      <c r="L123" s="392">
        <v>2.6683325152826733</v>
      </c>
      <c r="M123" s="390">
        <v>6.8576264100053583</v>
      </c>
      <c r="N123" s="60">
        <v>0</v>
      </c>
      <c r="O123" s="60">
        <v>0</v>
      </c>
      <c r="P123" s="11">
        <v>269</v>
      </c>
      <c r="Q123" s="11">
        <v>43</v>
      </c>
      <c r="R123" s="65">
        <v>0.15985130111524162</v>
      </c>
      <c r="S123" s="391">
        <v>1.1279002273014749</v>
      </c>
      <c r="T123" s="62">
        <v>50.828047081187144</v>
      </c>
      <c r="U123" s="62">
        <v>0</v>
      </c>
      <c r="V123" s="62">
        <v>0</v>
      </c>
      <c r="W123" s="62">
        <v>28.721404682274251</v>
      </c>
      <c r="X123" s="62">
        <v>284.79722480752253</v>
      </c>
      <c r="Y123" s="62">
        <v>0</v>
      </c>
      <c r="Z123" s="62">
        <v>0</v>
      </c>
      <c r="AA123" s="62">
        <v>32.06620346218093</v>
      </c>
      <c r="AB123" s="69">
        <v>396.41288003316481</v>
      </c>
    </row>
    <row r="124" spans="1:31" ht="15" x14ac:dyDescent="0.25">
      <c r="A124" s="18">
        <v>316</v>
      </c>
      <c r="B124" s="36" t="s">
        <v>123</v>
      </c>
      <c r="C124" s="13">
        <v>4198</v>
      </c>
      <c r="D124" s="13">
        <v>182.5</v>
      </c>
      <c r="E124" s="13">
        <v>1987</v>
      </c>
      <c r="F124" s="389">
        <v>9.1847005535983892E-2</v>
      </c>
      <c r="G124" s="390">
        <v>1.3206293734145085</v>
      </c>
      <c r="H124" s="60">
        <v>0</v>
      </c>
      <c r="I124" s="62">
        <v>19</v>
      </c>
      <c r="J124" s="11">
        <v>161</v>
      </c>
      <c r="K124" s="11">
        <v>256.5</v>
      </c>
      <c r="L124" s="392">
        <v>16.366471734892787</v>
      </c>
      <c r="M124" s="390">
        <v>1.1180435113859533</v>
      </c>
      <c r="N124" s="60">
        <v>0</v>
      </c>
      <c r="O124" s="60">
        <v>0</v>
      </c>
      <c r="P124" s="11">
        <v>1219</v>
      </c>
      <c r="Q124" s="11">
        <v>258</v>
      </c>
      <c r="R124" s="65">
        <v>0.21164889253486463</v>
      </c>
      <c r="S124" s="391">
        <v>1.4933806126862843</v>
      </c>
      <c r="T124" s="62">
        <v>67.03465437008677</v>
      </c>
      <c r="U124" s="62">
        <v>0</v>
      </c>
      <c r="V124" s="62">
        <v>0</v>
      </c>
      <c r="W124" s="62">
        <v>65.87040019056694</v>
      </c>
      <c r="X124" s="62">
        <v>46.43234702785864</v>
      </c>
      <c r="Y124" s="62">
        <v>0</v>
      </c>
      <c r="Z124" s="62">
        <v>0</v>
      </c>
      <c r="AA124" s="62">
        <v>42.456810818671066</v>
      </c>
      <c r="AB124" s="69">
        <v>221.79421240718341</v>
      </c>
    </row>
    <row r="125" spans="1:31" ht="15" x14ac:dyDescent="0.25">
      <c r="A125" s="18">
        <v>317</v>
      </c>
      <c r="B125" s="36" t="s">
        <v>124</v>
      </c>
      <c r="C125" s="13">
        <v>2474</v>
      </c>
      <c r="D125" s="13">
        <v>75.166666666666671</v>
      </c>
      <c r="E125" s="13">
        <v>1016</v>
      </c>
      <c r="F125" s="389">
        <v>7.398293963254593E-2</v>
      </c>
      <c r="G125" s="390">
        <v>0.71497032227467572</v>
      </c>
      <c r="H125" s="60">
        <v>0</v>
      </c>
      <c r="I125" s="62">
        <v>2</v>
      </c>
      <c r="J125" s="11">
        <v>29</v>
      </c>
      <c r="K125" s="11">
        <v>696.5</v>
      </c>
      <c r="L125" s="392">
        <v>3.552045944005743</v>
      </c>
      <c r="M125" s="390">
        <v>5.1515176931644167</v>
      </c>
      <c r="N125" s="60">
        <v>0</v>
      </c>
      <c r="O125" s="60">
        <v>0</v>
      </c>
      <c r="P125" s="11">
        <v>578</v>
      </c>
      <c r="Q125" s="11">
        <v>91</v>
      </c>
      <c r="R125" s="65">
        <v>0.157439446366782</v>
      </c>
      <c r="S125" s="391">
        <v>1.1108823394267646</v>
      </c>
      <c r="T125" s="62">
        <v>53.996543040346644</v>
      </c>
      <c r="U125" s="62">
        <v>0</v>
      </c>
      <c r="V125" s="62">
        <v>0</v>
      </c>
      <c r="W125" s="62">
        <v>20.132845594179464</v>
      </c>
      <c r="X125" s="62">
        <v>213.94252979711823</v>
      </c>
      <c r="Y125" s="62">
        <v>0</v>
      </c>
      <c r="Z125" s="62">
        <v>0</v>
      </c>
      <c r="AA125" s="62">
        <v>31.582384909902917</v>
      </c>
      <c r="AB125" s="69">
        <v>319.65430334154723</v>
      </c>
    </row>
    <row r="126" spans="1:31" s="22" customFormat="1" ht="15" x14ac:dyDescent="0.25">
      <c r="A126" s="18">
        <v>320</v>
      </c>
      <c r="B126" s="36" t="s">
        <v>125</v>
      </c>
      <c r="C126" s="13">
        <v>6996</v>
      </c>
      <c r="D126" s="13">
        <v>405.83333333333331</v>
      </c>
      <c r="E126" s="13">
        <v>2778</v>
      </c>
      <c r="F126" s="389">
        <v>0.14608831293496519</v>
      </c>
      <c r="G126" s="390">
        <v>1.0982768363515463</v>
      </c>
      <c r="H126" s="60">
        <v>0</v>
      </c>
      <c r="I126" s="62">
        <v>5</v>
      </c>
      <c r="J126" s="11">
        <v>149</v>
      </c>
      <c r="K126" s="11">
        <v>3504.39</v>
      </c>
      <c r="L126" s="392">
        <v>1.9963531456259149</v>
      </c>
      <c r="M126" s="390">
        <v>9.1659271645254918</v>
      </c>
      <c r="N126" s="60">
        <v>0</v>
      </c>
      <c r="O126" s="60">
        <v>0</v>
      </c>
      <c r="P126" s="11">
        <v>1552</v>
      </c>
      <c r="Q126" s="11">
        <v>224</v>
      </c>
      <c r="R126" s="65">
        <v>0.14432989690721648</v>
      </c>
      <c r="S126" s="391">
        <v>1.0183822239312765</v>
      </c>
      <c r="T126" s="62">
        <v>106.62274189513744</v>
      </c>
      <c r="U126" s="62">
        <v>0</v>
      </c>
      <c r="V126" s="62">
        <v>0</v>
      </c>
      <c r="W126" s="62">
        <v>36.579968553459118</v>
      </c>
      <c r="X126" s="62">
        <v>380.66095514274372</v>
      </c>
      <c r="Y126" s="62">
        <v>0</v>
      </c>
      <c r="Z126" s="62">
        <v>0</v>
      </c>
      <c r="AA126" s="62">
        <v>28.95260662636619</v>
      </c>
      <c r="AB126" s="69">
        <v>552.81627221770646</v>
      </c>
      <c r="AC126"/>
      <c r="AD126"/>
      <c r="AE126"/>
    </row>
    <row r="127" spans="1:31" ht="15" x14ac:dyDescent="0.25">
      <c r="A127" s="18">
        <v>322</v>
      </c>
      <c r="B127" s="36" t="s">
        <v>126</v>
      </c>
      <c r="C127" s="13">
        <v>6549</v>
      </c>
      <c r="D127" s="13">
        <v>210.33333333333334</v>
      </c>
      <c r="E127" s="13">
        <v>2743</v>
      </c>
      <c r="F127" s="389">
        <v>7.6680034026005595E-2</v>
      </c>
      <c r="G127" s="390">
        <v>1.083865001556332</v>
      </c>
      <c r="H127" s="60">
        <v>3</v>
      </c>
      <c r="I127" s="62">
        <v>4396</v>
      </c>
      <c r="J127" s="11">
        <v>207</v>
      </c>
      <c r="K127" s="11">
        <v>686.91</v>
      </c>
      <c r="L127" s="392">
        <v>9.5340000873476871</v>
      </c>
      <c r="M127" s="390">
        <v>1.9192812418537561</v>
      </c>
      <c r="N127" s="60">
        <v>1</v>
      </c>
      <c r="O127" s="60">
        <v>0</v>
      </c>
      <c r="P127" s="11">
        <v>1691</v>
      </c>
      <c r="Q127" s="11">
        <v>301</v>
      </c>
      <c r="R127" s="65">
        <v>0.17800118273211119</v>
      </c>
      <c r="S127" s="391">
        <v>1.2559645937366515</v>
      </c>
      <c r="T127" s="62">
        <v>55.96502083027562</v>
      </c>
      <c r="U127" s="62">
        <v>20.5807</v>
      </c>
      <c r="V127" s="62">
        <v>183.53873916628496</v>
      </c>
      <c r="W127" s="62">
        <v>54.287796610169487</v>
      </c>
      <c r="X127" s="62">
        <v>79.707749974186498</v>
      </c>
      <c r="Y127" s="62">
        <v>404.67999999999995</v>
      </c>
      <c r="Z127" s="62">
        <v>0</v>
      </c>
      <c r="AA127" s="62">
        <v>35.707073399933002</v>
      </c>
      <c r="AB127" s="69">
        <v>834.46707998084946</v>
      </c>
    </row>
    <row r="128" spans="1:31" ht="15" x14ac:dyDescent="0.25">
      <c r="A128" s="36">
        <v>398</v>
      </c>
      <c r="B128" s="36" t="s">
        <v>127</v>
      </c>
      <c r="C128" s="13">
        <v>120175</v>
      </c>
      <c r="D128" s="13">
        <v>7654.5</v>
      </c>
      <c r="E128" s="13">
        <v>55809</v>
      </c>
      <c r="F128" s="389">
        <v>0.13715529753265601</v>
      </c>
      <c r="G128" s="390">
        <v>0.56214695691152783</v>
      </c>
      <c r="H128" s="60">
        <v>0</v>
      </c>
      <c r="I128" s="62">
        <v>506</v>
      </c>
      <c r="J128" s="11">
        <v>10018</v>
      </c>
      <c r="K128" s="11">
        <v>459.5</v>
      </c>
      <c r="L128" s="392">
        <v>261.53427638737759</v>
      </c>
      <c r="M128" s="390">
        <v>6.9965695434793973E-2</v>
      </c>
      <c r="N128" s="60">
        <v>0</v>
      </c>
      <c r="O128" s="60">
        <v>0</v>
      </c>
      <c r="P128" s="11">
        <v>36690</v>
      </c>
      <c r="Q128" s="11">
        <v>5701</v>
      </c>
      <c r="R128" s="65">
        <v>0.15538293813028073</v>
      </c>
      <c r="S128" s="391">
        <v>1.0963717530804895</v>
      </c>
      <c r="T128" s="62">
        <v>100.10296918744854</v>
      </c>
      <c r="U128" s="62">
        <v>0</v>
      </c>
      <c r="V128" s="62">
        <v>0</v>
      </c>
      <c r="W128" s="62">
        <v>143.17716430205948</v>
      </c>
      <c r="X128" s="62">
        <v>2.9056753314069939</v>
      </c>
      <c r="Y128" s="62">
        <v>0</v>
      </c>
      <c r="Z128" s="62">
        <v>0</v>
      </c>
      <c r="AA128" s="62">
        <v>31.169848940078317</v>
      </c>
      <c r="AB128" s="69">
        <v>277.35565776099338</v>
      </c>
    </row>
    <row r="129" spans="1:28" ht="15" x14ac:dyDescent="0.25">
      <c r="A129" s="18">
        <v>399</v>
      </c>
      <c r="B129" s="36" t="s">
        <v>128</v>
      </c>
      <c r="C129" s="13">
        <v>7817</v>
      </c>
      <c r="D129" s="13">
        <v>188.66666666666666</v>
      </c>
      <c r="E129" s="13">
        <v>3656</v>
      </c>
      <c r="F129" s="389">
        <v>5.1604668125455867E-2</v>
      </c>
      <c r="G129" s="390">
        <v>1.2619376481997013</v>
      </c>
      <c r="H129" s="60">
        <v>0</v>
      </c>
      <c r="I129" s="62">
        <v>90</v>
      </c>
      <c r="J129" s="11">
        <v>140</v>
      </c>
      <c r="K129" s="11">
        <v>505.16</v>
      </c>
      <c r="L129" s="392">
        <v>15.474305170639004</v>
      </c>
      <c r="M129" s="390">
        <v>1.1825039848766834</v>
      </c>
      <c r="N129" s="60">
        <v>0</v>
      </c>
      <c r="O129" s="60">
        <v>0</v>
      </c>
      <c r="P129" s="11">
        <v>2547</v>
      </c>
      <c r="Q129" s="11">
        <v>204</v>
      </c>
      <c r="R129" s="65">
        <v>8.0094228504122497E-2</v>
      </c>
      <c r="S129" s="391">
        <v>0.56513958851175339</v>
      </c>
      <c r="T129" s="62">
        <v>37.663732981666783</v>
      </c>
      <c r="U129" s="62">
        <v>0</v>
      </c>
      <c r="V129" s="62">
        <v>0</v>
      </c>
      <c r="W129" s="62">
        <v>30.760598695151593</v>
      </c>
      <c r="X129" s="62">
        <v>49.109390491928657</v>
      </c>
      <c r="Y129" s="62">
        <v>0</v>
      </c>
      <c r="Z129" s="62">
        <v>0</v>
      </c>
      <c r="AA129" s="62">
        <v>16.06691850138915</v>
      </c>
      <c r="AB129" s="69">
        <v>133.60064067013619</v>
      </c>
    </row>
    <row r="130" spans="1:28" ht="15" x14ac:dyDescent="0.25">
      <c r="A130" s="18">
        <v>400</v>
      </c>
      <c r="B130" s="36" t="s">
        <v>129</v>
      </c>
      <c r="C130" s="13">
        <v>8366</v>
      </c>
      <c r="D130" s="13">
        <v>281.91666666666669</v>
      </c>
      <c r="E130" s="13">
        <v>3930</v>
      </c>
      <c r="F130" s="389">
        <v>7.1734520780322317E-2</v>
      </c>
      <c r="G130" s="390">
        <v>0.7857162161855693</v>
      </c>
      <c r="H130" s="60">
        <v>0</v>
      </c>
      <c r="I130" s="62">
        <v>25</v>
      </c>
      <c r="J130" s="11">
        <v>821</v>
      </c>
      <c r="K130" s="11">
        <v>531.88</v>
      </c>
      <c r="L130" s="392">
        <v>15.729111829736031</v>
      </c>
      <c r="M130" s="390">
        <v>1.1633477926506404</v>
      </c>
      <c r="N130" s="60">
        <v>0</v>
      </c>
      <c r="O130" s="60">
        <v>0</v>
      </c>
      <c r="P130" s="11">
        <v>2595</v>
      </c>
      <c r="Q130" s="11">
        <v>560</v>
      </c>
      <c r="R130" s="65">
        <v>0.21579961464354527</v>
      </c>
      <c r="S130" s="391">
        <v>1.5226678338548569</v>
      </c>
      <c r="T130" s="62">
        <v>52.355531667592132</v>
      </c>
      <c r="U130" s="62">
        <v>0</v>
      </c>
      <c r="V130" s="62">
        <v>0</v>
      </c>
      <c r="W130" s="62">
        <v>168.55131962706193</v>
      </c>
      <c r="X130" s="62">
        <v>48.313833828781092</v>
      </c>
      <c r="Y130" s="62">
        <v>0</v>
      </c>
      <c r="Z130" s="62">
        <v>0</v>
      </c>
      <c r="AA130" s="62">
        <v>43.289446516493577</v>
      </c>
      <c r="AB130" s="69">
        <v>312.51013163992877</v>
      </c>
    </row>
    <row r="131" spans="1:28" ht="15" x14ac:dyDescent="0.25">
      <c r="A131" s="18">
        <v>402</v>
      </c>
      <c r="B131" s="36" t="s">
        <v>130</v>
      </c>
      <c r="C131" s="13">
        <v>9099</v>
      </c>
      <c r="D131" s="13">
        <v>393.08333333333331</v>
      </c>
      <c r="E131" s="13">
        <v>4072</v>
      </c>
      <c r="F131" s="389">
        <v>9.6533235101506215E-2</v>
      </c>
      <c r="G131" s="390">
        <v>0.91767328038623963</v>
      </c>
      <c r="H131" s="60">
        <v>0</v>
      </c>
      <c r="I131" s="62">
        <v>11</v>
      </c>
      <c r="J131" s="11">
        <v>214</v>
      </c>
      <c r="K131" s="11">
        <v>1096.71</v>
      </c>
      <c r="L131" s="392">
        <v>8.2966326558525036</v>
      </c>
      <c r="M131" s="390">
        <v>2.2055246129971353</v>
      </c>
      <c r="N131" s="60">
        <v>0</v>
      </c>
      <c r="O131" s="60">
        <v>0</v>
      </c>
      <c r="P131" s="11">
        <v>2542</v>
      </c>
      <c r="Q131" s="11">
        <v>336</v>
      </c>
      <c r="R131" s="65">
        <v>0.13217938630999213</v>
      </c>
      <c r="S131" s="391">
        <v>0.93264902333281352</v>
      </c>
      <c r="T131" s="62">
        <v>70.454905007442591</v>
      </c>
      <c r="U131" s="62">
        <v>0</v>
      </c>
      <c r="V131" s="62">
        <v>0</v>
      </c>
      <c r="W131" s="62">
        <v>40.394940103308059</v>
      </c>
      <c r="X131" s="62">
        <v>91.595437177771032</v>
      </c>
      <c r="Y131" s="62">
        <v>0</v>
      </c>
      <c r="Z131" s="62">
        <v>0</v>
      </c>
      <c r="AA131" s="62">
        <v>26.51521173335189</v>
      </c>
      <c r="AB131" s="69">
        <v>228.96049402187359</v>
      </c>
    </row>
    <row r="132" spans="1:28" ht="15" x14ac:dyDescent="0.25">
      <c r="A132" s="18">
        <v>403</v>
      </c>
      <c r="B132" s="36" t="s">
        <v>131</v>
      </c>
      <c r="C132" s="13">
        <v>2820</v>
      </c>
      <c r="D132" s="13">
        <v>67.083333333333329</v>
      </c>
      <c r="E132" s="13">
        <v>1103</v>
      </c>
      <c r="F132" s="389">
        <v>6.081897854336657E-2</v>
      </c>
      <c r="G132" s="390">
        <v>0.38911216186219949</v>
      </c>
      <c r="H132" s="60">
        <v>0</v>
      </c>
      <c r="I132" s="62">
        <v>11</v>
      </c>
      <c r="J132" s="11">
        <v>140</v>
      </c>
      <c r="K132" s="11">
        <v>420.89</v>
      </c>
      <c r="L132" s="392">
        <v>6.700087908954834</v>
      </c>
      <c r="M132" s="390">
        <v>2.731072752496603</v>
      </c>
      <c r="N132" s="60">
        <v>0</v>
      </c>
      <c r="O132" s="60">
        <v>0</v>
      </c>
      <c r="P132" s="11">
        <v>661</v>
      </c>
      <c r="Q132" s="11">
        <v>87</v>
      </c>
      <c r="R132" s="65">
        <v>0.13161875945537066</v>
      </c>
      <c r="S132" s="391">
        <v>0.92869327725913597</v>
      </c>
      <c r="T132" s="62">
        <v>44.388809215984942</v>
      </c>
      <c r="U132" s="62">
        <v>0</v>
      </c>
      <c r="V132" s="62">
        <v>0</v>
      </c>
      <c r="W132" s="62">
        <v>85.26794326241135</v>
      </c>
      <c r="X132" s="62">
        <v>113.42145141118391</v>
      </c>
      <c r="Y132" s="62">
        <v>0</v>
      </c>
      <c r="Z132" s="62">
        <v>0</v>
      </c>
      <c r="AA132" s="62">
        <v>26.402749872477241</v>
      </c>
      <c r="AB132" s="69">
        <v>269.48095376205748</v>
      </c>
    </row>
    <row r="133" spans="1:28" ht="15" x14ac:dyDescent="0.25">
      <c r="A133" s="18">
        <v>405</v>
      </c>
      <c r="B133" s="36" t="s">
        <v>132</v>
      </c>
      <c r="C133" s="13">
        <v>72650</v>
      </c>
      <c r="D133" s="13">
        <v>3364.1666666666665</v>
      </c>
      <c r="E133" s="13">
        <v>33319</v>
      </c>
      <c r="F133" s="389">
        <v>0.10096841641906019</v>
      </c>
      <c r="G133" s="390">
        <v>0.86381957889586503</v>
      </c>
      <c r="H133" s="60">
        <v>0</v>
      </c>
      <c r="I133" s="62">
        <v>124</v>
      </c>
      <c r="J133" s="11">
        <v>6446</v>
      </c>
      <c r="K133" s="11">
        <v>1433.99</v>
      </c>
      <c r="L133" s="392">
        <v>50.662835863569484</v>
      </c>
      <c r="M133" s="390">
        <v>0.36118048300246214</v>
      </c>
      <c r="N133" s="60">
        <v>0</v>
      </c>
      <c r="O133" s="60">
        <v>0</v>
      </c>
      <c r="P133" s="11">
        <v>21583</v>
      </c>
      <c r="Q133" s="11">
        <v>2731</v>
      </c>
      <c r="R133" s="65">
        <v>0.12653477273780289</v>
      </c>
      <c r="S133" s="391">
        <v>0.89282100262429653</v>
      </c>
      <c r="T133" s="62">
        <v>73.691927760181287</v>
      </c>
      <c r="U133" s="62">
        <v>0</v>
      </c>
      <c r="V133" s="62">
        <v>0</v>
      </c>
      <c r="W133" s="62">
        <v>152.39178031658636</v>
      </c>
      <c r="X133" s="62">
        <v>14.999825459092254</v>
      </c>
      <c r="Y133" s="62">
        <v>0</v>
      </c>
      <c r="Z133" s="62">
        <v>0</v>
      </c>
      <c r="AA133" s="62">
        <v>25.382901104608752</v>
      </c>
      <c r="AB133" s="69">
        <v>266.46643464046866</v>
      </c>
    </row>
    <row r="134" spans="1:28" ht="15" x14ac:dyDescent="0.25">
      <c r="A134" s="18">
        <v>407</v>
      </c>
      <c r="B134" s="36" t="s">
        <v>133</v>
      </c>
      <c r="C134" s="13">
        <v>2518</v>
      </c>
      <c r="D134" s="13">
        <v>115.08333333333333</v>
      </c>
      <c r="E134" s="13">
        <v>1169</v>
      </c>
      <c r="F134" s="389">
        <v>9.8445965212432276E-2</v>
      </c>
      <c r="G134" s="390">
        <v>0.80792580958965821</v>
      </c>
      <c r="H134" s="60">
        <v>1</v>
      </c>
      <c r="I134" s="62">
        <v>751</v>
      </c>
      <c r="J134" s="11">
        <v>173</v>
      </c>
      <c r="K134" s="11">
        <v>329.89</v>
      </c>
      <c r="L134" s="392">
        <v>7.6328473127406111</v>
      </c>
      <c r="M134" s="390">
        <v>2.3973265516441136</v>
      </c>
      <c r="N134" s="60">
        <v>0</v>
      </c>
      <c r="O134" s="60">
        <v>0</v>
      </c>
      <c r="P134" s="11">
        <v>722</v>
      </c>
      <c r="Q134" s="11">
        <v>163</v>
      </c>
      <c r="R134" s="65">
        <v>0.2257617728531856</v>
      </c>
      <c r="S134" s="391">
        <v>1.5929601644813431</v>
      </c>
      <c r="T134" s="62">
        <v>71.850913523353881</v>
      </c>
      <c r="U134" s="62">
        <v>20.5807</v>
      </c>
      <c r="V134" s="62">
        <v>81.550994559173944</v>
      </c>
      <c r="W134" s="62">
        <v>118.00413820492453</v>
      </c>
      <c r="X134" s="62">
        <v>99.560971689780033</v>
      </c>
      <c r="Y134" s="62">
        <v>0</v>
      </c>
      <c r="Z134" s="62">
        <v>0</v>
      </c>
      <c r="AA134" s="62">
        <v>45.287857476204586</v>
      </c>
      <c r="AB134" s="69">
        <v>436.835575453437</v>
      </c>
    </row>
    <row r="135" spans="1:28" ht="15" x14ac:dyDescent="0.25">
      <c r="A135" s="18">
        <v>408</v>
      </c>
      <c r="B135" s="36" t="s">
        <v>134</v>
      </c>
      <c r="C135" s="13">
        <v>14099</v>
      </c>
      <c r="D135" s="13">
        <v>342.75</v>
      </c>
      <c r="E135" s="13">
        <v>6270</v>
      </c>
      <c r="F135" s="389">
        <v>5.466507177033493E-2</v>
      </c>
      <c r="G135" s="390">
        <v>0.78660565703814356</v>
      </c>
      <c r="H135" s="60">
        <v>0</v>
      </c>
      <c r="I135" s="62">
        <v>22</v>
      </c>
      <c r="J135" s="11">
        <v>411</v>
      </c>
      <c r="K135" s="11">
        <v>737.16</v>
      </c>
      <c r="L135" s="392">
        <v>19.126105594443541</v>
      </c>
      <c r="M135" s="390">
        <v>0.95672521711866387</v>
      </c>
      <c r="N135" s="60">
        <v>0</v>
      </c>
      <c r="O135" s="60">
        <v>0</v>
      </c>
      <c r="P135" s="11">
        <v>4245</v>
      </c>
      <c r="Q135" s="11">
        <v>422</v>
      </c>
      <c r="R135" s="65">
        <v>9.9411071849234395E-2</v>
      </c>
      <c r="S135" s="391">
        <v>0.70143795985870572</v>
      </c>
      <c r="T135" s="62">
        <v>39.89737249305017</v>
      </c>
      <c r="U135" s="62">
        <v>0</v>
      </c>
      <c r="V135" s="62">
        <v>0</v>
      </c>
      <c r="W135" s="62">
        <v>50.068014752819344</v>
      </c>
      <c r="X135" s="62">
        <v>39.732798266938104</v>
      </c>
      <c r="Y135" s="62">
        <v>0</v>
      </c>
      <c r="Z135" s="62">
        <v>0</v>
      </c>
      <c r="AA135" s="62">
        <v>19.941881198783005</v>
      </c>
      <c r="AB135" s="69">
        <v>149.64006671159061</v>
      </c>
    </row>
    <row r="136" spans="1:28" ht="15" x14ac:dyDescent="0.25">
      <c r="A136" s="18">
        <v>410</v>
      </c>
      <c r="B136" s="36" t="s">
        <v>135</v>
      </c>
      <c r="C136" s="13">
        <v>18775</v>
      </c>
      <c r="D136" s="13">
        <v>736.83333333333337</v>
      </c>
      <c r="E136" s="13">
        <v>8460</v>
      </c>
      <c r="F136" s="389">
        <v>8.7096138691883374E-2</v>
      </c>
      <c r="G136" s="390">
        <v>1.2043227296160957</v>
      </c>
      <c r="H136" s="60">
        <v>0</v>
      </c>
      <c r="I136" s="62">
        <v>26</v>
      </c>
      <c r="J136" s="11">
        <v>277</v>
      </c>
      <c r="K136" s="11">
        <v>648.51</v>
      </c>
      <c r="L136" s="392">
        <v>28.950979938628549</v>
      </c>
      <c r="M136" s="390">
        <v>0.63204864105699465</v>
      </c>
      <c r="N136" s="60">
        <v>0</v>
      </c>
      <c r="O136" s="60">
        <v>0</v>
      </c>
      <c r="P136" s="11">
        <v>5990</v>
      </c>
      <c r="Q136" s="11">
        <v>486</v>
      </c>
      <c r="R136" s="65">
        <v>8.1135225375626049E-2</v>
      </c>
      <c r="S136" s="391">
        <v>0.57248479371056826</v>
      </c>
      <c r="T136" s="62">
        <v>63.567228132354821</v>
      </c>
      <c r="U136" s="62">
        <v>0</v>
      </c>
      <c r="V136" s="62">
        <v>0</v>
      </c>
      <c r="W136" s="62">
        <v>25.340004260985353</v>
      </c>
      <c r="X136" s="62">
        <v>26.248980063096987</v>
      </c>
      <c r="Y136" s="62">
        <v>0</v>
      </c>
      <c r="Z136" s="62">
        <v>0</v>
      </c>
      <c r="AA136" s="62">
        <v>16.275742685191457</v>
      </c>
      <c r="AB136" s="69">
        <v>131.43195514162863</v>
      </c>
    </row>
    <row r="137" spans="1:28" ht="15" x14ac:dyDescent="0.25">
      <c r="A137" s="18">
        <v>416</v>
      </c>
      <c r="B137" s="36" t="s">
        <v>136</v>
      </c>
      <c r="C137" s="13">
        <v>2886</v>
      </c>
      <c r="D137" s="13">
        <v>103.41666666666667</v>
      </c>
      <c r="E137" s="13">
        <v>1342</v>
      </c>
      <c r="F137" s="389">
        <v>7.7061599602583214E-2</v>
      </c>
      <c r="G137" s="390">
        <v>1.0978753013350921</v>
      </c>
      <c r="H137" s="60">
        <v>0</v>
      </c>
      <c r="I137" s="62">
        <v>3</v>
      </c>
      <c r="J137" s="11">
        <v>76</v>
      </c>
      <c r="K137" s="11">
        <v>217.96</v>
      </c>
      <c r="L137" s="392">
        <v>13.240961644338411</v>
      </c>
      <c r="M137" s="390">
        <v>1.3819560858936977</v>
      </c>
      <c r="N137" s="60">
        <v>0</v>
      </c>
      <c r="O137" s="60">
        <v>0</v>
      </c>
      <c r="P137" s="11">
        <v>886</v>
      </c>
      <c r="Q137" s="11">
        <v>97</v>
      </c>
      <c r="R137" s="65">
        <v>0.10948081264108352</v>
      </c>
      <c r="S137" s="391">
        <v>0.77248938608266549</v>
      </c>
      <c r="T137" s="62">
        <v>56.243506953978176</v>
      </c>
      <c r="U137" s="62">
        <v>0</v>
      </c>
      <c r="V137" s="62">
        <v>0</v>
      </c>
      <c r="W137" s="62">
        <v>45.229743589743585</v>
      </c>
      <c r="X137" s="62">
        <v>57.392636247165264</v>
      </c>
      <c r="Y137" s="62">
        <v>0</v>
      </c>
      <c r="Z137" s="62">
        <v>0</v>
      </c>
      <c r="AA137" s="62">
        <v>21.961873246330182</v>
      </c>
      <c r="AB137" s="69">
        <v>180.82776003721719</v>
      </c>
    </row>
    <row r="138" spans="1:28" ht="15" x14ac:dyDescent="0.25">
      <c r="A138" s="18">
        <v>418</v>
      </c>
      <c r="B138" s="36" t="s">
        <v>137</v>
      </c>
      <c r="C138" s="13">
        <v>24580</v>
      </c>
      <c r="D138" s="13">
        <v>692.75</v>
      </c>
      <c r="E138" s="13">
        <v>11603</v>
      </c>
      <c r="F138" s="389">
        <v>5.9704386796518141E-2</v>
      </c>
      <c r="G138" s="390">
        <v>0.78029783086133064</v>
      </c>
      <c r="H138" s="60">
        <v>0</v>
      </c>
      <c r="I138" s="62">
        <v>70</v>
      </c>
      <c r="J138" s="11">
        <v>725</v>
      </c>
      <c r="K138" s="11">
        <v>269.58</v>
      </c>
      <c r="L138" s="392">
        <v>91.178870836115451</v>
      </c>
      <c r="M138" s="390">
        <v>0.20068714779730065</v>
      </c>
      <c r="N138" s="60">
        <v>0</v>
      </c>
      <c r="O138" s="60">
        <v>0</v>
      </c>
      <c r="P138" s="11">
        <v>8586</v>
      </c>
      <c r="Q138" s="11">
        <v>572</v>
      </c>
      <c r="R138" s="65">
        <v>6.6620079198695545E-2</v>
      </c>
      <c r="S138" s="391">
        <v>0.47006688057471424</v>
      </c>
      <c r="T138" s="62">
        <v>43.575323005109368</v>
      </c>
      <c r="U138" s="62">
        <v>0</v>
      </c>
      <c r="V138" s="62">
        <v>0</v>
      </c>
      <c r="W138" s="62">
        <v>50.659743694060211</v>
      </c>
      <c r="X138" s="62">
        <v>8.3345372480218973</v>
      </c>
      <c r="Y138" s="62">
        <v>0</v>
      </c>
      <c r="Z138" s="62">
        <v>0</v>
      </c>
      <c r="AA138" s="62">
        <v>13.364001414739127</v>
      </c>
      <c r="AB138" s="69">
        <v>115.9336053619306</v>
      </c>
    </row>
    <row r="139" spans="1:28" ht="15" x14ac:dyDescent="0.25">
      <c r="A139" s="18">
        <v>420</v>
      </c>
      <c r="B139" s="36" t="s">
        <v>138</v>
      </c>
      <c r="C139" s="13">
        <v>9177</v>
      </c>
      <c r="D139" s="13">
        <v>321.33333333333331</v>
      </c>
      <c r="E139" s="13">
        <v>4034</v>
      </c>
      <c r="F139" s="389">
        <v>7.9656255164435627E-2</v>
      </c>
      <c r="G139" s="390">
        <v>0.57596899802295609</v>
      </c>
      <c r="H139" s="60">
        <v>0</v>
      </c>
      <c r="I139" s="62">
        <v>15</v>
      </c>
      <c r="J139" s="11">
        <v>208</v>
      </c>
      <c r="K139" s="11">
        <v>1136.26</v>
      </c>
      <c r="L139" s="392">
        <v>8.0764965764877754</v>
      </c>
      <c r="M139" s="390">
        <v>2.2656392353026815</v>
      </c>
      <c r="N139" s="60">
        <v>0</v>
      </c>
      <c r="O139" s="60">
        <v>0</v>
      </c>
      <c r="P139" s="11">
        <v>2453</v>
      </c>
      <c r="Q139" s="11">
        <v>271</v>
      </c>
      <c r="R139" s="65">
        <v>0.11047696697920913</v>
      </c>
      <c r="S139" s="391">
        <v>0.77951818532646522</v>
      </c>
      <c r="T139" s="62">
        <v>58.137219631742681</v>
      </c>
      <c r="U139" s="62">
        <v>0</v>
      </c>
      <c r="V139" s="62">
        <v>0</v>
      </c>
      <c r="W139" s="62">
        <v>38.928660782390757</v>
      </c>
      <c r="X139" s="62">
        <v>94.091997442120359</v>
      </c>
      <c r="Y139" s="62">
        <v>0</v>
      </c>
      <c r="Z139" s="62">
        <v>0</v>
      </c>
      <c r="AA139" s="62">
        <v>22.161702008831405</v>
      </c>
      <c r="AB139" s="69">
        <v>213.31957986508522</v>
      </c>
    </row>
    <row r="140" spans="1:28" ht="15" x14ac:dyDescent="0.25">
      <c r="A140" s="18">
        <v>421</v>
      </c>
      <c r="B140" s="36" t="s">
        <v>139</v>
      </c>
      <c r="C140" s="13">
        <v>695</v>
      </c>
      <c r="D140" s="13">
        <v>23.583333333333332</v>
      </c>
      <c r="E140" s="13">
        <v>277</v>
      </c>
      <c r="F140" s="389">
        <v>8.5138387484957875E-2</v>
      </c>
      <c r="G140" s="390">
        <v>0.77862180836607764</v>
      </c>
      <c r="H140" s="60">
        <v>0</v>
      </c>
      <c r="I140" s="62">
        <v>1</v>
      </c>
      <c r="J140" s="11">
        <v>11</v>
      </c>
      <c r="K140" s="11">
        <v>480.06</v>
      </c>
      <c r="L140" s="392">
        <v>1.4477356997042037</v>
      </c>
      <c r="M140" s="390">
        <v>12.639342617037874</v>
      </c>
      <c r="N140" s="60">
        <v>0</v>
      </c>
      <c r="O140" s="60">
        <v>0</v>
      </c>
      <c r="P140" s="11">
        <v>147</v>
      </c>
      <c r="Q140" s="11">
        <v>15</v>
      </c>
      <c r="R140" s="65">
        <v>0.10204081632653061</v>
      </c>
      <c r="S140" s="391">
        <v>0.71999326327502799</v>
      </c>
      <c r="T140" s="62">
        <v>62.138360911991768</v>
      </c>
      <c r="U140" s="62">
        <v>0</v>
      </c>
      <c r="V140" s="62">
        <v>0</v>
      </c>
      <c r="W140" s="62">
        <v>27.184086330935251</v>
      </c>
      <c r="X140" s="62">
        <v>524.91189888558301</v>
      </c>
      <c r="Y140" s="62">
        <v>0</v>
      </c>
      <c r="Z140" s="62">
        <v>0</v>
      </c>
      <c r="AA140" s="62">
        <v>20.469408474909045</v>
      </c>
      <c r="AB140" s="69">
        <v>634.70375460341904</v>
      </c>
    </row>
    <row r="141" spans="1:28" ht="15" x14ac:dyDescent="0.25">
      <c r="A141" s="18">
        <v>422</v>
      </c>
      <c r="B141" s="36" t="s">
        <v>140</v>
      </c>
      <c r="C141" s="13">
        <v>10372</v>
      </c>
      <c r="D141" s="13">
        <v>567.16666666666663</v>
      </c>
      <c r="E141" s="13">
        <v>4026</v>
      </c>
      <c r="F141" s="389">
        <v>0.14087597284318595</v>
      </c>
      <c r="G141" s="390">
        <v>0.53629017855432159</v>
      </c>
      <c r="H141" s="60">
        <v>0</v>
      </c>
      <c r="I141" s="62">
        <v>11</v>
      </c>
      <c r="J141" s="11">
        <v>545</v>
      </c>
      <c r="K141" s="11">
        <v>3417.86</v>
      </c>
      <c r="L141" s="392">
        <v>3.0346474109530526</v>
      </c>
      <c r="M141" s="390">
        <v>6.0298364355059411</v>
      </c>
      <c r="N141" s="60">
        <v>3</v>
      </c>
      <c r="O141" s="60">
        <v>239</v>
      </c>
      <c r="P141" s="11">
        <v>2350</v>
      </c>
      <c r="Q141" s="11">
        <v>420</v>
      </c>
      <c r="R141" s="65">
        <v>0.17872340425531916</v>
      </c>
      <c r="S141" s="391">
        <v>1.2610605411234108</v>
      </c>
      <c r="T141" s="62">
        <v>102.81850881782847</v>
      </c>
      <c r="U141" s="62">
        <v>0</v>
      </c>
      <c r="V141" s="62">
        <v>0</v>
      </c>
      <c r="W141" s="62">
        <v>90.248679136135749</v>
      </c>
      <c r="X141" s="62">
        <v>250.41910716656179</v>
      </c>
      <c r="Y141" s="62">
        <v>0</v>
      </c>
      <c r="Z141" s="62">
        <v>6.821131893559583</v>
      </c>
      <c r="AA141" s="62">
        <v>35.851951184138564</v>
      </c>
      <c r="AB141" s="69">
        <v>486.1593781982242</v>
      </c>
    </row>
    <row r="142" spans="1:28" ht="15" x14ac:dyDescent="0.25">
      <c r="A142" s="36">
        <v>423</v>
      </c>
      <c r="B142" s="36" t="s">
        <v>141</v>
      </c>
      <c r="C142" s="13">
        <v>20497</v>
      </c>
      <c r="D142" s="13">
        <v>472.5</v>
      </c>
      <c r="E142" s="13">
        <v>9961</v>
      </c>
      <c r="F142" s="389">
        <v>4.7434996486296559E-2</v>
      </c>
      <c r="G142" s="390">
        <v>0.85443834898366122</v>
      </c>
      <c r="H142" s="60">
        <v>0</v>
      </c>
      <c r="I142" s="62">
        <v>303</v>
      </c>
      <c r="J142" s="11">
        <v>846</v>
      </c>
      <c r="K142" s="11">
        <v>300.54000000000002</v>
      </c>
      <c r="L142" s="392">
        <v>68.200572303187585</v>
      </c>
      <c r="M142" s="390">
        <v>0.26830313748882206</v>
      </c>
      <c r="N142" s="60">
        <v>0</v>
      </c>
      <c r="O142" s="60">
        <v>0</v>
      </c>
      <c r="P142" s="11">
        <v>7066</v>
      </c>
      <c r="Q142" s="11">
        <v>599</v>
      </c>
      <c r="R142" s="65">
        <v>8.4772148315878856E-2</v>
      </c>
      <c r="S142" s="391">
        <v>0.59814668186768605</v>
      </c>
      <c r="T142" s="62">
        <v>34.620492807023417</v>
      </c>
      <c r="U142" s="62">
        <v>0</v>
      </c>
      <c r="V142" s="62">
        <v>0</v>
      </c>
      <c r="W142" s="62">
        <v>70.890317607454747</v>
      </c>
      <c r="X142" s="62">
        <v>11.142629299910782</v>
      </c>
      <c r="Y142" s="62">
        <v>0</v>
      </c>
      <c r="Z142" s="62">
        <v>0</v>
      </c>
      <c r="AA142" s="62">
        <v>17.005310165498315</v>
      </c>
      <c r="AB142" s="69">
        <v>133.65874987988724</v>
      </c>
    </row>
    <row r="143" spans="1:28" ht="15" x14ac:dyDescent="0.25">
      <c r="A143" s="18">
        <v>425</v>
      </c>
      <c r="B143" s="36" t="s">
        <v>142</v>
      </c>
      <c r="C143" s="13">
        <v>10258</v>
      </c>
      <c r="D143" s="13">
        <v>228.16666666666666</v>
      </c>
      <c r="E143" s="13">
        <v>4480</v>
      </c>
      <c r="F143" s="389">
        <v>5.0930059523809523E-2</v>
      </c>
      <c r="G143" s="390">
        <v>1.5853681850713044</v>
      </c>
      <c r="H143" s="60">
        <v>0</v>
      </c>
      <c r="I143" s="62">
        <v>11</v>
      </c>
      <c r="J143" s="11">
        <v>82</v>
      </c>
      <c r="K143" s="11">
        <v>637.30999999999995</v>
      </c>
      <c r="L143" s="392">
        <v>16.095777565078222</v>
      </c>
      <c r="M143" s="390">
        <v>1.1368464464356904</v>
      </c>
      <c r="N143" s="60">
        <v>0</v>
      </c>
      <c r="O143" s="60">
        <v>0</v>
      </c>
      <c r="P143" s="11">
        <v>3423</v>
      </c>
      <c r="Q143" s="11">
        <v>184</v>
      </c>
      <c r="R143" s="65">
        <v>5.375401694420099E-2</v>
      </c>
      <c r="S143" s="391">
        <v>0.37928479472320492</v>
      </c>
      <c r="T143" s="62">
        <v>37.171369031611455</v>
      </c>
      <c r="U143" s="62">
        <v>0</v>
      </c>
      <c r="V143" s="62">
        <v>0</v>
      </c>
      <c r="W143" s="62">
        <v>13.72960421134724</v>
      </c>
      <c r="X143" s="62">
        <v>47.213232920474226</v>
      </c>
      <c r="Y143" s="62">
        <v>0</v>
      </c>
      <c r="Z143" s="62">
        <v>0</v>
      </c>
      <c r="AA143" s="62">
        <v>10.783066713980716</v>
      </c>
      <c r="AB143" s="69">
        <v>108.89727287741363</v>
      </c>
    </row>
    <row r="144" spans="1:28" ht="15" x14ac:dyDescent="0.25">
      <c r="A144" s="18">
        <v>426</v>
      </c>
      <c r="B144" s="36" t="s">
        <v>143</v>
      </c>
      <c r="C144" s="13">
        <v>11962</v>
      </c>
      <c r="D144" s="13">
        <v>546.41666666666663</v>
      </c>
      <c r="E144" s="13">
        <v>5639</v>
      </c>
      <c r="F144" s="389">
        <v>9.6899568481409223E-2</v>
      </c>
      <c r="G144" s="390">
        <v>0.93382150437274991</v>
      </c>
      <c r="H144" s="60">
        <v>0</v>
      </c>
      <c r="I144" s="62">
        <v>7</v>
      </c>
      <c r="J144" s="11">
        <v>257</v>
      </c>
      <c r="K144" s="11">
        <v>727.19</v>
      </c>
      <c r="L144" s="392">
        <v>16.449621144405175</v>
      </c>
      <c r="M144" s="390">
        <v>1.1123920342507174</v>
      </c>
      <c r="N144" s="60">
        <v>3</v>
      </c>
      <c r="O144" s="60">
        <v>463</v>
      </c>
      <c r="P144" s="11">
        <v>3781</v>
      </c>
      <c r="Q144" s="11">
        <v>322</v>
      </c>
      <c r="R144" s="65">
        <v>8.5162655382174032E-2</v>
      </c>
      <c r="S144" s="391">
        <v>0.60090207394622541</v>
      </c>
      <c r="T144" s="62">
        <v>70.722273892935561</v>
      </c>
      <c r="U144" s="62">
        <v>0</v>
      </c>
      <c r="V144" s="62">
        <v>0</v>
      </c>
      <c r="W144" s="62">
        <v>36.900834308644036</v>
      </c>
      <c r="X144" s="62">
        <v>46.197641182432299</v>
      </c>
      <c r="Y144" s="62">
        <v>0</v>
      </c>
      <c r="Z144" s="62">
        <v>11.457721116870086</v>
      </c>
      <c r="AA144" s="62">
        <v>17.08364596229119</v>
      </c>
      <c r="AB144" s="69">
        <v>182.36211646317318</v>
      </c>
    </row>
    <row r="145" spans="1:28" ht="15" x14ac:dyDescent="0.25">
      <c r="A145" s="18">
        <v>430</v>
      </c>
      <c r="B145" s="36" t="s">
        <v>144</v>
      </c>
      <c r="C145" s="13">
        <v>15392</v>
      </c>
      <c r="D145" s="13">
        <v>545.58333333333337</v>
      </c>
      <c r="E145" s="13">
        <v>6664</v>
      </c>
      <c r="F145" s="389">
        <v>8.1870248099239706E-2</v>
      </c>
      <c r="G145" s="390">
        <v>0.53284330200992414</v>
      </c>
      <c r="H145" s="60">
        <v>0</v>
      </c>
      <c r="I145" s="62">
        <v>33</v>
      </c>
      <c r="J145" s="11">
        <v>660</v>
      </c>
      <c r="K145" s="11">
        <v>848.09</v>
      </c>
      <c r="L145" s="392">
        <v>18.149017203362849</v>
      </c>
      <c r="M145" s="390">
        <v>1.008232419554264</v>
      </c>
      <c r="N145" s="60">
        <v>0</v>
      </c>
      <c r="O145" s="60">
        <v>0</v>
      </c>
      <c r="P145" s="11">
        <v>4192</v>
      </c>
      <c r="Q145" s="11">
        <v>663</v>
      </c>
      <c r="R145" s="65">
        <v>0.15815839694656489</v>
      </c>
      <c r="S145" s="391">
        <v>1.1159552072526639</v>
      </c>
      <c r="T145" s="62">
        <v>59.753105204672551</v>
      </c>
      <c r="U145" s="62">
        <v>0</v>
      </c>
      <c r="V145" s="62">
        <v>0</v>
      </c>
      <c r="W145" s="62">
        <v>73.647115384615375</v>
      </c>
      <c r="X145" s="62">
        <v>41.871892384088582</v>
      </c>
      <c r="Y145" s="62">
        <v>0</v>
      </c>
      <c r="Z145" s="62">
        <v>0</v>
      </c>
      <c r="AA145" s="62">
        <v>31.726606542193235</v>
      </c>
      <c r="AB145" s="69">
        <v>206.99871951556977</v>
      </c>
    </row>
    <row r="146" spans="1:28" ht="15" x14ac:dyDescent="0.25">
      <c r="A146" s="18">
        <v>433</v>
      </c>
      <c r="B146" s="36" t="s">
        <v>145</v>
      </c>
      <c r="C146" s="13">
        <v>7749</v>
      </c>
      <c r="D146" s="13">
        <v>204.33333333333334</v>
      </c>
      <c r="E146" s="13">
        <v>3611</v>
      </c>
      <c r="F146" s="389">
        <v>5.6586356503277029E-2</v>
      </c>
      <c r="G146" s="390">
        <v>1.1758853652936541</v>
      </c>
      <c r="H146" s="60">
        <v>0</v>
      </c>
      <c r="I146" s="62">
        <v>37</v>
      </c>
      <c r="J146" s="11">
        <v>246</v>
      </c>
      <c r="K146" s="11">
        <v>597.69000000000005</v>
      </c>
      <c r="L146" s="392">
        <v>12.964914922451436</v>
      </c>
      <c r="M146" s="390">
        <v>1.4113804554005187</v>
      </c>
      <c r="N146" s="60">
        <v>0</v>
      </c>
      <c r="O146" s="60">
        <v>0</v>
      </c>
      <c r="P146" s="11">
        <v>2309</v>
      </c>
      <c r="Q146" s="11">
        <v>296</v>
      </c>
      <c r="R146" s="65">
        <v>0.12819402338674751</v>
      </c>
      <c r="S146" s="391">
        <v>0.90452856565968009</v>
      </c>
      <c r="T146" s="62">
        <v>41.299624610772604</v>
      </c>
      <c r="U146" s="62">
        <v>0</v>
      </c>
      <c r="V146" s="62">
        <v>0</v>
      </c>
      <c r="W146" s="62">
        <v>54.525079365079364</v>
      </c>
      <c r="X146" s="62">
        <v>58.614630312783547</v>
      </c>
      <c r="Y146" s="62">
        <v>0</v>
      </c>
      <c r="Z146" s="62">
        <v>0</v>
      </c>
      <c r="AA146" s="62">
        <v>25.715747121704702</v>
      </c>
      <c r="AB146" s="69">
        <v>180.15508141034024</v>
      </c>
    </row>
    <row r="147" spans="1:28" ht="15" x14ac:dyDescent="0.25">
      <c r="A147" s="18">
        <v>434</v>
      </c>
      <c r="B147" s="36" t="s">
        <v>146</v>
      </c>
      <c r="C147" s="13">
        <v>14568</v>
      </c>
      <c r="D147" s="13">
        <v>702</v>
      </c>
      <c r="E147" s="13">
        <v>6745</v>
      </c>
      <c r="F147" s="389">
        <v>0.10407709414381024</v>
      </c>
      <c r="G147" s="390">
        <v>0.93236143420850459</v>
      </c>
      <c r="H147" s="60">
        <v>1</v>
      </c>
      <c r="I147" s="62">
        <v>5747</v>
      </c>
      <c r="J147" s="11">
        <v>720</v>
      </c>
      <c r="K147" s="11">
        <v>819.82</v>
      </c>
      <c r="L147" s="392">
        <v>17.769754336317728</v>
      </c>
      <c r="M147" s="390">
        <v>1.0297512943147593</v>
      </c>
      <c r="N147" s="60">
        <v>3</v>
      </c>
      <c r="O147" s="60">
        <v>708</v>
      </c>
      <c r="P147" s="11">
        <v>4182</v>
      </c>
      <c r="Q147" s="11">
        <v>660</v>
      </c>
      <c r="R147" s="65">
        <v>0.15781922525107603</v>
      </c>
      <c r="S147" s="391">
        <v>1.1135620341613774</v>
      </c>
      <c r="T147" s="62">
        <v>75.960800170452345</v>
      </c>
      <c r="U147" s="62">
        <v>20.5807</v>
      </c>
      <c r="V147" s="62">
        <v>107.86643239291598</v>
      </c>
      <c r="W147" s="62">
        <v>84.886655683690279</v>
      </c>
      <c r="X147" s="62">
        <v>42.765571252891959</v>
      </c>
      <c r="Y147" s="62">
        <v>0</v>
      </c>
      <c r="Z147" s="62">
        <v>14.3864744645799</v>
      </c>
      <c r="AA147" s="62">
        <v>31.658568631207963</v>
      </c>
      <c r="AB147" s="69">
        <v>378.10520259573838</v>
      </c>
    </row>
    <row r="148" spans="1:28" ht="15" x14ac:dyDescent="0.25">
      <c r="A148" s="18">
        <v>435</v>
      </c>
      <c r="B148" s="36" t="s">
        <v>147</v>
      </c>
      <c r="C148" s="13">
        <v>692</v>
      </c>
      <c r="D148" s="13">
        <v>28.666666666666668</v>
      </c>
      <c r="E148" s="13">
        <v>284</v>
      </c>
      <c r="F148" s="389">
        <v>0.10093896713615023</v>
      </c>
      <c r="G148" s="390">
        <v>0.64670950601002641</v>
      </c>
      <c r="H148" s="60">
        <v>0</v>
      </c>
      <c r="I148" s="62">
        <v>0</v>
      </c>
      <c r="J148" s="11">
        <v>4</v>
      </c>
      <c r="K148" s="11">
        <v>214.5</v>
      </c>
      <c r="L148" s="392">
        <v>3.2261072261072261</v>
      </c>
      <c r="M148" s="390">
        <v>5.6719836772314096</v>
      </c>
      <c r="N148" s="60">
        <v>3</v>
      </c>
      <c r="O148" s="60">
        <v>309</v>
      </c>
      <c r="P148" s="11">
        <v>140</v>
      </c>
      <c r="Q148" s="11">
        <v>23</v>
      </c>
      <c r="R148" s="65">
        <v>0.16428571428571428</v>
      </c>
      <c r="S148" s="391">
        <v>1.159189153872795</v>
      </c>
      <c r="T148" s="62">
        <v>73.670434163413518</v>
      </c>
      <c r="U148" s="62">
        <v>0</v>
      </c>
      <c r="V148" s="62">
        <v>0</v>
      </c>
      <c r="W148" s="62">
        <v>9.927976878612716</v>
      </c>
      <c r="X148" s="62">
        <v>235.55748211542041</v>
      </c>
      <c r="Y148" s="62">
        <v>0</v>
      </c>
      <c r="Z148" s="62">
        <v>132.1823410404624</v>
      </c>
      <c r="AA148" s="62">
        <v>32.955747644603562</v>
      </c>
      <c r="AB148" s="69">
        <v>484.29398184251261</v>
      </c>
    </row>
    <row r="149" spans="1:28" ht="15" x14ac:dyDescent="0.25">
      <c r="A149" s="18">
        <v>436</v>
      </c>
      <c r="B149" s="36" t="s">
        <v>148</v>
      </c>
      <c r="C149" s="13">
        <v>1988</v>
      </c>
      <c r="D149" s="13">
        <v>49.666666666666664</v>
      </c>
      <c r="E149" s="13">
        <v>824</v>
      </c>
      <c r="F149" s="389">
        <v>6.0275080906148866E-2</v>
      </c>
      <c r="G149" s="390">
        <v>1.0635258288351888</v>
      </c>
      <c r="H149" s="60">
        <v>0</v>
      </c>
      <c r="I149" s="62">
        <v>3</v>
      </c>
      <c r="J149" s="11">
        <v>33</v>
      </c>
      <c r="K149" s="11">
        <v>214.12</v>
      </c>
      <c r="L149" s="392">
        <v>9.2845133569960776</v>
      </c>
      <c r="M149" s="390">
        <v>1.9708547797704696</v>
      </c>
      <c r="N149" s="60">
        <v>0</v>
      </c>
      <c r="O149" s="60">
        <v>0</v>
      </c>
      <c r="P149" s="11">
        <v>548</v>
      </c>
      <c r="Q149" s="11">
        <v>53</v>
      </c>
      <c r="R149" s="65">
        <v>9.6715328467153291E-2</v>
      </c>
      <c r="S149" s="391">
        <v>0.6824169725274627</v>
      </c>
      <c r="T149" s="62">
        <v>43.991844830365302</v>
      </c>
      <c r="U149" s="62">
        <v>0</v>
      </c>
      <c r="V149" s="62">
        <v>0</v>
      </c>
      <c r="W149" s="62">
        <v>28.510472837022132</v>
      </c>
      <c r="X149" s="62">
        <v>81.849599003867596</v>
      </c>
      <c r="Y149" s="62">
        <v>0</v>
      </c>
      <c r="Z149" s="62">
        <v>0</v>
      </c>
      <c r="AA149" s="62">
        <v>19.401114528955766</v>
      </c>
      <c r="AB149" s="69">
        <v>173.75303120021076</v>
      </c>
    </row>
    <row r="150" spans="1:28" ht="15" x14ac:dyDescent="0.25">
      <c r="A150" s="18">
        <v>440</v>
      </c>
      <c r="B150" s="36" t="s">
        <v>149</v>
      </c>
      <c r="C150" s="13">
        <v>5732</v>
      </c>
      <c r="D150" s="13">
        <v>50.333333333333336</v>
      </c>
      <c r="E150" s="13">
        <v>2443</v>
      </c>
      <c r="F150" s="389">
        <v>2.0603083640332923E-2</v>
      </c>
      <c r="G150" s="390">
        <v>0.8697611919017173</v>
      </c>
      <c r="H150" s="393">
        <v>3</v>
      </c>
      <c r="I150" s="62">
        <v>5277</v>
      </c>
      <c r="J150" s="11">
        <v>152</v>
      </c>
      <c r="K150" s="11">
        <v>142.74</v>
      </c>
      <c r="L150" s="392">
        <v>40.156928681518842</v>
      </c>
      <c r="M150" s="390">
        <v>0.45567298417171659</v>
      </c>
      <c r="N150" s="60">
        <v>3</v>
      </c>
      <c r="O150" s="60">
        <v>2142</v>
      </c>
      <c r="P150" s="11">
        <v>1534</v>
      </c>
      <c r="Q150" s="11">
        <v>128</v>
      </c>
      <c r="R150" s="65">
        <v>8.344198174706649E-2</v>
      </c>
      <c r="S150" s="391">
        <v>0.58876111437561607</v>
      </c>
      <c r="T150" s="62">
        <v>15.037186925453005</v>
      </c>
      <c r="U150" s="62">
        <v>20.5807</v>
      </c>
      <c r="V150" s="62">
        <v>251.72477601186324</v>
      </c>
      <c r="W150" s="62">
        <v>45.545373342637824</v>
      </c>
      <c r="X150" s="62">
        <v>18.924099032651391</v>
      </c>
      <c r="Y150" s="62">
        <v>0</v>
      </c>
      <c r="Z150" s="62">
        <v>110.62017445917655</v>
      </c>
      <c r="AA150" s="62">
        <v>16.738478481698763</v>
      </c>
      <c r="AB150" s="69">
        <v>479.17078825348085</v>
      </c>
    </row>
    <row r="151" spans="1:28" ht="15" x14ac:dyDescent="0.25">
      <c r="A151" s="18">
        <v>441</v>
      </c>
      <c r="B151" s="36" t="s">
        <v>150</v>
      </c>
      <c r="C151" s="13">
        <v>4421</v>
      </c>
      <c r="D151" s="13">
        <v>196.58333333333334</v>
      </c>
      <c r="E151" s="13">
        <v>1911</v>
      </c>
      <c r="F151" s="389">
        <v>0.10286935286935288</v>
      </c>
      <c r="G151" s="390">
        <v>1.0858934109030536</v>
      </c>
      <c r="H151" s="60">
        <v>0</v>
      </c>
      <c r="I151" s="62">
        <v>13</v>
      </c>
      <c r="J151" s="11">
        <v>209</v>
      </c>
      <c r="K151" s="11">
        <v>750.16</v>
      </c>
      <c r="L151" s="392">
        <v>5.8934094059933884</v>
      </c>
      <c r="M151" s="390">
        <v>3.1048967188448908</v>
      </c>
      <c r="N151" s="60">
        <v>0</v>
      </c>
      <c r="O151" s="60">
        <v>0</v>
      </c>
      <c r="P151" s="11">
        <v>1111</v>
      </c>
      <c r="Q151" s="11">
        <v>144</v>
      </c>
      <c r="R151" s="65">
        <v>0.12961296129612962</v>
      </c>
      <c r="S151" s="391">
        <v>0.91454049787013458</v>
      </c>
      <c r="T151" s="62">
        <v>75.079328657807125</v>
      </c>
      <c r="U151" s="62">
        <v>0</v>
      </c>
      <c r="V151" s="62">
        <v>0</v>
      </c>
      <c r="W151" s="62">
        <v>81.195625424112194</v>
      </c>
      <c r="X151" s="62">
        <v>128.94636073362832</v>
      </c>
      <c r="Y151" s="62">
        <v>0</v>
      </c>
      <c r="Z151" s="62">
        <v>0</v>
      </c>
      <c r="AA151" s="62">
        <v>26.000386354447926</v>
      </c>
      <c r="AB151" s="69">
        <v>311.22170116999553</v>
      </c>
    </row>
    <row r="152" spans="1:28" ht="15" x14ac:dyDescent="0.25">
      <c r="A152" s="18">
        <v>444</v>
      </c>
      <c r="B152" s="36" t="s">
        <v>151</v>
      </c>
      <c r="C152" s="13">
        <v>45811</v>
      </c>
      <c r="D152" s="13">
        <v>1796.6666666666667</v>
      </c>
      <c r="E152" s="13">
        <v>21411</v>
      </c>
      <c r="F152" s="389">
        <v>8.3913253312160416E-2</v>
      </c>
      <c r="G152" s="390">
        <v>0.62571018022818548</v>
      </c>
      <c r="H152" s="60">
        <v>1</v>
      </c>
      <c r="I152" s="62">
        <v>1602</v>
      </c>
      <c r="J152" s="11">
        <v>2567</v>
      </c>
      <c r="K152" s="11">
        <v>940.16</v>
      </c>
      <c r="L152" s="392">
        <v>48.726812457454052</v>
      </c>
      <c r="M152" s="390">
        <v>0.37553097780520345</v>
      </c>
      <c r="N152" s="60">
        <v>0</v>
      </c>
      <c r="O152" s="60">
        <v>0</v>
      </c>
      <c r="P152" s="11">
        <v>13909</v>
      </c>
      <c r="Q152" s="11">
        <v>2184</v>
      </c>
      <c r="R152" s="65">
        <v>0.15702063412179165</v>
      </c>
      <c r="S152" s="391">
        <v>1.1079272278760572</v>
      </c>
      <c r="T152" s="62">
        <v>61.244195170265058</v>
      </c>
      <c r="U152" s="62">
        <v>20.5807</v>
      </c>
      <c r="V152" s="62">
        <v>9.5617589356268162</v>
      </c>
      <c r="W152" s="62">
        <v>96.241627120123979</v>
      </c>
      <c r="X152" s="62">
        <v>15.595801508250098</v>
      </c>
      <c r="Y152" s="62">
        <v>0</v>
      </c>
      <c r="Z152" s="62">
        <v>0</v>
      </c>
      <c r="AA152" s="62">
        <v>31.498371088516308</v>
      </c>
      <c r="AB152" s="69">
        <v>234.72245382278226</v>
      </c>
    </row>
    <row r="153" spans="1:28" ht="15" x14ac:dyDescent="0.25">
      <c r="A153" s="18">
        <v>445</v>
      </c>
      <c r="B153" s="36" t="s">
        <v>152</v>
      </c>
      <c r="C153" s="13">
        <v>14991</v>
      </c>
      <c r="D153" s="13">
        <v>376.66666666666669</v>
      </c>
      <c r="E153" s="13">
        <v>6791</v>
      </c>
      <c r="F153" s="389">
        <v>5.5465567172237766E-2</v>
      </c>
      <c r="G153" s="390">
        <v>1.5102817220004772</v>
      </c>
      <c r="H153" s="60">
        <v>3</v>
      </c>
      <c r="I153" s="62">
        <v>8181</v>
      </c>
      <c r="J153" s="11">
        <v>587</v>
      </c>
      <c r="K153" s="11">
        <v>883.98</v>
      </c>
      <c r="L153" s="392">
        <v>16.958528473494876</v>
      </c>
      <c r="M153" s="390">
        <v>1.0790103372517132</v>
      </c>
      <c r="N153" s="60">
        <v>1</v>
      </c>
      <c r="O153" s="60">
        <v>0</v>
      </c>
      <c r="P153" s="11">
        <v>4372</v>
      </c>
      <c r="Q153" s="11">
        <v>536</v>
      </c>
      <c r="R153" s="65">
        <v>0.12259835315645014</v>
      </c>
      <c r="S153" s="391">
        <v>0.86504588594031728</v>
      </c>
      <c r="T153" s="62">
        <v>40.481615085154885</v>
      </c>
      <c r="U153" s="62">
        <v>20.5807</v>
      </c>
      <c r="V153" s="62">
        <v>149.21787094256555</v>
      </c>
      <c r="W153" s="62">
        <v>67.25341738376359</v>
      </c>
      <c r="X153" s="62">
        <v>44.811299306063653</v>
      </c>
      <c r="Y153" s="62">
        <v>404.68</v>
      </c>
      <c r="Z153" s="62">
        <v>0</v>
      </c>
      <c r="AA153" s="62">
        <v>24.593254537283222</v>
      </c>
      <c r="AB153" s="69">
        <v>751.61815725483075</v>
      </c>
    </row>
    <row r="154" spans="1:28" ht="15" x14ac:dyDescent="0.25">
      <c r="A154" s="18">
        <v>475</v>
      </c>
      <c r="B154" s="36" t="s">
        <v>153</v>
      </c>
      <c r="C154" s="13">
        <v>5479</v>
      </c>
      <c r="D154" s="13">
        <v>93.25</v>
      </c>
      <c r="E154" s="13">
        <v>2583</v>
      </c>
      <c r="F154" s="389">
        <v>3.6101432442895855E-2</v>
      </c>
      <c r="G154" s="390">
        <v>1.0365784904812576</v>
      </c>
      <c r="H154" s="60">
        <v>3</v>
      </c>
      <c r="I154" s="62">
        <v>4671</v>
      </c>
      <c r="J154" s="11">
        <v>283</v>
      </c>
      <c r="K154" s="11">
        <v>522.11</v>
      </c>
      <c r="L154" s="392">
        <v>10.493957212081744</v>
      </c>
      <c r="M154" s="390">
        <v>1.7437108954867302</v>
      </c>
      <c r="N154" s="60">
        <v>1</v>
      </c>
      <c r="O154" s="60">
        <v>0</v>
      </c>
      <c r="P154" s="11">
        <v>1624</v>
      </c>
      <c r="Q154" s="11">
        <v>163</v>
      </c>
      <c r="R154" s="65">
        <v>0.10036945812807882</v>
      </c>
      <c r="S154" s="391">
        <v>0.70820027016966114</v>
      </c>
      <c r="T154" s="62">
        <v>26.34867660575426</v>
      </c>
      <c r="U154" s="62">
        <v>20.5807</v>
      </c>
      <c r="V154" s="62">
        <v>233.10608875707246</v>
      </c>
      <c r="W154" s="62">
        <v>88.713966052199311</v>
      </c>
      <c r="X154" s="62">
        <v>72.416313489563905</v>
      </c>
      <c r="Y154" s="62">
        <v>404.68000000000006</v>
      </c>
      <c r="Z154" s="62">
        <v>0</v>
      </c>
      <c r="AA154" s="62">
        <v>20.134133680923469</v>
      </c>
      <c r="AB154" s="69">
        <v>865.97987858551346</v>
      </c>
    </row>
    <row r="155" spans="1:28" ht="15" x14ac:dyDescent="0.25">
      <c r="A155" s="18">
        <v>480</v>
      </c>
      <c r="B155" s="36" t="s">
        <v>154</v>
      </c>
      <c r="C155" s="13">
        <v>1978</v>
      </c>
      <c r="D155" s="13">
        <v>53.916666666666664</v>
      </c>
      <c r="E155" s="13">
        <v>906</v>
      </c>
      <c r="F155" s="389">
        <v>5.9510669610007352E-2</v>
      </c>
      <c r="G155" s="390">
        <v>0.48677428497617425</v>
      </c>
      <c r="H155" s="60">
        <v>0</v>
      </c>
      <c r="I155" s="62">
        <v>19</v>
      </c>
      <c r="J155" s="11">
        <v>58</v>
      </c>
      <c r="K155" s="11">
        <v>195.31</v>
      </c>
      <c r="L155" s="392">
        <v>10.127489631867288</v>
      </c>
      <c r="M155" s="390">
        <v>1.8068078262850473</v>
      </c>
      <c r="N155" s="60">
        <v>0</v>
      </c>
      <c r="O155" s="60">
        <v>0</v>
      </c>
      <c r="P155" s="11">
        <v>588</v>
      </c>
      <c r="Q155" s="11">
        <v>89</v>
      </c>
      <c r="R155" s="65">
        <v>0.15136054421768708</v>
      </c>
      <c r="S155" s="391">
        <v>1.0679900071912916</v>
      </c>
      <c r="T155" s="62">
        <v>43.43393826896564</v>
      </c>
      <c r="U155" s="62">
        <v>0</v>
      </c>
      <c r="V155" s="62">
        <v>0</v>
      </c>
      <c r="W155" s="62">
        <v>50.362649140546004</v>
      </c>
      <c r="X155" s="62">
        <v>75.036729025618015</v>
      </c>
      <c r="Y155" s="62">
        <v>0</v>
      </c>
      <c r="Z155" s="62">
        <v>0</v>
      </c>
      <c r="AA155" s="62">
        <v>30.362955904448416</v>
      </c>
      <c r="AB155" s="69">
        <v>199.19627233957806</v>
      </c>
    </row>
    <row r="156" spans="1:28" ht="15" x14ac:dyDescent="0.25">
      <c r="A156" s="18">
        <v>481</v>
      </c>
      <c r="B156" s="36" t="s">
        <v>155</v>
      </c>
      <c r="C156" s="13">
        <v>9642</v>
      </c>
      <c r="D156" s="13">
        <v>221.25</v>
      </c>
      <c r="E156" s="13">
        <v>4789</v>
      </c>
      <c r="F156" s="389">
        <v>4.6199624138651078E-2</v>
      </c>
      <c r="G156" s="390">
        <v>0.70158303623307938</v>
      </c>
      <c r="H156" s="60">
        <v>0</v>
      </c>
      <c r="I156" s="62">
        <v>123</v>
      </c>
      <c r="J156" s="11">
        <v>241</v>
      </c>
      <c r="K156" s="11">
        <v>174.89</v>
      </c>
      <c r="L156" s="392">
        <v>55.131797129624339</v>
      </c>
      <c r="M156" s="390">
        <v>0.33190333854809301</v>
      </c>
      <c r="N156" s="60">
        <v>0</v>
      </c>
      <c r="O156" s="60">
        <v>0</v>
      </c>
      <c r="P156" s="11">
        <v>3365</v>
      </c>
      <c r="Q156" s="11">
        <v>287</v>
      </c>
      <c r="R156" s="65">
        <v>8.5289747399702825E-2</v>
      </c>
      <c r="S156" s="391">
        <v>0.6017988268313057</v>
      </c>
      <c r="T156" s="62">
        <v>33.718854720299589</v>
      </c>
      <c r="U156" s="62">
        <v>0</v>
      </c>
      <c r="V156" s="62">
        <v>0</v>
      </c>
      <c r="W156" s="62">
        <v>42.929593445343293</v>
      </c>
      <c r="X156" s="62">
        <v>13.783945649902302</v>
      </c>
      <c r="Y156" s="62">
        <v>0</v>
      </c>
      <c r="Z156" s="62">
        <v>0</v>
      </c>
      <c r="AA156" s="62">
        <v>17.109140646814019</v>
      </c>
      <c r="AB156" s="69">
        <v>107.54153446235919</v>
      </c>
    </row>
    <row r="157" spans="1:28" ht="15" x14ac:dyDescent="0.25">
      <c r="A157" s="18">
        <v>483</v>
      </c>
      <c r="B157" s="36" t="s">
        <v>156</v>
      </c>
      <c r="C157" s="13">
        <v>1067</v>
      </c>
      <c r="D157" s="13">
        <v>30.416666666666668</v>
      </c>
      <c r="E157" s="13">
        <v>413</v>
      </c>
      <c r="F157" s="389">
        <v>7.3648103309120264E-2</v>
      </c>
      <c r="G157" s="390">
        <v>0.99225289043158738</v>
      </c>
      <c r="H157" s="60">
        <v>0</v>
      </c>
      <c r="I157" s="62">
        <v>3</v>
      </c>
      <c r="J157" s="11">
        <v>3</v>
      </c>
      <c r="K157" s="11">
        <v>229.97</v>
      </c>
      <c r="L157" s="392">
        <v>4.6397356176892641</v>
      </c>
      <c r="M157" s="390">
        <v>3.943851338794965</v>
      </c>
      <c r="N157" s="60">
        <v>0</v>
      </c>
      <c r="O157" s="60">
        <v>0</v>
      </c>
      <c r="P157" s="11">
        <v>226</v>
      </c>
      <c r="Q157" s="11">
        <v>21</v>
      </c>
      <c r="R157" s="65">
        <v>9.2920353982300891E-2</v>
      </c>
      <c r="S157" s="391">
        <v>0.65563988310619814</v>
      </c>
      <c r="T157" s="62">
        <v>53.752162321776609</v>
      </c>
      <c r="U157" s="62">
        <v>0</v>
      </c>
      <c r="V157" s="62">
        <v>0</v>
      </c>
      <c r="W157" s="62">
        <v>4.8290721649484531</v>
      </c>
      <c r="X157" s="62">
        <v>163.78814610015488</v>
      </c>
      <c r="Y157" s="62">
        <v>0</v>
      </c>
      <c r="Z157" s="62">
        <v>0</v>
      </c>
      <c r="AA157" s="62">
        <v>18.639841876709212</v>
      </c>
      <c r="AB157" s="69">
        <v>241.00922246358917</v>
      </c>
    </row>
    <row r="158" spans="1:28" ht="15" x14ac:dyDescent="0.25">
      <c r="A158" s="18">
        <v>484</v>
      </c>
      <c r="B158" s="36" t="s">
        <v>157</v>
      </c>
      <c r="C158" s="13">
        <v>2967</v>
      </c>
      <c r="D158" s="13">
        <v>102.5</v>
      </c>
      <c r="E158" s="13">
        <v>1195</v>
      </c>
      <c r="F158" s="389">
        <v>8.5774058577405859E-2</v>
      </c>
      <c r="G158" s="390">
        <v>1.193759895047565</v>
      </c>
      <c r="H158" s="60">
        <v>0</v>
      </c>
      <c r="I158" s="62">
        <v>15</v>
      </c>
      <c r="J158" s="11">
        <v>59</v>
      </c>
      <c r="K158" s="11">
        <v>446.28</v>
      </c>
      <c r="L158" s="392">
        <v>6.6482925517612266</v>
      </c>
      <c r="M158" s="390">
        <v>2.7523499281978765</v>
      </c>
      <c r="N158" s="60">
        <v>0</v>
      </c>
      <c r="O158" s="60">
        <v>0</v>
      </c>
      <c r="P158" s="11">
        <v>704</v>
      </c>
      <c r="Q158" s="11">
        <v>120</v>
      </c>
      <c r="R158" s="65">
        <v>0.17045454545454544</v>
      </c>
      <c r="S158" s="391">
        <v>1.2027160193344217</v>
      </c>
      <c r="T158" s="62">
        <v>62.602306271196881</v>
      </c>
      <c r="U158" s="62">
        <v>0</v>
      </c>
      <c r="V158" s="62">
        <v>0</v>
      </c>
      <c r="W158" s="62">
        <v>34.153980451634645</v>
      </c>
      <c r="X158" s="62">
        <v>114.30509251805782</v>
      </c>
      <c r="Y158" s="62">
        <v>0</v>
      </c>
      <c r="Z158" s="62">
        <v>0</v>
      </c>
      <c r="AA158" s="62">
        <v>34.193216429677605</v>
      </c>
      <c r="AB158" s="69">
        <v>245.25459567056694</v>
      </c>
    </row>
    <row r="159" spans="1:28" ht="15" x14ac:dyDescent="0.25">
      <c r="A159" s="18">
        <v>489</v>
      </c>
      <c r="B159" s="36" t="s">
        <v>158</v>
      </c>
      <c r="C159" s="13">
        <v>1791</v>
      </c>
      <c r="D159" s="13">
        <v>74</v>
      </c>
      <c r="E159" s="13">
        <v>756</v>
      </c>
      <c r="F159" s="389">
        <v>9.7883597883597878E-2</v>
      </c>
      <c r="G159" s="390">
        <v>1.124607814018058</v>
      </c>
      <c r="H159" s="60">
        <v>0</v>
      </c>
      <c r="I159" s="62">
        <v>6</v>
      </c>
      <c r="J159" s="11">
        <v>90</v>
      </c>
      <c r="K159" s="11">
        <v>422.63</v>
      </c>
      <c r="L159" s="392">
        <v>4.2377493315666186</v>
      </c>
      <c r="M159" s="390">
        <v>4.3179589201218498</v>
      </c>
      <c r="N159" s="60">
        <v>0</v>
      </c>
      <c r="O159" s="60">
        <v>0</v>
      </c>
      <c r="P159" s="11">
        <v>443</v>
      </c>
      <c r="Q159" s="11">
        <v>83</v>
      </c>
      <c r="R159" s="65">
        <v>0.18735891647855529</v>
      </c>
      <c r="S159" s="391">
        <v>1.3219921452548706</v>
      </c>
      <c r="T159" s="62">
        <v>71.440469009703705</v>
      </c>
      <c r="U159" s="62">
        <v>0</v>
      </c>
      <c r="V159" s="62">
        <v>0</v>
      </c>
      <c r="W159" s="62">
        <v>86.308542713567846</v>
      </c>
      <c r="X159" s="62">
        <v>179.32483395266044</v>
      </c>
      <c r="Y159" s="62">
        <v>0</v>
      </c>
      <c r="Z159" s="62">
        <v>0</v>
      </c>
      <c r="AA159" s="62">
        <v>37.584236689595976</v>
      </c>
      <c r="AB159" s="69">
        <v>374.65808236552795</v>
      </c>
    </row>
    <row r="160" spans="1:28" ht="15" x14ac:dyDescent="0.25">
      <c r="A160" s="18">
        <v>491</v>
      </c>
      <c r="B160" s="36" t="s">
        <v>159</v>
      </c>
      <c r="C160" s="13">
        <v>51980</v>
      </c>
      <c r="D160" s="13">
        <v>2312.75</v>
      </c>
      <c r="E160" s="13">
        <v>23508</v>
      </c>
      <c r="F160" s="389">
        <v>9.8381402075889066E-2</v>
      </c>
      <c r="G160" s="390">
        <v>1.196750373470082</v>
      </c>
      <c r="H160" s="60">
        <v>0</v>
      </c>
      <c r="I160" s="62">
        <v>85</v>
      </c>
      <c r="J160" s="11">
        <v>2364</v>
      </c>
      <c r="K160" s="11">
        <v>2548.35</v>
      </c>
      <c r="L160" s="392">
        <v>20.397512115682698</v>
      </c>
      <c r="M160" s="390">
        <v>0.89709114639572529</v>
      </c>
      <c r="N160" s="60">
        <v>3</v>
      </c>
      <c r="O160" s="60">
        <v>283</v>
      </c>
      <c r="P160" s="11">
        <v>14868</v>
      </c>
      <c r="Q160" s="11">
        <v>1663</v>
      </c>
      <c r="R160" s="65">
        <v>0.11185095507129406</v>
      </c>
      <c r="S160" s="391">
        <v>0.78921295459365359</v>
      </c>
      <c r="T160" s="62">
        <v>71.803792035636718</v>
      </c>
      <c r="U160" s="62">
        <v>0</v>
      </c>
      <c r="V160" s="62">
        <v>0</v>
      </c>
      <c r="W160" s="62">
        <v>78.112053866871875</v>
      </c>
      <c r="X160" s="62">
        <v>37.256195309814466</v>
      </c>
      <c r="Y160" s="62">
        <v>0</v>
      </c>
      <c r="Z160" s="62">
        <v>1.6116517891496727</v>
      </c>
      <c r="AA160" s="62">
        <v>22.437324299097572</v>
      </c>
      <c r="AB160" s="69">
        <v>211.22101730057028</v>
      </c>
    </row>
    <row r="161" spans="1:28" ht="15" x14ac:dyDescent="0.25">
      <c r="A161" s="18">
        <v>494</v>
      </c>
      <c r="B161" s="36" t="s">
        <v>160</v>
      </c>
      <c r="C161" s="13">
        <v>8882</v>
      </c>
      <c r="D161" s="13">
        <v>370.5</v>
      </c>
      <c r="E161" s="13">
        <v>3838</v>
      </c>
      <c r="F161" s="389">
        <v>9.6534653465346537E-2</v>
      </c>
      <c r="G161" s="390">
        <v>1.0185525091062719</v>
      </c>
      <c r="H161" s="60">
        <v>0</v>
      </c>
      <c r="I161" s="62">
        <v>5</v>
      </c>
      <c r="J161" s="11">
        <v>132</v>
      </c>
      <c r="K161" s="11">
        <v>784.59</v>
      </c>
      <c r="L161" s="392">
        <v>11.32056233191858</v>
      </c>
      <c r="M161" s="390">
        <v>1.6163885671903118</v>
      </c>
      <c r="N161" s="60">
        <v>0</v>
      </c>
      <c r="O161" s="60">
        <v>0</v>
      </c>
      <c r="P161" s="11">
        <v>2664</v>
      </c>
      <c r="Q161" s="11">
        <v>226</v>
      </c>
      <c r="R161" s="65">
        <v>8.4834834834834838E-2</v>
      </c>
      <c r="S161" s="391">
        <v>0.59858899380688135</v>
      </c>
      <c r="T161" s="62">
        <v>70.455940202104102</v>
      </c>
      <c r="U161" s="62">
        <v>0</v>
      </c>
      <c r="V161" s="62">
        <v>0</v>
      </c>
      <c r="W161" s="62">
        <v>25.525251069578925</v>
      </c>
      <c r="X161" s="62">
        <v>67.128617195413639</v>
      </c>
      <c r="Y161" s="62">
        <v>0</v>
      </c>
      <c r="Z161" s="62">
        <v>0</v>
      </c>
      <c r="AA161" s="62">
        <v>17.017885093929635</v>
      </c>
      <c r="AB161" s="69">
        <v>180.12769356102629</v>
      </c>
    </row>
    <row r="162" spans="1:28" ht="15" x14ac:dyDescent="0.25">
      <c r="A162" s="18">
        <v>495</v>
      </c>
      <c r="B162" s="36" t="s">
        <v>161</v>
      </c>
      <c r="C162" s="13">
        <v>1477</v>
      </c>
      <c r="D162" s="13">
        <v>58.75</v>
      </c>
      <c r="E162" s="13">
        <v>593</v>
      </c>
      <c r="F162" s="389">
        <v>9.9072512647554803E-2</v>
      </c>
      <c r="G162" s="390">
        <v>1.1709164009259252</v>
      </c>
      <c r="H162" s="60">
        <v>0</v>
      </c>
      <c r="I162" s="62">
        <v>2</v>
      </c>
      <c r="J162" s="11">
        <v>30</v>
      </c>
      <c r="K162" s="11">
        <v>733.25</v>
      </c>
      <c r="L162" s="392">
        <v>2.0143198090692125</v>
      </c>
      <c r="M162" s="390">
        <v>9.0841719597316182</v>
      </c>
      <c r="N162" s="60">
        <v>0</v>
      </c>
      <c r="O162" s="60">
        <v>0</v>
      </c>
      <c r="P162" s="11">
        <v>336</v>
      </c>
      <c r="Q162" s="11">
        <v>54</v>
      </c>
      <c r="R162" s="65">
        <v>0.16071428571428573</v>
      </c>
      <c r="S162" s="391">
        <v>1.1339893896581692</v>
      </c>
      <c r="T162" s="62">
        <v>72.308199969600068</v>
      </c>
      <c r="U162" s="62">
        <v>0</v>
      </c>
      <c r="V162" s="62">
        <v>0</v>
      </c>
      <c r="W162" s="62">
        <v>34.885714285714286</v>
      </c>
      <c r="X162" s="62">
        <v>377.26566148765409</v>
      </c>
      <c r="Y162" s="62">
        <v>0</v>
      </c>
      <c r="Z162" s="62">
        <v>0</v>
      </c>
      <c r="AA162" s="62">
        <v>32.239318347981751</v>
      </c>
      <c r="AB162" s="69">
        <v>516.69889409095015</v>
      </c>
    </row>
    <row r="163" spans="1:28" ht="15" x14ac:dyDescent="0.25">
      <c r="A163" s="18">
        <v>498</v>
      </c>
      <c r="B163" s="36" t="s">
        <v>162</v>
      </c>
      <c r="C163" s="13">
        <v>2281</v>
      </c>
      <c r="D163" s="13">
        <v>134.33333333333334</v>
      </c>
      <c r="E163" s="13">
        <v>1054</v>
      </c>
      <c r="F163" s="389">
        <v>0.12745098039215688</v>
      </c>
      <c r="G163" s="390">
        <v>0.67709236973770126</v>
      </c>
      <c r="H163" s="60">
        <v>0</v>
      </c>
      <c r="I163" s="62">
        <v>13</v>
      </c>
      <c r="J163" s="11">
        <v>99</v>
      </c>
      <c r="K163" s="11">
        <v>1904.05</v>
      </c>
      <c r="L163" s="392">
        <v>1.1979727423124393</v>
      </c>
      <c r="M163" s="390">
        <v>15.274494052474973</v>
      </c>
      <c r="N163" s="60">
        <v>0</v>
      </c>
      <c r="O163" s="60">
        <v>0</v>
      </c>
      <c r="P163" s="11">
        <v>674</v>
      </c>
      <c r="Q163" s="11">
        <v>87</v>
      </c>
      <c r="R163" s="65">
        <v>0.12908011869436201</v>
      </c>
      <c r="S163" s="391">
        <v>0.91078079565028014</v>
      </c>
      <c r="T163" s="62">
        <v>93.020260920425031</v>
      </c>
      <c r="U163" s="62">
        <v>0</v>
      </c>
      <c r="V163" s="62">
        <v>0</v>
      </c>
      <c r="W163" s="62">
        <v>74.544699693117053</v>
      </c>
      <c r="X163" s="62">
        <v>634.34973799928571</v>
      </c>
      <c r="Y163" s="62">
        <v>0</v>
      </c>
      <c r="Z163" s="62">
        <v>0</v>
      </c>
      <c r="AA163" s="62">
        <v>25.893498020337461</v>
      </c>
      <c r="AB163" s="69">
        <v>827.80819663316527</v>
      </c>
    </row>
    <row r="164" spans="1:28" ht="15" x14ac:dyDescent="0.25">
      <c r="A164" s="18">
        <v>499</v>
      </c>
      <c r="B164" s="36" t="s">
        <v>163</v>
      </c>
      <c r="C164" s="13">
        <v>19662</v>
      </c>
      <c r="D164" s="13">
        <v>328</v>
      </c>
      <c r="E164" s="13">
        <v>9337</v>
      </c>
      <c r="F164" s="389">
        <v>3.5129056442112026E-2</v>
      </c>
      <c r="G164" s="390">
        <v>0.94851334943924992</v>
      </c>
      <c r="H164" s="60">
        <v>3</v>
      </c>
      <c r="I164" s="62">
        <v>13483</v>
      </c>
      <c r="J164" s="11">
        <v>596</v>
      </c>
      <c r="K164" s="11">
        <v>849.49</v>
      </c>
      <c r="L164" s="392">
        <v>23.145652097140637</v>
      </c>
      <c r="M164" s="390">
        <v>0.79057731666756692</v>
      </c>
      <c r="N164" s="60">
        <v>3</v>
      </c>
      <c r="O164" s="60">
        <v>2088</v>
      </c>
      <c r="P164" s="11">
        <v>6424</v>
      </c>
      <c r="Q164" s="11">
        <v>451</v>
      </c>
      <c r="R164" s="65">
        <v>7.0205479452054798E-2</v>
      </c>
      <c r="S164" s="391">
        <v>0.49536522805463401</v>
      </c>
      <c r="T164" s="62">
        <v>25.638986738894385</v>
      </c>
      <c r="U164" s="62">
        <v>20.5807</v>
      </c>
      <c r="V164" s="62">
        <v>187.50113172108635</v>
      </c>
      <c r="W164" s="62">
        <v>52.062549079442576</v>
      </c>
      <c r="X164" s="62">
        <v>32.83267596120406</v>
      </c>
      <c r="Y164" s="62">
        <v>0</v>
      </c>
      <c r="Z164" s="62">
        <v>31.435752212389382</v>
      </c>
      <c r="AA164" s="62">
        <v>14.083233433593245</v>
      </c>
      <c r="AB164" s="69">
        <v>364.13502914660995</v>
      </c>
    </row>
    <row r="165" spans="1:28" ht="15" x14ac:dyDescent="0.25">
      <c r="A165" s="18">
        <v>500</v>
      </c>
      <c r="B165" s="36" t="s">
        <v>164</v>
      </c>
      <c r="C165" s="13">
        <v>10486</v>
      </c>
      <c r="D165" s="13">
        <v>364.5</v>
      </c>
      <c r="E165" s="13">
        <v>4876</v>
      </c>
      <c r="F165" s="389">
        <v>7.4753896636587366E-2</v>
      </c>
      <c r="G165" s="390">
        <v>1.159618435767499</v>
      </c>
      <c r="H165" s="60">
        <v>0</v>
      </c>
      <c r="I165" s="62">
        <v>12</v>
      </c>
      <c r="J165" s="11">
        <v>196</v>
      </c>
      <c r="K165" s="11">
        <v>144.06</v>
      </c>
      <c r="L165" s="392">
        <v>72.789115646258509</v>
      </c>
      <c r="M165" s="390">
        <v>0.25138961182610631</v>
      </c>
      <c r="N165" s="60">
        <v>0</v>
      </c>
      <c r="O165" s="60">
        <v>0</v>
      </c>
      <c r="P165" s="11">
        <v>3619</v>
      </c>
      <c r="Q165" s="11">
        <v>195</v>
      </c>
      <c r="R165" s="65">
        <v>5.3882287924841114E-2</v>
      </c>
      <c r="S165" s="391">
        <v>0.38018986629416368</v>
      </c>
      <c r="T165" s="62">
        <v>54.559226995022428</v>
      </c>
      <c r="U165" s="62">
        <v>0</v>
      </c>
      <c r="V165" s="62">
        <v>0</v>
      </c>
      <c r="W165" s="62">
        <v>32.103551401869154</v>
      </c>
      <c r="X165" s="62">
        <v>10.440210579138194</v>
      </c>
      <c r="Y165" s="62">
        <v>0</v>
      </c>
      <c r="Z165" s="62">
        <v>0</v>
      </c>
      <c r="AA165" s="62">
        <v>10.808797898743073</v>
      </c>
      <c r="AB165" s="69">
        <v>107.91178687477284</v>
      </c>
    </row>
    <row r="166" spans="1:28" ht="15" x14ac:dyDescent="0.25">
      <c r="A166" s="18">
        <v>503</v>
      </c>
      <c r="B166" s="36" t="s">
        <v>165</v>
      </c>
      <c r="C166" s="13">
        <v>7539</v>
      </c>
      <c r="D166" s="13">
        <v>220.91666666666666</v>
      </c>
      <c r="E166" s="13">
        <v>3554</v>
      </c>
      <c r="F166" s="389">
        <v>6.2160007503282683E-2</v>
      </c>
      <c r="G166" s="390">
        <v>0.7247272966778967</v>
      </c>
      <c r="H166" s="60">
        <v>0</v>
      </c>
      <c r="I166" s="62">
        <v>65</v>
      </c>
      <c r="J166" s="11">
        <v>237</v>
      </c>
      <c r="K166" s="11">
        <v>519.84</v>
      </c>
      <c r="L166" s="392">
        <v>14.502539242843952</v>
      </c>
      <c r="M166" s="390">
        <v>1.2617395630566941</v>
      </c>
      <c r="N166" s="60">
        <v>0</v>
      </c>
      <c r="O166" s="60">
        <v>0</v>
      </c>
      <c r="P166" s="11">
        <v>2221</v>
      </c>
      <c r="Q166" s="11">
        <v>294</v>
      </c>
      <c r="R166" s="65">
        <v>0.13237280504277352</v>
      </c>
      <c r="S166" s="391">
        <v>0.93401377314183276</v>
      </c>
      <c r="T166" s="62">
        <v>45.367560916202692</v>
      </c>
      <c r="U166" s="62">
        <v>0</v>
      </c>
      <c r="V166" s="62">
        <v>0</v>
      </c>
      <c r="W166" s="62">
        <v>53.99349781138082</v>
      </c>
      <c r="X166" s="62">
        <v>52.400044053744516</v>
      </c>
      <c r="Y166" s="62">
        <v>0</v>
      </c>
      <c r="Z166" s="62">
        <v>0</v>
      </c>
      <c r="AA166" s="62">
        <v>26.554011570422308</v>
      </c>
      <c r="AB166" s="69">
        <v>178.31511435175034</v>
      </c>
    </row>
    <row r="167" spans="1:28" ht="15" x14ac:dyDescent="0.25">
      <c r="A167" s="18">
        <v>504</v>
      </c>
      <c r="B167" s="36" t="s">
        <v>166</v>
      </c>
      <c r="C167" s="13">
        <v>1764</v>
      </c>
      <c r="D167" s="13">
        <v>82.75</v>
      </c>
      <c r="E167" s="13">
        <v>856</v>
      </c>
      <c r="F167" s="389">
        <v>9.6670560747663545E-2</v>
      </c>
      <c r="G167" s="390">
        <v>0.4997905703338158</v>
      </c>
      <c r="H167" s="60">
        <v>1</v>
      </c>
      <c r="I167" s="62">
        <v>158</v>
      </c>
      <c r="J167" s="11">
        <v>67</v>
      </c>
      <c r="K167" s="11">
        <v>200.44</v>
      </c>
      <c r="L167" s="392">
        <v>8.8006385950908008</v>
      </c>
      <c r="M167" s="390">
        <v>2.0792158807300383</v>
      </c>
      <c r="N167" s="60">
        <v>0</v>
      </c>
      <c r="O167" s="60">
        <v>0</v>
      </c>
      <c r="P167" s="11">
        <v>516</v>
      </c>
      <c r="Q167" s="11">
        <v>87</v>
      </c>
      <c r="R167" s="65">
        <v>0.16860465116279069</v>
      </c>
      <c r="S167" s="391">
        <v>1.1896632873416451</v>
      </c>
      <c r="T167" s="62">
        <v>70.55513230579146</v>
      </c>
      <c r="U167" s="62">
        <v>20.5807</v>
      </c>
      <c r="V167" s="62">
        <v>24.49083299319728</v>
      </c>
      <c r="W167" s="62">
        <v>65.235362811791376</v>
      </c>
      <c r="X167" s="62">
        <v>86.349835526718493</v>
      </c>
      <c r="Y167" s="62">
        <v>0</v>
      </c>
      <c r="Z167" s="62">
        <v>0</v>
      </c>
      <c r="AA167" s="62">
        <v>33.822127259122972</v>
      </c>
      <c r="AB167" s="69">
        <v>301.03399089662162</v>
      </c>
    </row>
    <row r="168" spans="1:28" ht="15" x14ac:dyDescent="0.25">
      <c r="A168" s="18">
        <v>505</v>
      </c>
      <c r="B168" s="36" t="s">
        <v>167</v>
      </c>
      <c r="C168" s="13">
        <v>20912</v>
      </c>
      <c r="D168" s="13">
        <v>643.66666666666663</v>
      </c>
      <c r="E168" s="13">
        <v>10203</v>
      </c>
      <c r="F168" s="389">
        <v>6.308602045150119E-2</v>
      </c>
      <c r="G168" s="390">
        <v>0.7505715855039039</v>
      </c>
      <c r="H168" s="60">
        <v>0</v>
      </c>
      <c r="I168" s="62">
        <v>167</v>
      </c>
      <c r="J168" s="11">
        <v>970</v>
      </c>
      <c r="K168" s="11">
        <v>580.85</v>
      </c>
      <c r="L168" s="392">
        <v>36.002410260824654</v>
      </c>
      <c r="M168" s="390">
        <v>0.50825562496824217</v>
      </c>
      <c r="N168" s="60">
        <v>0</v>
      </c>
      <c r="O168" s="60">
        <v>0</v>
      </c>
      <c r="P168" s="11">
        <v>6816</v>
      </c>
      <c r="Q168" s="11">
        <v>938</v>
      </c>
      <c r="R168" s="65">
        <v>0.13761737089201878</v>
      </c>
      <c r="S168" s="391">
        <v>0.97101908352836963</v>
      </c>
      <c r="T168" s="62">
        <v>46.043412649896212</v>
      </c>
      <c r="U168" s="62">
        <v>0</v>
      </c>
      <c r="V168" s="62">
        <v>0</v>
      </c>
      <c r="W168" s="62">
        <v>79.667836648814074</v>
      </c>
      <c r="X168" s="62">
        <v>21.107856104931095</v>
      </c>
      <c r="Y168" s="62">
        <v>0</v>
      </c>
      <c r="Z168" s="62">
        <v>0</v>
      </c>
      <c r="AA168" s="62">
        <v>27.606072544711548</v>
      </c>
      <c r="AB168" s="69">
        <v>174.42517794835291</v>
      </c>
    </row>
    <row r="169" spans="1:28" ht="15" x14ac:dyDescent="0.25">
      <c r="A169" s="18">
        <v>507</v>
      </c>
      <c r="B169" s="36" t="s">
        <v>168</v>
      </c>
      <c r="C169" s="13">
        <v>5564</v>
      </c>
      <c r="D169" s="13">
        <v>205.16666666666666</v>
      </c>
      <c r="E169" s="13">
        <v>2208</v>
      </c>
      <c r="F169" s="389">
        <v>9.2919685990338161E-2</v>
      </c>
      <c r="G169" s="390">
        <v>1.4061474211144966</v>
      </c>
      <c r="H169" s="60">
        <v>0</v>
      </c>
      <c r="I169" s="62">
        <v>13</v>
      </c>
      <c r="J169" s="11">
        <v>151</v>
      </c>
      <c r="K169" s="11">
        <v>981.26</v>
      </c>
      <c r="L169" s="392">
        <v>5.6702606852414243</v>
      </c>
      <c r="M169" s="390">
        <v>3.2270875261706577</v>
      </c>
      <c r="N169" s="60">
        <v>0</v>
      </c>
      <c r="O169" s="60">
        <v>0</v>
      </c>
      <c r="P169" s="11">
        <v>1267</v>
      </c>
      <c r="Q169" s="11">
        <v>229</v>
      </c>
      <c r="R169" s="65">
        <v>0.18074191002367798</v>
      </c>
      <c r="S169" s="391">
        <v>1.2753029845633921</v>
      </c>
      <c r="T169" s="62">
        <v>67.817551570573229</v>
      </c>
      <c r="U169" s="62">
        <v>0</v>
      </c>
      <c r="V169" s="62">
        <v>0</v>
      </c>
      <c r="W169" s="62">
        <v>46.611887131560032</v>
      </c>
      <c r="X169" s="62">
        <v>134.02094496186743</v>
      </c>
      <c r="Y169" s="62">
        <v>0</v>
      </c>
      <c r="Z169" s="62">
        <v>0</v>
      </c>
      <c r="AA169" s="62">
        <v>36.256863851137233</v>
      </c>
      <c r="AB169" s="69">
        <v>284.70724751513791</v>
      </c>
    </row>
    <row r="170" spans="1:28" ht="15" x14ac:dyDescent="0.25">
      <c r="A170" s="18">
        <v>508</v>
      </c>
      <c r="B170" s="36" t="s">
        <v>169</v>
      </c>
      <c r="C170" s="13">
        <v>9360</v>
      </c>
      <c r="D170" s="13">
        <v>326</v>
      </c>
      <c r="E170" s="13">
        <v>3834</v>
      </c>
      <c r="F170" s="389">
        <v>8.5028690662493481E-2</v>
      </c>
      <c r="G170" s="390">
        <v>0.88124335438111256</v>
      </c>
      <c r="H170" s="60">
        <v>0</v>
      </c>
      <c r="I170" s="62">
        <v>14</v>
      </c>
      <c r="J170" s="11">
        <v>274</v>
      </c>
      <c r="K170" s="11">
        <v>534.80999999999995</v>
      </c>
      <c r="L170" s="392">
        <v>17.501542603915411</v>
      </c>
      <c r="M170" s="390">
        <v>1.0455322677319199</v>
      </c>
      <c r="N170" s="60">
        <v>0</v>
      </c>
      <c r="O170" s="60">
        <v>0</v>
      </c>
      <c r="P170" s="11">
        <v>2394</v>
      </c>
      <c r="Q170" s="11">
        <v>326</v>
      </c>
      <c r="R170" s="65">
        <v>0.13617376775271511</v>
      </c>
      <c r="S170" s="391">
        <v>0.96083311508398472</v>
      </c>
      <c r="T170" s="62">
        <v>62.058298545924565</v>
      </c>
      <c r="U170" s="62">
        <v>0</v>
      </c>
      <c r="V170" s="62">
        <v>0</v>
      </c>
      <c r="W170" s="62">
        <v>50.278414529914528</v>
      </c>
      <c r="X170" s="62">
        <v>43.42095507890663</v>
      </c>
      <c r="Y170" s="62">
        <v>0</v>
      </c>
      <c r="Z170" s="62">
        <v>0</v>
      </c>
      <c r="AA170" s="62">
        <v>27.316485461837683</v>
      </c>
      <c r="AB170" s="69">
        <v>183.07415361658343</v>
      </c>
    </row>
    <row r="171" spans="1:28" ht="15" x14ac:dyDescent="0.25">
      <c r="A171" s="18">
        <v>529</v>
      </c>
      <c r="B171" s="36" t="s">
        <v>170</v>
      </c>
      <c r="C171" s="13">
        <v>19850</v>
      </c>
      <c r="D171" s="13">
        <v>591.91666666666663</v>
      </c>
      <c r="E171" s="13">
        <v>9082</v>
      </c>
      <c r="F171" s="389">
        <v>6.5174704543786238E-2</v>
      </c>
      <c r="G171" s="390">
        <v>1.0527731586510172</v>
      </c>
      <c r="H171" s="60">
        <v>0</v>
      </c>
      <c r="I171" s="62">
        <v>270</v>
      </c>
      <c r="J171" s="11">
        <v>658</v>
      </c>
      <c r="K171" s="11">
        <v>312.58</v>
      </c>
      <c r="L171" s="392">
        <v>63.503743041781306</v>
      </c>
      <c r="M171" s="390">
        <v>0.28814722803724058</v>
      </c>
      <c r="N171" s="60">
        <v>3</v>
      </c>
      <c r="O171" s="60">
        <v>4249</v>
      </c>
      <c r="P171" s="11">
        <v>5986</v>
      </c>
      <c r="Q171" s="11">
        <v>617</v>
      </c>
      <c r="R171" s="65">
        <v>0.10307383895756765</v>
      </c>
      <c r="S171" s="391">
        <v>0.72728220275956967</v>
      </c>
      <c r="T171" s="62">
        <v>47.567841403969986</v>
      </c>
      <c r="U171" s="62">
        <v>0</v>
      </c>
      <c r="V171" s="62">
        <v>0</v>
      </c>
      <c r="W171" s="62">
        <v>56.93407153652393</v>
      </c>
      <c r="X171" s="62">
        <v>11.966754380386602</v>
      </c>
      <c r="Y171" s="62">
        <v>0</v>
      </c>
      <c r="Z171" s="62">
        <v>63.364684130982369</v>
      </c>
      <c r="AA171" s="62">
        <v>20.676633024454567</v>
      </c>
      <c r="AB171" s="69">
        <v>200.50998447631744</v>
      </c>
    </row>
    <row r="172" spans="1:28" ht="15" x14ac:dyDescent="0.25">
      <c r="A172" s="18">
        <v>531</v>
      </c>
      <c r="B172" s="36" t="s">
        <v>171</v>
      </c>
      <c r="C172" s="13">
        <v>5072</v>
      </c>
      <c r="D172" s="13">
        <v>155.33333333333334</v>
      </c>
      <c r="E172" s="13">
        <v>2273</v>
      </c>
      <c r="F172" s="389">
        <v>6.8338466050740579E-2</v>
      </c>
      <c r="G172" s="390">
        <v>0.96563075241100371</v>
      </c>
      <c r="H172" s="60">
        <v>0</v>
      </c>
      <c r="I172" s="62">
        <v>29</v>
      </c>
      <c r="J172" s="11">
        <v>97</v>
      </c>
      <c r="K172" s="11">
        <v>182.93</v>
      </c>
      <c r="L172" s="392">
        <v>27.726452741485812</v>
      </c>
      <c r="M172" s="390">
        <v>0.65996280512650629</v>
      </c>
      <c r="N172" s="60">
        <v>0</v>
      </c>
      <c r="O172" s="60">
        <v>0</v>
      </c>
      <c r="P172" s="11">
        <v>1451</v>
      </c>
      <c r="Q172" s="11">
        <v>155</v>
      </c>
      <c r="R172" s="65">
        <v>0.10682288077188146</v>
      </c>
      <c r="S172" s="391">
        <v>0.75373519428998448</v>
      </c>
      <c r="T172" s="62">
        <v>49.87691678307943</v>
      </c>
      <c r="U172" s="62">
        <v>0</v>
      </c>
      <c r="V172" s="62">
        <v>0</v>
      </c>
      <c r="W172" s="62">
        <v>32.847275236593063</v>
      </c>
      <c r="X172" s="62">
        <v>27.40825529690381</v>
      </c>
      <c r="Y172" s="62">
        <v>0</v>
      </c>
      <c r="Z172" s="62">
        <v>0</v>
      </c>
      <c r="AA172" s="62">
        <v>21.42869157366426</v>
      </c>
      <c r="AB172" s="69">
        <v>131.56113889024058</v>
      </c>
    </row>
    <row r="173" spans="1:28" ht="15" x14ac:dyDescent="0.25">
      <c r="A173" s="18">
        <v>535</v>
      </c>
      <c r="B173" s="36" t="s">
        <v>172</v>
      </c>
      <c r="C173" s="13">
        <v>10419</v>
      </c>
      <c r="D173" s="13">
        <v>283.91666666666669</v>
      </c>
      <c r="E173" s="13">
        <v>4381</v>
      </c>
      <c r="F173" s="389">
        <v>6.480636080042608E-2</v>
      </c>
      <c r="G173" s="390">
        <v>1.0998334545114046</v>
      </c>
      <c r="H173" s="60">
        <v>0</v>
      </c>
      <c r="I173" s="62">
        <v>5</v>
      </c>
      <c r="J173" s="11">
        <v>115</v>
      </c>
      <c r="K173" s="11">
        <v>527.30999999999995</v>
      </c>
      <c r="L173" s="392">
        <v>19.758775672754169</v>
      </c>
      <c r="M173" s="390">
        <v>0.92609116225306465</v>
      </c>
      <c r="N173" s="60">
        <v>0</v>
      </c>
      <c r="O173" s="60">
        <v>0</v>
      </c>
      <c r="P173" s="11">
        <v>2782</v>
      </c>
      <c r="Q173" s="11">
        <v>274</v>
      </c>
      <c r="R173" s="65">
        <v>9.8490294751977001E-2</v>
      </c>
      <c r="S173" s="391">
        <v>0.69494101745007375</v>
      </c>
      <c r="T173" s="62">
        <v>47.299005252138571</v>
      </c>
      <c r="U173" s="62">
        <v>0</v>
      </c>
      <c r="V173" s="62">
        <v>0</v>
      </c>
      <c r="W173" s="62">
        <v>18.957395143487858</v>
      </c>
      <c r="X173" s="62">
        <v>38.460565968369778</v>
      </c>
      <c r="Y173" s="62">
        <v>0</v>
      </c>
      <c r="Z173" s="62">
        <v>0</v>
      </c>
      <c r="AA173" s="62">
        <v>19.757173126105595</v>
      </c>
      <c r="AB173" s="69">
        <v>124.47413949010181</v>
      </c>
    </row>
    <row r="174" spans="1:28" ht="15" x14ac:dyDescent="0.25">
      <c r="A174" s="18">
        <v>536</v>
      </c>
      <c r="B174" s="36" t="s">
        <v>173</v>
      </c>
      <c r="C174" s="13">
        <v>35346</v>
      </c>
      <c r="D174" s="13">
        <v>1220.8333333333333</v>
      </c>
      <c r="E174" s="13">
        <v>16562</v>
      </c>
      <c r="F174" s="389">
        <v>7.3712917119510515E-2</v>
      </c>
      <c r="G174" s="390">
        <v>0.88745140041859638</v>
      </c>
      <c r="H174" s="60">
        <v>0</v>
      </c>
      <c r="I174" s="62">
        <v>117</v>
      </c>
      <c r="J174" s="11">
        <v>1117</v>
      </c>
      <c r="K174" s="11">
        <v>288.3</v>
      </c>
      <c r="L174" s="392">
        <v>122.60145681581685</v>
      </c>
      <c r="M174" s="390">
        <v>0.14925130583862525</v>
      </c>
      <c r="N174" s="60">
        <v>0</v>
      </c>
      <c r="O174" s="60">
        <v>0</v>
      </c>
      <c r="P174" s="11">
        <v>12045</v>
      </c>
      <c r="Q174" s="11">
        <v>1065</v>
      </c>
      <c r="R174" s="65">
        <v>8.8418430884184315E-2</v>
      </c>
      <c r="S174" s="391">
        <v>0.62387461094242158</v>
      </c>
      <c r="T174" s="62">
        <v>53.799466764121405</v>
      </c>
      <c r="U174" s="62">
        <v>0</v>
      </c>
      <c r="V174" s="62">
        <v>0</v>
      </c>
      <c r="W174" s="62">
        <v>54.277490522265602</v>
      </c>
      <c r="X174" s="62">
        <v>6.1984067314781068</v>
      </c>
      <c r="Y174" s="62">
        <v>0</v>
      </c>
      <c r="Z174" s="62">
        <v>0</v>
      </c>
      <c r="AA174" s="62">
        <v>17.736755189093049</v>
      </c>
      <c r="AB174" s="69">
        <v>132.01211920695815</v>
      </c>
    </row>
    <row r="175" spans="1:28" ht="15" x14ac:dyDescent="0.25">
      <c r="A175" s="18">
        <v>538</v>
      </c>
      <c r="B175" s="36" t="s">
        <v>174</v>
      </c>
      <c r="C175" s="13">
        <v>4644</v>
      </c>
      <c r="D175" s="13">
        <v>117.5</v>
      </c>
      <c r="E175" s="13">
        <v>2307</v>
      </c>
      <c r="F175" s="389">
        <v>5.0931946250541829E-2</v>
      </c>
      <c r="G175" s="390">
        <v>0.99000225856664181</v>
      </c>
      <c r="H175" s="60">
        <v>0</v>
      </c>
      <c r="I175" s="62">
        <v>37</v>
      </c>
      <c r="J175" s="11">
        <v>105</v>
      </c>
      <c r="K175" s="11">
        <v>198.93</v>
      </c>
      <c r="L175" s="392">
        <v>23.344895189262555</v>
      </c>
      <c r="M175" s="390">
        <v>0.78382992851879751</v>
      </c>
      <c r="N175" s="60">
        <v>0</v>
      </c>
      <c r="O175" s="60">
        <v>0</v>
      </c>
      <c r="P175" s="11">
        <v>1577</v>
      </c>
      <c r="Q175" s="11">
        <v>154</v>
      </c>
      <c r="R175" s="65">
        <v>9.7653772986683582E-2</v>
      </c>
      <c r="S175" s="391">
        <v>0.68903857510125066</v>
      </c>
      <c r="T175" s="62">
        <v>37.172746061528251</v>
      </c>
      <c r="U175" s="62">
        <v>0</v>
      </c>
      <c r="V175" s="62">
        <v>0</v>
      </c>
      <c r="W175" s="62">
        <v>38.833268733850126</v>
      </c>
      <c r="X175" s="62">
        <v>32.552456931385663</v>
      </c>
      <c r="Y175" s="62">
        <v>0</v>
      </c>
      <c r="Z175" s="62">
        <v>0</v>
      </c>
      <c r="AA175" s="62">
        <v>19.589366690128557</v>
      </c>
      <c r="AB175" s="69">
        <v>128.14783841689263</v>
      </c>
    </row>
    <row r="176" spans="1:28" ht="15" x14ac:dyDescent="0.25">
      <c r="A176" s="18">
        <v>541</v>
      </c>
      <c r="B176" s="36" t="s">
        <v>175</v>
      </c>
      <c r="C176" s="13">
        <v>9243</v>
      </c>
      <c r="D176" s="13">
        <v>451.5</v>
      </c>
      <c r="E176" s="13">
        <v>3862</v>
      </c>
      <c r="F176" s="389">
        <v>0.11690833764888658</v>
      </c>
      <c r="G176" s="390">
        <v>0.72872697668280639</v>
      </c>
      <c r="H176" s="60">
        <v>0</v>
      </c>
      <c r="I176" s="62">
        <v>8</v>
      </c>
      <c r="J176" s="62">
        <v>252</v>
      </c>
      <c r="K176" s="11">
        <v>2401.35</v>
      </c>
      <c r="L176" s="392">
        <v>3.8490848897495162</v>
      </c>
      <c r="M176" s="390">
        <v>4.7539682941805106</v>
      </c>
      <c r="N176" s="60">
        <v>0</v>
      </c>
      <c r="O176" s="60">
        <v>0</v>
      </c>
      <c r="P176" s="11">
        <v>2219</v>
      </c>
      <c r="Q176" s="11">
        <v>288</v>
      </c>
      <c r="R176" s="65">
        <v>0.12978819287967552</v>
      </c>
      <c r="S176" s="391">
        <v>0.91577692035486202</v>
      </c>
      <c r="T176" s="62">
        <v>85.325699640846381</v>
      </c>
      <c r="U176" s="62">
        <v>0</v>
      </c>
      <c r="V176" s="62">
        <v>0</v>
      </c>
      <c r="W176" s="62">
        <v>46.826796494644597</v>
      </c>
      <c r="X176" s="62">
        <v>197.43230325731662</v>
      </c>
      <c r="Y176" s="62">
        <v>0</v>
      </c>
      <c r="Z176" s="62">
        <v>0</v>
      </c>
      <c r="AA176" s="62">
        <v>26.035537845688729</v>
      </c>
      <c r="AB176" s="69">
        <v>355.62033723849635</v>
      </c>
    </row>
    <row r="177" spans="1:31" ht="15" x14ac:dyDescent="0.25">
      <c r="A177" s="18">
        <v>543</v>
      </c>
      <c r="B177" s="36" t="s">
        <v>176</v>
      </c>
      <c r="C177" s="13">
        <v>44458</v>
      </c>
      <c r="D177" s="13">
        <v>1528.0833333333333</v>
      </c>
      <c r="E177" s="13">
        <v>22307</v>
      </c>
      <c r="F177" s="389">
        <v>6.8502413293286116E-2</v>
      </c>
      <c r="G177" s="390">
        <v>1.0181498727427474</v>
      </c>
      <c r="H177" s="60">
        <v>0</v>
      </c>
      <c r="I177" s="62">
        <v>546</v>
      </c>
      <c r="J177" s="11">
        <v>3164</v>
      </c>
      <c r="K177" s="11">
        <v>361.9</v>
      </c>
      <c r="L177" s="392">
        <v>122.84609008013264</v>
      </c>
      <c r="M177" s="390">
        <v>0.14895408975200108</v>
      </c>
      <c r="N177" s="60">
        <v>0</v>
      </c>
      <c r="O177" s="60">
        <v>0</v>
      </c>
      <c r="P177" s="11">
        <v>15143</v>
      </c>
      <c r="Q177" s="11">
        <v>2289</v>
      </c>
      <c r="R177" s="65">
        <v>0.15115895133064783</v>
      </c>
      <c r="S177" s="391">
        <v>1.0665675810894857</v>
      </c>
      <c r="T177" s="62">
        <v>49.996573887574392</v>
      </c>
      <c r="U177" s="62">
        <v>0</v>
      </c>
      <c r="V177" s="62">
        <v>0</v>
      </c>
      <c r="W177" s="62">
        <v>122.23439111071123</v>
      </c>
      <c r="X177" s="62">
        <v>6.186063347400605</v>
      </c>
      <c r="Y177" s="62">
        <v>0</v>
      </c>
      <c r="Z177" s="62">
        <v>0</v>
      </c>
      <c r="AA177" s="62">
        <v>30.322516330374075</v>
      </c>
      <c r="AB177" s="69">
        <v>208.73954467606026</v>
      </c>
    </row>
    <row r="178" spans="1:31" ht="15" x14ac:dyDescent="0.25">
      <c r="A178" s="18">
        <v>545</v>
      </c>
      <c r="B178" s="36" t="s">
        <v>177</v>
      </c>
      <c r="C178" s="13">
        <v>9584</v>
      </c>
      <c r="D178" s="13">
        <v>160.66666666666666</v>
      </c>
      <c r="E178" s="13">
        <v>4495</v>
      </c>
      <c r="F178" s="389">
        <v>3.5743418613274007E-2</v>
      </c>
      <c r="G178" s="390">
        <v>0.38037644876215193</v>
      </c>
      <c r="H178" s="14">
        <v>3</v>
      </c>
      <c r="I178" s="62">
        <v>7212</v>
      </c>
      <c r="J178" s="11">
        <v>1870</v>
      </c>
      <c r="K178" s="11">
        <v>977.82</v>
      </c>
      <c r="L178" s="392">
        <v>9.8013949397639646</v>
      </c>
      <c r="M178" s="390">
        <v>1.8669207434180943</v>
      </c>
      <c r="N178" s="60">
        <v>3</v>
      </c>
      <c r="O178" s="60">
        <v>95</v>
      </c>
      <c r="P178" s="11">
        <v>2858</v>
      </c>
      <c r="Q178" s="11">
        <v>716</v>
      </c>
      <c r="R178" s="65">
        <v>0.25052484254723584</v>
      </c>
      <c r="S178" s="391">
        <v>1.7676867493870596</v>
      </c>
      <c r="T178" s="62">
        <v>26.087379754666298</v>
      </c>
      <c r="U178" s="62">
        <v>20.5807</v>
      </c>
      <c r="V178" s="62">
        <v>205.75668944073459</v>
      </c>
      <c r="W178" s="62">
        <v>335.12101419031717</v>
      </c>
      <c r="X178" s="62">
        <v>77.533218474153472</v>
      </c>
      <c r="Y178" s="62">
        <v>0</v>
      </c>
      <c r="Z178" s="62">
        <v>2.9342550083472454</v>
      </c>
      <c r="AA178" s="62">
        <v>50.255334285074099</v>
      </c>
      <c r="AB178" s="69">
        <v>718.26859115329285</v>
      </c>
    </row>
    <row r="179" spans="1:31" ht="15" x14ac:dyDescent="0.25">
      <c r="A179" s="18">
        <v>560</v>
      </c>
      <c r="B179" s="36" t="s">
        <v>178</v>
      </c>
      <c r="C179" s="13">
        <v>15735</v>
      </c>
      <c r="D179" s="13">
        <v>724.08333333333337</v>
      </c>
      <c r="E179" s="13">
        <v>7242</v>
      </c>
      <c r="F179" s="389">
        <v>9.9983890269722916E-2</v>
      </c>
      <c r="G179" s="390">
        <v>0.87545038900577155</v>
      </c>
      <c r="H179" s="60">
        <v>0</v>
      </c>
      <c r="I179" s="62">
        <v>96</v>
      </c>
      <c r="J179" s="11">
        <v>557</v>
      </c>
      <c r="K179" s="11">
        <v>785.26</v>
      </c>
      <c r="L179" s="392">
        <v>20.037949214272981</v>
      </c>
      <c r="M179" s="390">
        <v>0.91318863681142404</v>
      </c>
      <c r="N179" s="60">
        <v>0</v>
      </c>
      <c r="O179" s="60">
        <v>0</v>
      </c>
      <c r="P179" s="11">
        <v>4749</v>
      </c>
      <c r="Q179" s="11">
        <v>719</v>
      </c>
      <c r="R179" s="65">
        <v>0.15140029479890504</v>
      </c>
      <c r="S179" s="391">
        <v>1.068270484668036</v>
      </c>
      <c r="T179" s="62">
        <v>72.973370091871885</v>
      </c>
      <c r="U179" s="62">
        <v>0</v>
      </c>
      <c r="V179" s="62">
        <v>0</v>
      </c>
      <c r="W179" s="62">
        <v>60.798842071814427</v>
      </c>
      <c r="X179" s="62">
        <v>37.92472408677844</v>
      </c>
      <c r="Y179" s="62">
        <v>0</v>
      </c>
      <c r="Z179" s="62">
        <v>0</v>
      </c>
      <c r="AA179" s="62">
        <v>30.370929879112261</v>
      </c>
      <c r="AB179" s="69">
        <v>202.067866129577</v>
      </c>
    </row>
    <row r="180" spans="1:31" ht="15" x14ac:dyDescent="0.25">
      <c r="A180" s="18">
        <v>561</v>
      </c>
      <c r="B180" s="36" t="s">
        <v>179</v>
      </c>
      <c r="C180" s="13">
        <v>1317</v>
      </c>
      <c r="D180" s="13">
        <v>39.583333333333336</v>
      </c>
      <c r="E180" s="13">
        <v>580</v>
      </c>
      <c r="F180" s="389">
        <v>6.8247126436781616E-2</v>
      </c>
      <c r="G180" s="390">
        <v>0.78763139880211386</v>
      </c>
      <c r="H180" s="60">
        <v>0</v>
      </c>
      <c r="I180" s="62">
        <v>6</v>
      </c>
      <c r="J180" s="11">
        <v>105</v>
      </c>
      <c r="K180" s="11">
        <v>117.78</v>
      </c>
      <c r="L180" s="392">
        <v>11.181864493122772</v>
      </c>
      <c r="M180" s="390">
        <v>1.6364379606578709</v>
      </c>
      <c r="N180" s="60">
        <v>0</v>
      </c>
      <c r="O180" s="60">
        <v>0</v>
      </c>
      <c r="P180" s="11">
        <v>400</v>
      </c>
      <c r="Q180" s="11">
        <v>90</v>
      </c>
      <c r="R180" s="65">
        <v>0.22500000000000001</v>
      </c>
      <c r="S180" s="391">
        <v>1.5875851455214367</v>
      </c>
      <c r="T180" s="62">
        <v>49.810252449100268</v>
      </c>
      <c r="U180" s="62">
        <v>0</v>
      </c>
      <c r="V180" s="62">
        <v>0</v>
      </c>
      <c r="W180" s="62">
        <v>136.93371298405467</v>
      </c>
      <c r="X180" s="62">
        <v>67.961268506121385</v>
      </c>
      <c r="Y180" s="62">
        <v>0</v>
      </c>
      <c r="Z180" s="62">
        <v>0</v>
      </c>
      <c r="AA180" s="62">
        <v>45.13504568717444</v>
      </c>
      <c r="AB180" s="69">
        <v>299.84027962645075</v>
      </c>
    </row>
    <row r="181" spans="1:31" ht="15" x14ac:dyDescent="0.25">
      <c r="A181" s="18">
        <v>562</v>
      </c>
      <c r="B181" s="36" t="s">
        <v>180</v>
      </c>
      <c r="C181" s="13">
        <v>8935</v>
      </c>
      <c r="D181" s="13">
        <v>329.25</v>
      </c>
      <c r="E181" s="13">
        <v>3875</v>
      </c>
      <c r="F181" s="389">
        <v>8.496774193548387E-2</v>
      </c>
      <c r="G181" s="390">
        <v>0.37013117856062344</v>
      </c>
      <c r="H181" s="60">
        <v>0</v>
      </c>
      <c r="I181" s="62">
        <v>14</v>
      </c>
      <c r="J181" s="11">
        <v>174</v>
      </c>
      <c r="K181" s="11">
        <v>799.72</v>
      </c>
      <c r="L181" s="392">
        <v>11.172660431150902</v>
      </c>
      <c r="M181" s="390">
        <v>1.6377860618103075</v>
      </c>
      <c r="N181" s="60">
        <v>0</v>
      </c>
      <c r="O181" s="60">
        <v>0</v>
      </c>
      <c r="P181" s="11">
        <v>2476</v>
      </c>
      <c r="Q181" s="11">
        <v>253</v>
      </c>
      <c r="R181" s="65">
        <v>0.10218093699515347</v>
      </c>
      <c r="S181" s="391">
        <v>0.72098194546207772</v>
      </c>
      <c r="T181" s="62">
        <v>62.013815039624674</v>
      </c>
      <c r="U181" s="62">
        <v>0</v>
      </c>
      <c r="V181" s="62">
        <v>0</v>
      </c>
      <c r="W181" s="62">
        <v>33.447337437045327</v>
      </c>
      <c r="X181" s="62">
        <v>68.017255146982066</v>
      </c>
      <c r="Y181" s="62">
        <v>0</v>
      </c>
      <c r="Z181" s="62">
        <v>0</v>
      </c>
      <c r="AA181" s="62">
        <v>20.497516709486867</v>
      </c>
      <c r="AB181" s="69">
        <v>183.97592433313898</v>
      </c>
    </row>
    <row r="182" spans="1:31" ht="15" x14ac:dyDescent="0.25">
      <c r="A182" s="18">
        <v>563</v>
      </c>
      <c r="B182" s="36" t="s">
        <v>181</v>
      </c>
      <c r="C182" s="13">
        <v>7025</v>
      </c>
      <c r="D182" s="13">
        <v>223</v>
      </c>
      <c r="E182" s="13">
        <v>2957</v>
      </c>
      <c r="F182" s="389">
        <v>7.5414271220831927E-2</v>
      </c>
      <c r="G182" s="390">
        <v>0.53663557184247512</v>
      </c>
      <c r="H182" s="60">
        <v>0</v>
      </c>
      <c r="I182" s="62">
        <v>8</v>
      </c>
      <c r="J182" s="11">
        <v>125</v>
      </c>
      <c r="K182" s="11">
        <v>587.84</v>
      </c>
      <c r="L182" s="392">
        <v>11.950530756668481</v>
      </c>
      <c r="M182" s="390">
        <v>1.5311811583989969</v>
      </c>
      <c r="N182" s="60">
        <v>0</v>
      </c>
      <c r="O182" s="60">
        <v>0</v>
      </c>
      <c r="P182" s="11">
        <v>1813</v>
      </c>
      <c r="Q182" s="11">
        <v>190</v>
      </c>
      <c r="R182" s="65">
        <v>0.10479867622724766</v>
      </c>
      <c r="S182" s="391">
        <v>0.73945254066083954</v>
      </c>
      <c r="T182" s="62">
        <v>55.041202229286114</v>
      </c>
      <c r="U182" s="62">
        <v>0</v>
      </c>
      <c r="V182" s="62">
        <v>0</v>
      </c>
      <c r="W182" s="62">
        <v>30.561209964412811</v>
      </c>
      <c r="X182" s="62">
        <v>63.589953508310352</v>
      </c>
      <c r="Y182" s="62">
        <v>0</v>
      </c>
      <c r="Z182" s="62">
        <v>0</v>
      </c>
      <c r="AA182" s="62">
        <v>21.022635730987666</v>
      </c>
      <c r="AB182" s="69">
        <v>170.21500143299696</v>
      </c>
    </row>
    <row r="183" spans="1:31" ht="15" x14ac:dyDescent="0.25">
      <c r="A183" s="18">
        <v>564</v>
      </c>
      <c r="B183" s="36" t="s">
        <v>182</v>
      </c>
      <c r="C183" s="13">
        <v>211848</v>
      </c>
      <c r="D183" s="13">
        <v>11529</v>
      </c>
      <c r="E183" s="13">
        <v>101653</v>
      </c>
      <c r="F183" s="389">
        <v>0.11341524598388636</v>
      </c>
      <c r="G183" s="390">
        <v>0.91621800716693524</v>
      </c>
      <c r="H183" s="60">
        <v>0</v>
      </c>
      <c r="I183" s="62">
        <v>480</v>
      </c>
      <c r="J183" s="11">
        <v>10999</v>
      </c>
      <c r="K183" s="11">
        <v>2972.44</v>
      </c>
      <c r="L183" s="392">
        <v>71.270740536394342</v>
      </c>
      <c r="M183" s="390">
        <v>0.25674529813724067</v>
      </c>
      <c r="N183" s="60">
        <v>0</v>
      </c>
      <c r="O183" s="60">
        <v>0</v>
      </c>
      <c r="P183" s="11">
        <v>68357</v>
      </c>
      <c r="Q183" s="11">
        <v>6231</v>
      </c>
      <c r="R183" s="65">
        <v>9.1153795514724162E-2</v>
      </c>
      <c r="S183" s="391">
        <v>0.64317516318699841</v>
      </c>
      <c r="T183" s="62">
        <v>82.77626222500615</v>
      </c>
      <c r="U183" s="62">
        <v>0</v>
      </c>
      <c r="V183" s="62">
        <v>0</v>
      </c>
      <c r="W183" s="62">
        <v>89.17347560515087</v>
      </c>
      <c r="X183" s="62">
        <v>10.662632231639606</v>
      </c>
      <c r="Y183" s="62">
        <v>0</v>
      </c>
      <c r="Z183" s="62">
        <v>0</v>
      </c>
      <c r="AA183" s="62">
        <v>18.285469889406365</v>
      </c>
      <c r="AB183" s="69">
        <v>200.89783995120303</v>
      </c>
    </row>
    <row r="184" spans="1:31" ht="15" x14ac:dyDescent="0.25">
      <c r="A184" s="18">
        <v>576</v>
      </c>
      <c r="B184" s="36" t="s">
        <v>183</v>
      </c>
      <c r="C184" s="13">
        <v>2750</v>
      </c>
      <c r="D184" s="13">
        <v>119.75</v>
      </c>
      <c r="E184" s="13">
        <v>1073</v>
      </c>
      <c r="F184" s="389">
        <v>0.11160298229263746</v>
      </c>
      <c r="G184" s="390">
        <v>0.7318795777681415</v>
      </c>
      <c r="H184" s="60">
        <v>0</v>
      </c>
      <c r="I184" s="62">
        <v>8</v>
      </c>
      <c r="J184" s="11">
        <v>56</v>
      </c>
      <c r="K184" s="11">
        <v>523.09</v>
      </c>
      <c r="L184" s="392">
        <v>5.2572215106387041</v>
      </c>
      <c r="M184" s="390">
        <v>3.4806270746722627</v>
      </c>
      <c r="N184" s="60">
        <v>0</v>
      </c>
      <c r="O184" s="60">
        <v>0</v>
      </c>
      <c r="P184" s="11">
        <v>586</v>
      </c>
      <c r="Q184" s="11">
        <v>99</v>
      </c>
      <c r="R184" s="65">
        <v>0.16894197952218429</v>
      </c>
      <c r="S184" s="391">
        <v>1.1920434539751401</v>
      </c>
      <c r="T184" s="62">
        <v>81.453579253891419</v>
      </c>
      <c r="U184" s="62">
        <v>0</v>
      </c>
      <c r="V184" s="62">
        <v>0</v>
      </c>
      <c r="W184" s="62">
        <v>34.975359999999995</v>
      </c>
      <c r="X184" s="62">
        <v>144.55044241113904</v>
      </c>
      <c r="Y184" s="62">
        <v>0</v>
      </c>
      <c r="Z184" s="62">
        <v>0</v>
      </c>
      <c r="AA184" s="62">
        <v>33.889795396513229</v>
      </c>
      <c r="AB184" s="69">
        <v>294.86917706154372</v>
      </c>
    </row>
    <row r="185" spans="1:31" ht="15" x14ac:dyDescent="0.25">
      <c r="A185" s="18">
        <v>577</v>
      </c>
      <c r="B185" s="36" t="s">
        <v>184</v>
      </c>
      <c r="C185" s="13">
        <v>11138</v>
      </c>
      <c r="D185" s="13">
        <v>226.5</v>
      </c>
      <c r="E185" s="13">
        <v>5115</v>
      </c>
      <c r="F185" s="389">
        <v>4.4281524926686217E-2</v>
      </c>
      <c r="G185" s="390">
        <v>1.0160985807962399</v>
      </c>
      <c r="H185" s="60">
        <v>0</v>
      </c>
      <c r="I185" s="62">
        <v>105</v>
      </c>
      <c r="J185" s="11">
        <v>393</v>
      </c>
      <c r="K185" s="11">
        <v>238.52</v>
      </c>
      <c r="L185" s="392">
        <v>46.696293811839674</v>
      </c>
      <c r="M185" s="390">
        <v>0.39186038192262251</v>
      </c>
      <c r="N185" s="60">
        <v>0</v>
      </c>
      <c r="O185" s="60">
        <v>0</v>
      </c>
      <c r="P185" s="11">
        <v>3727</v>
      </c>
      <c r="Q185" s="11">
        <v>365</v>
      </c>
      <c r="R185" s="65">
        <v>9.7933995170378318E-2</v>
      </c>
      <c r="S185" s="391">
        <v>0.69101580432915888</v>
      </c>
      <c r="T185" s="62">
        <v>32.318927559133456</v>
      </c>
      <c r="U185" s="62">
        <v>0</v>
      </c>
      <c r="V185" s="62">
        <v>0</v>
      </c>
      <c r="W185" s="62">
        <v>60.602731190518945</v>
      </c>
      <c r="X185" s="62">
        <v>16.273961661246513</v>
      </c>
      <c r="Y185" s="62">
        <v>0</v>
      </c>
      <c r="Z185" s="62">
        <v>0</v>
      </c>
      <c r="AA185" s="62">
        <v>19.645579317077988</v>
      </c>
      <c r="AB185" s="69">
        <v>128.84119972797691</v>
      </c>
    </row>
    <row r="186" spans="1:31" ht="15" x14ac:dyDescent="0.25">
      <c r="A186" s="18">
        <v>578</v>
      </c>
      <c r="B186" s="36" t="s">
        <v>185</v>
      </c>
      <c r="C186" s="13">
        <v>3100</v>
      </c>
      <c r="D186" s="13">
        <v>134</v>
      </c>
      <c r="E186" s="13">
        <v>1286</v>
      </c>
      <c r="F186" s="389">
        <v>0.104199066874028</v>
      </c>
      <c r="G186" s="390">
        <v>0.63205120391685354</v>
      </c>
      <c r="H186" s="60">
        <v>0</v>
      </c>
      <c r="I186" s="62">
        <v>2</v>
      </c>
      <c r="J186" s="11">
        <v>30</v>
      </c>
      <c r="K186" s="11">
        <v>918.79</v>
      </c>
      <c r="L186" s="392">
        <v>3.3740027645054909</v>
      </c>
      <c r="M186" s="390">
        <v>5.4233587832167611</v>
      </c>
      <c r="N186" s="60">
        <v>0</v>
      </c>
      <c r="O186" s="60">
        <v>0</v>
      </c>
      <c r="P186" s="11">
        <v>743</v>
      </c>
      <c r="Q186" s="11">
        <v>71</v>
      </c>
      <c r="R186" s="65">
        <v>9.5558546433378203E-2</v>
      </c>
      <c r="S186" s="391">
        <v>0.67425479486778539</v>
      </c>
      <c r="T186" s="62">
        <v>76.049822123481832</v>
      </c>
      <c r="U186" s="62">
        <v>0</v>
      </c>
      <c r="V186" s="62">
        <v>0</v>
      </c>
      <c r="W186" s="62">
        <v>16.621354838709678</v>
      </c>
      <c r="X186" s="62">
        <v>225.23209026699209</v>
      </c>
      <c r="Y186" s="62">
        <v>0</v>
      </c>
      <c r="Z186" s="62">
        <v>0</v>
      </c>
      <c r="AA186" s="62">
        <v>19.169063818091136</v>
      </c>
      <c r="AB186" s="69">
        <v>337.07233104727476</v>
      </c>
    </row>
    <row r="187" spans="1:31" ht="15" x14ac:dyDescent="0.25">
      <c r="A187" s="18">
        <v>580</v>
      </c>
      <c r="B187" s="36" t="s">
        <v>186</v>
      </c>
      <c r="C187" s="13">
        <v>4438</v>
      </c>
      <c r="D187" s="13">
        <v>163.91666666666666</v>
      </c>
      <c r="E187" s="13">
        <v>1801</v>
      </c>
      <c r="F187" s="389">
        <v>9.1014251341847111E-2</v>
      </c>
      <c r="G187" s="390">
        <v>1.5392340391964405</v>
      </c>
      <c r="H187" s="60">
        <v>0</v>
      </c>
      <c r="I187" s="62">
        <v>8</v>
      </c>
      <c r="J187" s="11">
        <v>117</v>
      </c>
      <c r="K187" s="11">
        <v>591.91</v>
      </c>
      <c r="L187" s="392">
        <v>7.497761484009394</v>
      </c>
      <c r="M187" s="390">
        <v>2.4405187556984655</v>
      </c>
      <c r="N187" s="60">
        <v>3</v>
      </c>
      <c r="O187" s="60">
        <v>166</v>
      </c>
      <c r="P187" s="11">
        <v>980</v>
      </c>
      <c r="Q187" s="11">
        <v>142</v>
      </c>
      <c r="R187" s="65">
        <v>0.14489795918367346</v>
      </c>
      <c r="S187" s="391">
        <v>1.0223904338505396</v>
      </c>
      <c r="T187" s="62">
        <v>66.426867657243662</v>
      </c>
      <c r="U187" s="62">
        <v>0</v>
      </c>
      <c r="V187" s="62">
        <v>0</v>
      </c>
      <c r="W187" s="62">
        <v>45.279896349707073</v>
      </c>
      <c r="X187" s="62">
        <v>101.35474392415726</v>
      </c>
      <c r="Y187" s="62">
        <v>0</v>
      </c>
      <c r="Z187" s="62">
        <v>11.072401982875169</v>
      </c>
      <c r="AA187" s="62">
        <v>29.066560034370841</v>
      </c>
      <c r="AB187" s="69">
        <v>253.200469948354</v>
      </c>
      <c r="AC187" s="22"/>
      <c r="AD187" s="22"/>
      <c r="AE187" s="22"/>
    </row>
    <row r="188" spans="1:31" ht="15" x14ac:dyDescent="0.25">
      <c r="A188" s="18">
        <v>581</v>
      </c>
      <c r="B188" s="36" t="s">
        <v>187</v>
      </c>
      <c r="C188" s="13">
        <v>6240</v>
      </c>
      <c r="D188" s="13">
        <v>210.25</v>
      </c>
      <c r="E188" s="13">
        <v>2543</v>
      </c>
      <c r="F188" s="389">
        <v>8.2677939441604398E-2</v>
      </c>
      <c r="G188" s="390">
        <v>1.6607999303092937</v>
      </c>
      <c r="H188" s="60">
        <v>0</v>
      </c>
      <c r="I188" s="62">
        <v>8</v>
      </c>
      <c r="J188" s="11">
        <v>150</v>
      </c>
      <c r="K188" s="11">
        <v>853.19</v>
      </c>
      <c r="L188" s="392">
        <v>7.31372847783026</v>
      </c>
      <c r="M188" s="390">
        <v>2.5019287471425278</v>
      </c>
      <c r="N188" s="60">
        <v>0</v>
      </c>
      <c r="O188" s="60">
        <v>0</v>
      </c>
      <c r="P188" s="11">
        <v>1534</v>
      </c>
      <c r="Q188" s="11">
        <v>262</v>
      </c>
      <c r="R188" s="65">
        <v>0.17079530638852672</v>
      </c>
      <c r="S188" s="391">
        <v>1.2051204059875891</v>
      </c>
      <c r="T188" s="62">
        <v>60.342599763119708</v>
      </c>
      <c r="U188" s="62">
        <v>0</v>
      </c>
      <c r="V188" s="62">
        <v>0</v>
      </c>
      <c r="W188" s="62">
        <v>41.287019230769232</v>
      </c>
      <c r="X188" s="62">
        <v>103.90510086882917</v>
      </c>
      <c r="Y188" s="62">
        <v>0</v>
      </c>
      <c r="Z188" s="62">
        <v>0</v>
      </c>
      <c r="AA188" s="62">
        <v>34.261573142227157</v>
      </c>
      <c r="AB188" s="69">
        <v>239.79629300494526</v>
      </c>
    </row>
    <row r="189" spans="1:31" ht="15" x14ac:dyDescent="0.25">
      <c r="A189" s="18">
        <v>583</v>
      </c>
      <c r="B189" s="36" t="s">
        <v>188</v>
      </c>
      <c r="C189" s="13">
        <v>947</v>
      </c>
      <c r="D189" s="13">
        <v>44.666666666666664</v>
      </c>
      <c r="E189" s="13">
        <v>396</v>
      </c>
      <c r="F189" s="389">
        <v>0.11279461279461279</v>
      </c>
      <c r="G189" s="390">
        <v>0.56544049434216792</v>
      </c>
      <c r="H189" s="60">
        <v>0</v>
      </c>
      <c r="I189" s="62">
        <v>3</v>
      </c>
      <c r="J189" s="11">
        <v>13</v>
      </c>
      <c r="K189" s="11">
        <v>1836.38</v>
      </c>
      <c r="L189" s="392">
        <v>0.51568847406310236</v>
      </c>
      <c r="M189" s="390">
        <v>20</v>
      </c>
      <c r="N189" s="60">
        <v>0</v>
      </c>
      <c r="O189" s="60">
        <v>0</v>
      </c>
      <c r="P189" s="11">
        <v>260</v>
      </c>
      <c r="Q189" s="11">
        <v>31</v>
      </c>
      <c r="R189" s="65">
        <v>0.11923076923076924</v>
      </c>
      <c r="S189" s="391">
        <v>0.84128443608828274</v>
      </c>
      <c r="T189" s="62">
        <v>82.323292298651197</v>
      </c>
      <c r="U189" s="62">
        <v>0</v>
      </c>
      <c r="V189" s="62">
        <v>0</v>
      </c>
      <c r="W189" s="62">
        <v>23.577634635691659</v>
      </c>
      <c r="X189" s="62">
        <v>830.6</v>
      </c>
      <c r="Y189" s="62">
        <v>0</v>
      </c>
      <c r="Z189" s="62">
        <v>0</v>
      </c>
      <c r="AA189" s="62">
        <v>23.917716517989881</v>
      </c>
      <c r="AB189" s="69">
        <v>960.41864345233284</v>
      </c>
    </row>
    <row r="190" spans="1:31" ht="15" x14ac:dyDescent="0.25">
      <c r="A190" s="18">
        <v>584</v>
      </c>
      <c r="B190" s="36" t="s">
        <v>189</v>
      </c>
      <c r="C190" s="13">
        <v>2653</v>
      </c>
      <c r="D190" s="13">
        <v>76.833333333333329</v>
      </c>
      <c r="E190" s="13">
        <v>995</v>
      </c>
      <c r="F190" s="389">
        <v>7.7219430485762144E-2</v>
      </c>
      <c r="G190" s="390">
        <v>1.4122100936311839</v>
      </c>
      <c r="H190" s="60">
        <v>0</v>
      </c>
      <c r="I190" s="62">
        <v>12</v>
      </c>
      <c r="J190" s="11">
        <v>23</v>
      </c>
      <c r="K190" s="11">
        <v>747.87</v>
      </c>
      <c r="L190" s="392">
        <v>3.5474079719737386</v>
      </c>
      <c r="M190" s="390">
        <v>5.1582529193273041</v>
      </c>
      <c r="N190" s="60">
        <v>0</v>
      </c>
      <c r="O190" s="60">
        <v>0</v>
      </c>
      <c r="P190" s="11">
        <v>609</v>
      </c>
      <c r="Q190" s="11">
        <v>105</v>
      </c>
      <c r="R190" s="65">
        <v>0.17241379310344829</v>
      </c>
      <c r="S190" s="391">
        <v>1.216540341395737</v>
      </c>
      <c r="T190" s="62">
        <v>56.358700025772777</v>
      </c>
      <c r="U190" s="62">
        <v>0</v>
      </c>
      <c r="V190" s="62">
        <v>0</v>
      </c>
      <c r="W190" s="62">
        <v>14.890094232943836</v>
      </c>
      <c r="X190" s="62">
        <v>214.22224373966296</v>
      </c>
      <c r="Y190" s="62">
        <v>0</v>
      </c>
      <c r="Z190" s="62">
        <v>0</v>
      </c>
      <c r="AA190" s="62">
        <v>34.586241905880797</v>
      </c>
      <c r="AB190" s="69">
        <v>320.05727990426033</v>
      </c>
    </row>
    <row r="191" spans="1:31" ht="15" x14ac:dyDescent="0.25">
      <c r="A191" s="18">
        <v>588</v>
      </c>
      <c r="B191" s="36" t="s">
        <v>190</v>
      </c>
      <c r="C191" s="13">
        <v>1600</v>
      </c>
      <c r="D191" s="13">
        <v>61.083333333333336</v>
      </c>
      <c r="E191" s="13">
        <v>633</v>
      </c>
      <c r="F191" s="389">
        <v>9.6498156924697209E-2</v>
      </c>
      <c r="G191" s="390">
        <v>0.94020751929614765</v>
      </c>
      <c r="H191" s="60">
        <v>0</v>
      </c>
      <c r="I191" s="62">
        <v>5</v>
      </c>
      <c r="J191" s="11">
        <v>43</v>
      </c>
      <c r="K191" s="11">
        <v>374.45</v>
      </c>
      <c r="L191" s="392">
        <v>4.2729336359994656</v>
      </c>
      <c r="M191" s="390">
        <v>4.2824038672902001</v>
      </c>
      <c r="N191" s="60">
        <v>0</v>
      </c>
      <c r="O191" s="60">
        <v>0</v>
      </c>
      <c r="P191" s="11">
        <v>358</v>
      </c>
      <c r="Q191" s="11">
        <v>66</v>
      </c>
      <c r="R191" s="65">
        <v>0.18435754189944134</v>
      </c>
      <c r="S191" s="391">
        <v>1.3008146443751065</v>
      </c>
      <c r="T191" s="62">
        <v>70.42930315526894</v>
      </c>
      <c r="U191" s="62">
        <v>0</v>
      </c>
      <c r="V191" s="62">
        <v>0</v>
      </c>
      <c r="W191" s="62">
        <v>46.158887499999999</v>
      </c>
      <c r="X191" s="62">
        <v>177.84823260856203</v>
      </c>
      <c r="Y191" s="62">
        <v>0</v>
      </c>
      <c r="Z191" s="62">
        <v>0</v>
      </c>
      <c r="AA191" s="62">
        <v>36.982160339584276</v>
      </c>
      <c r="AB191" s="69">
        <v>331.41858360341524</v>
      </c>
    </row>
    <row r="192" spans="1:31" ht="15" x14ac:dyDescent="0.25">
      <c r="A192" s="18">
        <v>592</v>
      </c>
      <c r="B192" s="36" t="s">
        <v>191</v>
      </c>
      <c r="C192" s="13">
        <v>3651</v>
      </c>
      <c r="D192" s="13">
        <v>161.41666666666666</v>
      </c>
      <c r="E192" s="13">
        <v>1680</v>
      </c>
      <c r="F192" s="389">
        <v>9.6081349206349198E-2</v>
      </c>
      <c r="G192" s="390">
        <v>1.0171056013778343</v>
      </c>
      <c r="H192" s="60">
        <v>0</v>
      </c>
      <c r="I192" s="62">
        <v>5</v>
      </c>
      <c r="J192" s="11">
        <v>53</v>
      </c>
      <c r="K192" s="11">
        <v>456.42</v>
      </c>
      <c r="L192" s="392">
        <v>7.9992112527934793</v>
      </c>
      <c r="M192" s="390">
        <v>2.2875289761960373</v>
      </c>
      <c r="N192" s="60">
        <v>0</v>
      </c>
      <c r="O192" s="60">
        <v>0</v>
      </c>
      <c r="P192" s="11">
        <v>1104</v>
      </c>
      <c r="Q192" s="11">
        <v>97</v>
      </c>
      <c r="R192" s="65">
        <v>8.7862318840579712E-2</v>
      </c>
      <c r="S192" s="391">
        <v>0.61995072107721161</v>
      </c>
      <c r="T192" s="62">
        <v>70.125095509356129</v>
      </c>
      <c r="U192" s="62">
        <v>0</v>
      </c>
      <c r="V192" s="62">
        <v>0</v>
      </c>
      <c r="W192" s="62">
        <v>24.932791016159953</v>
      </c>
      <c r="X192" s="62">
        <v>95.001078381421436</v>
      </c>
      <c r="Y192" s="62">
        <v>0</v>
      </c>
      <c r="Z192" s="62">
        <v>0</v>
      </c>
      <c r="AA192" s="62">
        <v>17.625199000225127</v>
      </c>
      <c r="AB192" s="69">
        <v>207.68416390716263</v>
      </c>
    </row>
    <row r="193" spans="1:28" ht="15" x14ac:dyDescent="0.25">
      <c r="A193" s="18">
        <v>593</v>
      </c>
      <c r="B193" s="36" t="s">
        <v>192</v>
      </c>
      <c r="C193" s="13">
        <v>17077</v>
      </c>
      <c r="D193" s="13">
        <v>587.58333333333337</v>
      </c>
      <c r="E193" s="13">
        <v>7112</v>
      </c>
      <c r="F193" s="389">
        <v>8.2618578927634051E-2</v>
      </c>
      <c r="G193" s="390">
        <v>1.0438602565266359</v>
      </c>
      <c r="H193" s="60">
        <v>0</v>
      </c>
      <c r="I193" s="62">
        <v>20</v>
      </c>
      <c r="J193" s="11">
        <v>548</v>
      </c>
      <c r="K193" s="11">
        <v>1569.03</v>
      </c>
      <c r="L193" s="392">
        <v>10.883794446250231</v>
      </c>
      <c r="M193" s="390">
        <v>1.6812544207670885</v>
      </c>
      <c r="N193" s="60">
        <v>0</v>
      </c>
      <c r="O193" s="60">
        <v>0</v>
      </c>
      <c r="P193" s="11">
        <v>4302</v>
      </c>
      <c r="Q193" s="11">
        <v>607</v>
      </c>
      <c r="R193" s="65">
        <v>0.1410971641097164</v>
      </c>
      <c r="S193" s="391">
        <v>0.9955722747368273</v>
      </c>
      <c r="T193" s="62">
        <v>60.299275416136247</v>
      </c>
      <c r="U193" s="62">
        <v>0</v>
      </c>
      <c r="V193" s="62">
        <v>0</v>
      </c>
      <c r="W193" s="62">
        <v>55.115765064121327</v>
      </c>
      <c r="X193" s="62">
        <v>69.822496094457193</v>
      </c>
      <c r="Y193" s="62">
        <v>0</v>
      </c>
      <c r="Z193" s="62">
        <v>0</v>
      </c>
      <c r="AA193" s="62">
        <v>28.304119770768001</v>
      </c>
      <c r="AB193" s="69">
        <v>213.54165634548278</v>
      </c>
    </row>
    <row r="194" spans="1:28" ht="15" x14ac:dyDescent="0.25">
      <c r="A194" s="18">
        <v>595</v>
      </c>
      <c r="B194" s="36" t="s">
        <v>193</v>
      </c>
      <c r="C194" s="13">
        <v>4140</v>
      </c>
      <c r="D194" s="13">
        <v>132.66666666666666</v>
      </c>
      <c r="E194" s="13">
        <v>1576</v>
      </c>
      <c r="F194" s="389">
        <v>8.4179357021996609E-2</v>
      </c>
      <c r="G194" s="390">
        <v>0.77897212172310537</v>
      </c>
      <c r="H194" s="60">
        <v>0</v>
      </c>
      <c r="I194" s="62">
        <v>9</v>
      </c>
      <c r="J194" s="11">
        <v>78</v>
      </c>
      <c r="K194" s="11">
        <v>1153.23</v>
      </c>
      <c r="L194" s="392">
        <v>3.5899170156863764</v>
      </c>
      <c r="M194" s="390">
        <v>5.0971728448101494</v>
      </c>
      <c r="N194" s="60">
        <v>0</v>
      </c>
      <c r="O194" s="60">
        <v>0</v>
      </c>
      <c r="P194" s="11">
        <v>863</v>
      </c>
      <c r="Q194" s="11">
        <v>127</v>
      </c>
      <c r="R194" s="65">
        <v>0.14716106604866744</v>
      </c>
      <c r="S194" s="391">
        <v>1.0383587664798375</v>
      </c>
      <c r="T194" s="62">
        <v>61.438411302967161</v>
      </c>
      <c r="U194" s="62">
        <v>0</v>
      </c>
      <c r="V194" s="62">
        <v>0</v>
      </c>
      <c r="W194" s="62">
        <v>32.359449275362316</v>
      </c>
      <c r="X194" s="62">
        <v>211.68558824496552</v>
      </c>
      <c r="Y194" s="62">
        <v>0</v>
      </c>
      <c r="Z194" s="62">
        <v>0</v>
      </c>
      <c r="AA194" s="62">
        <v>29.520539731021781</v>
      </c>
      <c r="AB194" s="69">
        <v>335.00398855431678</v>
      </c>
    </row>
    <row r="195" spans="1:28" ht="15" x14ac:dyDescent="0.25">
      <c r="A195" s="18">
        <v>598</v>
      </c>
      <c r="B195" s="36" t="s">
        <v>194</v>
      </c>
      <c r="C195" s="13">
        <v>19207</v>
      </c>
      <c r="D195" s="13">
        <v>591.33333333333337</v>
      </c>
      <c r="E195" s="13">
        <v>8597</v>
      </c>
      <c r="F195" s="389">
        <v>6.878368423093327E-2</v>
      </c>
      <c r="G195" s="390">
        <v>0.58738389539915048</v>
      </c>
      <c r="H195" s="60">
        <v>3</v>
      </c>
      <c r="I195" s="62">
        <v>10626</v>
      </c>
      <c r="J195" s="11">
        <v>2357</v>
      </c>
      <c r="K195" s="11">
        <v>88.52</v>
      </c>
      <c r="L195" s="392">
        <v>216.97921373700859</v>
      </c>
      <c r="M195" s="390">
        <v>8.4332628975498286E-2</v>
      </c>
      <c r="N195" s="60">
        <v>0</v>
      </c>
      <c r="O195" s="60">
        <v>0</v>
      </c>
      <c r="P195" s="11">
        <v>5739</v>
      </c>
      <c r="Q195" s="11">
        <v>1046</v>
      </c>
      <c r="R195" s="65">
        <v>0.18226171806935007</v>
      </c>
      <c r="S195" s="391">
        <v>1.286026649796072</v>
      </c>
      <c r="T195" s="62">
        <v>50.201859840877901</v>
      </c>
      <c r="U195" s="62">
        <v>20.5807</v>
      </c>
      <c r="V195" s="62">
        <v>151.27087737803924</v>
      </c>
      <c r="W195" s="62">
        <v>210.76908314676939</v>
      </c>
      <c r="X195" s="62">
        <v>3.5023340813524437</v>
      </c>
      <c r="Y195" s="62">
        <v>0</v>
      </c>
      <c r="Z195" s="62">
        <v>0</v>
      </c>
      <c r="AA195" s="62">
        <v>36.561737653702323</v>
      </c>
      <c r="AB195" s="69">
        <v>472.88659210074121</v>
      </c>
    </row>
    <row r="196" spans="1:28" ht="15" x14ac:dyDescent="0.25">
      <c r="A196" s="18">
        <v>599</v>
      </c>
      <c r="B196" s="36" t="s">
        <v>195</v>
      </c>
      <c r="C196" s="13">
        <v>11206</v>
      </c>
      <c r="D196" s="13">
        <v>115.58333333333333</v>
      </c>
      <c r="E196" s="13">
        <v>5270</v>
      </c>
      <c r="F196" s="389">
        <v>2.1932321315623022E-2</v>
      </c>
      <c r="G196" s="390">
        <v>0.81360906634578856</v>
      </c>
      <c r="H196" s="60">
        <v>3</v>
      </c>
      <c r="I196" s="62">
        <v>9926</v>
      </c>
      <c r="J196" s="11">
        <v>355</v>
      </c>
      <c r="K196" s="11">
        <v>794.26</v>
      </c>
      <c r="L196" s="392">
        <v>14.1087301387455</v>
      </c>
      <c r="M196" s="390">
        <v>1.2969577947505857</v>
      </c>
      <c r="N196" s="60">
        <v>0</v>
      </c>
      <c r="O196" s="60">
        <v>0</v>
      </c>
      <c r="P196" s="11">
        <v>3224</v>
      </c>
      <c r="Q196" s="11">
        <v>309</v>
      </c>
      <c r="R196" s="65">
        <v>9.5843672456575685E-2</v>
      </c>
      <c r="S196" s="391">
        <v>0.67626662526347392</v>
      </c>
      <c r="T196" s="62">
        <v>16.007332741517306</v>
      </c>
      <c r="U196" s="62">
        <v>20.5807</v>
      </c>
      <c r="V196" s="62">
        <v>242.19696874888453</v>
      </c>
      <c r="W196" s="62">
        <v>54.41073532036409</v>
      </c>
      <c r="X196" s="62">
        <v>53.862657215991824</v>
      </c>
      <c r="Y196" s="62">
        <v>0</v>
      </c>
      <c r="Z196" s="62">
        <v>0</v>
      </c>
      <c r="AA196" s="62">
        <v>19.226260156240564</v>
      </c>
      <c r="AB196" s="69">
        <v>406.28465418299834</v>
      </c>
    </row>
    <row r="197" spans="1:28" ht="15" x14ac:dyDescent="0.25">
      <c r="A197" s="18">
        <v>601</v>
      </c>
      <c r="B197" s="36" t="s">
        <v>196</v>
      </c>
      <c r="C197" s="13">
        <v>3786</v>
      </c>
      <c r="D197" s="13">
        <v>155.75</v>
      </c>
      <c r="E197" s="13">
        <v>1616</v>
      </c>
      <c r="F197" s="389">
        <v>9.6379950495049507E-2</v>
      </c>
      <c r="G197" s="390">
        <v>0.82762678846192306</v>
      </c>
      <c r="H197" s="60">
        <v>0</v>
      </c>
      <c r="I197" s="62">
        <v>0</v>
      </c>
      <c r="J197" s="11">
        <v>35</v>
      </c>
      <c r="K197" s="11">
        <v>1074.93</v>
      </c>
      <c r="L197" s="392">
        <v>3.5220898104992879</v>
      </c>
      <c r="M197" s="390">
        <v>5.1953324622589685</v>
      </c>
      <c r="N197" s="60">
        <v>0</v>
      </c>
      <c r="O197" s="60">
        <v>0</v>
      </c>
      <c r="P197" s="11">
        <v>942</v>
      </c>
      <c r="Q197" s="11">
        <v>128</v>
      </c>
      <c r="R197" s="65">
        <v>0.13588110403397027</v>
      </c>
      <c r="S197" s="391">
        <v>0.95876809920615191</v>
      </c>
      <c r="T197" s="62">
        <v>70.343030041523789</v>
      </c>
      <c r="U197" s="62">
        <v>0</v>
      </c>
      <c r="V197" s="62">
        <v>0</v>
      </c>
      <c r="W197" s="62">
        <v>15.877945060750132</v>
      </c>
      <c r="X197" s="62">
        <v>215.76215715761498</v>
      </c>
      <c r="Y197" s="62">
        <v>0</v>
      </c>
      <c r="Z197" s="62">
        <v>0</v>
      </c>
      <c r="AA197" s="62">
        <v>27.257777060430897</v>
      </c>
      <c r="AB197" s="69">
        <v>329.24090932031976</v>
      </c>
    </row>
    <row r="198" spans="1:28" ht="15" x14ac:dyDescent="0.25">
      <c r="A198" s="18">
        <v>604</v>
      </c>
      <c r="B198" s="36" t="s">
        <v>197</v>
      </c>
      <c r="C198" s="13">
        <v>20405</v>
      </c>
      <c r="D198" s="13">
        <v>583.33333333333337</v>
      </c>
      <c r="E198" s="13">
        <v>9891</v>
      </c>
      <c r="F198" s="389">
        <v>5.8976173625855159E-2</v>
      </c>
      <c r="G198" s="390">
        <v>0.98836841382709661</v>
      </c>
      <c r="H198" s="60">
        <v>0</v>
      </c>
      <c r="I198" s="62">
        <v>77</v>
      </c>
      <c r="J198" s="11">
        <v>856</v>
      </c>
      <c r="K198" s="11">
        <v>81.42</v>
      </c>
      <c r="L198" s="392">
        <v>250.61409972979612</v>
      </c>
      <c r="M198" s="390">
        <v>7.3014357720524309E-2</v>
      </c>
      <c r="N198" s="60">
        <v>0</v>
      </c>
      <c r="O198" s="60">
        <v>0</v>
      </c>
      <c r="P198" s="11">
        <v>7214</v>
      </c>
      <c r="Q198" s="11">
        <v>482</v>
      </c>
      <c r="R198" s="65">
        <v>6.6814527308012198E-2</v>
      </c>
      <c r="S198" s="391">
        <v>0.4714388935966069</v>
      </c>
      <c r="T198" s="62">
        <v>43.043835691851093</v>
      </c>
      <c r="U198" s="62">
        <v>0</v>
      </c>
      <c r="V198" s="62">
        <v>0</v>
      </c>
      <c r="W198" s="62">
        <v>72.05166576819407</v>
      </c>
      <c r="X198" s="62">
        <v>3.0322862761333749</v>
      </c>
      <c r="Y198" s="62">
        <v>0</v>
      </c>
      <c r="Z198" s="62">
        <v>0</v>
      </c>
      <c r="AA198" s="62">
        <v>13.403007744951536</v>
      </c>
      <c r="AB198" s="69">
        <v>131.53079548113004</v>
      </c>
    </row>
    <row r="199" spans="1:28" ht="15" x14ac:dyDescent="0.25">
      <c r="A199" s="18">
        <v>607</v>
      </c>
      <c r="B199" s="36" t="s">
        <v>198</v>
      </c>
      <c r="C199" s="13">
        <v>4084</v>
      </c>
      <c r="D199" s="13">
        <v>203.25</v>
      </c>
      <c r="E199" s="13">
        <v>1697</v>
      </c>
      <c r="F199" s="389">
        <v>0.11977018267530937</v>
      </c>
      <c r="G199" s="390">
        <v>0.71442625391755277</v>
      </c>
      <c r="H199" s="60">
        <v>0</v>
      </c>
      <c r="I199" s="62">
        <v>5</v>
      </c>
      <c r="J199" s="11">
        <v>57</v>
      </c>
      <c r="K199" s="11">
        <v>804.63</v>
      </c>
      <c r="L199" s="392">
        <v>5.075624821346457</v>
      </c>
      <c r="M199" s="390">
        <v>3.6051576252289461</v>
      </c>
      <c r="N199" s="60">
        <v>0</v>
      </c>
      <c r="O199" s="60">
        <v>0</v>
      </c>
      <c r="P199" s="11">
        <v>1045</v>
      </c>
      <c r="Q199" s="11">
        <v>121</v>
      </c>
      <c r="R199" s="65">
        <v>0.11578947368421053</v>
      </c>
      <c r="S199" s="391">
        <v>0.81700288190576864</v>
      </c>
      <c r="T199" s="62">
        <v>87.414420890793309</v>
      </c>
      <c r="U199" s="62">
        <v>0</v>
      </c>
      <c r="V199" s="62">
        <v>0</v>
      </c>
      <c r="W199" s="62">
        <v>23.971542605288931</v>
      </c>
      <c r="X199" s="62">
        <v>149.72219617575814</v>
      </c>
      <c r="Y199" s="62">
        <v>0</v>
      </c>
      <c r="Z199" s="62">
        <v>0</v>
      </c>
      <c r="AA199" s="62">
        <v>23.227391932581003</v>
      </c>
      <c r="AB199" s="69">
        <v>284.33555160442143</v>
      </c>
    </row>
    <row r="200" spans="1:28" ht="15" x14ac:dyDescent="0.25">
      <c r="A200" s="18">
        <v>608</v>
      </c>
      <c r="B200" s="36" t="s">
        <v>199</v>
      </c>
      <c r="C200" s="13">
        <v>1980</v>
      </c>
      <c r="D200" s="13">
        <v>61</v>
      </c>
      <c r="E200" s="13">
        <v>818</v>
      </c>
      <c r="F200" s="389">
        <v>7.45721271393643E-2</v>
      </c>
      <c r="G200" s="390">
        <v>0.39711109333396277</v>
      </c>
      <c r="H200" s="60">
        <v>0</v>
      </c>
      <c r="I200" s="62">
        <v>1</v>
      </c>
      <c r="J200" s="11">
        <v>27</v>
      </c>
      <c r="K200" s="11">
        <v>301.2</v>
      </c>
      <c r="L200" s="392">
        <v>6.5737051792828689</v>
      </c>
      <c r="M200" s="390">
        <v>2.783578975392182</v>
      </c>
      <c r="N200" s="60">
        <v>0</v>
      </c>
      <c r="O200" s="60">
        <v>0</v>
      </c>
      <c r="P200" s="11">
        <v>503</v>
      </c>
      <c r="Q200" s="11">
        <v>82</v>
      </c>
      <c r="R200" s="65">
        <v>0.16302186878727634</v>
      </c>
      <c r="S200" s="391">
        <v>1.1502715434747763</v>
      </c>
      <c r="T200" s="62">
        <v>54.426562295174385</v>
      </c>
      <c r="U200" s="62">
        <v>0</v>
      </c>
      <c r="V200" s="62">
        <v>0</v>
      </c>
      <c r="W200" s="62">
        <v>23.420999999999999</v>
      </c>
      <c r="X200" s="62">
        <v>115.60203484803732</v>
      </c>
      <c r="Y200" s="62">
        <v>0</v>
      </c>
      <c r="Z200" s="62">
        <v>0</v>
      </c>
      <c r="AA200" s="62">
        <v>32.702219980987898</v>
      </c>
      <c r="AB200" s="69">
        <v>226.15181712419962</v>
      </c>
    </row>
    <row r="201" spans="1:28" ht="15" x14ac:dyDescent="0.25">
      <c r="A201" s="36">
        <v>609</v>
      </c>
      <c r="B201" s="36" t="s">
        <v>200</v>
      </c>
      <c r="C201" s="13">
        <v>83205</v>
      </c>
      <c r="D201" s="13">
        <v>4203</v>
      </c>
      <c r="E201" s="13">
        <v>38080</v>
      </c>
      <c r="F201" s="389">
        <v>0.11037289915966386</v>
      </c>
      <c r="G201" s="390">
        <v>1.2971809063621706</v>
      </c>
      <c r="H201" s="60">
        <v>0</v>
      </c>
      <c r="I201" s="62">
        <v>477</v>
      </c>
      <c r="J201" s="11">
        <v>3661</v>
      </c>
      <c r="K201" s="11">
        <v>1156.1600000000001</v>
      </c>
      <c r="L201" s="392">
        <v>71.966682812067532</v>
      </c>
      <c r="M201" s="390">
        <v>0.2542624838671898</v>
      </c>
      <c r="N201" s="60">
        <v>3</v>
      </c>
      <c r="O201" s="60">
        <v>902</v>
      </c>
      <c r="P201" s="11">
        <v>24373</v>
      </c>
      <c r="Q201" s="11">
        <v>3063</v>
      </c>
      <c r="R201" s="65">
        <v>0.12567184999794856</v>
      </c>
      <c r="S201" s="391">
        <v>0.88673227674196142</v>
      </c>
      <c r="T201" s="62">
        <v>80.555801507255424</v>
      </c>
      <c r="U201" s="62">
        <v>0</v>
      </c>
      <c r="V201" s="62">
        <v>0</v>
      </c>
      <c r="W201" s="62">
        <v>75.57134715461811</v>
      </c>
      <c r="X201" s="62">
        <v>10.559520955004393</v>
      </c>
      <c r="Y201" s="62">
        <v>0</v>
      </c>
      <c r="Z201" s="62">
        <v>3.2090624361516733</v>
      </c>
      <c r="AA201" s="62">
        <v>25.20979862777396</v>
      </c>
      <c r="AB201" s="69">
        <v>195.10553068080353</v>
      </c>
    </row>
    <row r="202" spans="1:28" ht="15" x14ac:dyDescent="0.25">
      <c r="A202" s="18">
        <v>611</v>
      </c>
      <c r="B202" s="36" t="s">
        <v>201</v>
      </c>
      <c r="C202" s="13">
        <v>5011</v>
      </c>
      <c r="D202" s="13">
        <v>147.5</v>
      </c>
      <c r="E202" s="13">
        <v>2620</v>
      </c>
      <c r="F202" s="389">
        <v>5.6297709923664119E-2</v>
      </c>
      <c r="G202" s="390">
        <v>0.53531422120631278</v>
      </c>
      <c r="H202" s="60">
        <v>0</v>
      </c>
      <c r="I202" s="62">
        <v>110</v>
      </c>
      <c r="J202" s="11">
        <v>193</v>
      </c>
      <c r="K202" s="11">
        <v>146.53</v>
      </c>
      <c r="L202" s="392">
        <v>34.197775199617823</v>
      </c>
      <c r="M202" s="390">
        <v>0.53507654871311572</v>
      </c>
      <c r="N202" s="60">
        <v>0</v>
      </c>
      <c r="O202" s="60">
        <v>0</v>
      </c>
      <c r="P202" s="11">
        <v>1691</v>
      </c>
      <c r="Q202" s="11">
        <v>213</v>
      </c>
      <c r="R202" s="65">
        <v>0.12596096984033117</v>
      </c>
      <c r="S202" s="391">
        <v>0.88877228726214874</v>
      </c>
      <c r="T202" s="62">
        <v>41.08895553575438</v>
      </c>
      <c r="U202" s="62">
        <v>0</v>
      </c>
      <c r="V202" s="62">
        <v>0</v>
      </c>
      <c r="W202" s="62">
        <v>66.151510676511663</v>
      </c>
      <c r="X202" s="62">
        <v>22.221729068055694</v>
      </c>
      <c r="Y202" s="62">
        <v>0</v>
      </c>
      <c r="Z202" s="62">
        <v>0</v>
      </c>
      <c r="AA202" s="62">
        <v>25.267796126862887</v>
      </c>
      <c r="AB202" s="69">
        <v>154.72999140718463</v>
      </c>
    </row>
    <row r="203" spans="1:28" ht="15" x14ac:dyDescent="0.25">
      <c r="A203" s="18">
        <v>614</v>
      </c>
      <c r="B203" s="36" t="s">
        <v>202</v>
      </c>
      <c r="C203" s="13">
        <v>2999</v>
      </c>
      <c r="D203" s="13">
        <v>177.25</v>
      </c>
      <c r="E203" s="13">
        <v>1178</v>
      </c>
      <c r="F203" s="389">
        <v>0.15046689303904923</v>
      </c>
      <c r="G203" s="390">
        <v>1.3618587971974041</v>
      </c>
      <c r="H203" s="60">
        <v>0</v>
      </c>
      <c r="I203" s="62">
        <v>3</v>
      </c>
      <c r="J203" s="11">
        <v>56</v>
      </c>
      <c r="K203" s="11">
        <v>3039.68</v>
      </c>
      <c r="L203" s="392">
        <v>0.9866170123170861</v>
      </c>
      <c r="M203" s="390">
        <v>18.546636941222342</v>
      </c>
      <c r="N203" s="60">
        <v>0</v>
      </c>
      <c r="O203" s="60">
        <v>0</v>
      </c>
      <c r="P203" s="11">
        <v>636</v>
      </c>
      <c r="Q203" s="11">
        <v>87</v>
      </c>
      <c r="R203" s="65">
        <v>0.13679245283018868</v>
      </c>
      <c r="S203" s="391">
        <v>0.96519851614510821</v>
      </c>
      <c r="T203" s="62">
        <v>109.81845417988924</v>
      </c>
      <c r="U203" s="62">
        <v>0</v>
      </c>
      <c r="V203" s="62">
        <v>0</v>
      </c>
      <c r="W203" s="62">
        <v>32.071437145715237</v>
      </c>
      <c r="X203" s="62">
        <v>770.24183216896392</v>
      </c>
      <c r="Y203" s="62">
        <v>0</v>
      </c>
      <c r="Z203" s="62">
        <v>0</v>
      </c>
      <c r="AA203" s="62">
        <v>27.440593814005428</v>
      </c>
      <c r="AB203" s="69">
        <v>939.57231730857393</v>
      </c>
    </row>
    <row r="204" spans="1:28" ht="15" x14ac:dyDescent="0.25">
      <c r="A204" s="18">
        <v>615</v>
      </c>
      <c r="B204" s="36" t="s">
        <v>203</v>
      </c>
      <c r="C204" s="13">
        <v>7603</v>
      </c>
      <c r="D204" s="13">
        <v>368</v>
      </c>
      <c r="E204" s="13">
        <v>2936</v>
      </c>
      <c r="F204" s="389">
        <v>0.12534059945504086</v>
      </c>
      <c r="G204" s="390">
        <v>0.48451843041208259</v>
      </c>
      <c r="H204" s="60">
        <v>0</v>
      </c>
      <c r="I204" s="62">
        <v>9</v>
      </c>
      <c r="J204" s="11">
        <v>190</v>
      </c>
      <c r="K204" s="11">
        <v>5638.67</v>
      </c>
      <c r="L204" s="392">
        <v>1.3483676115112251</v>
      </c>
      <c r="M204" s="390">
        <v>13.570800255999886</v>
      </c>
      <c r="N204" s="60">
        <v>0</v>
      </c>
      <c r="O204" s="60">
        <v>0</v>
      </c>
      <c r="P204" s="11">
        <v>1755</v>
      </c>
      <c r="Q204" s="11">
        <v>259</v>
      </c>
      <c r="R204" s="65">
        <v>0.14757834757834759</v>
      </c>
      <c r="S204" s="391">
        <v>1.0413030774043739</v>
      </c>
      <c r="T204" s="62">
        <v>91.479996696423001</v>
      </c>
      <c r="U204" s="62">
        <v>0</v>
      </c>
      <c r="V204" s="62">
        <v>0</v>
      </c>
      <c r="W204" s="62">
        <v>42.921557280021041</v>
      </c>
      <c r="X204" s="62">
        <v>563.59533463167531</v>
      </c>
      <c r="Y204" s="62">
        <v>0</v>
      </c>
      <c r="Z204" s="62">
        <v>0</v>
      </c>
      <c r="AA204" s="62">
        <v>29.60424649060635</v>
      </c>
      <c r="AB204" s="69">
        <v>727.60113509872576</v>
      </c>
    </row>
    <row r="205" spans="1:28" ht="15" x14ac:dyDescent="0.25">
      <c r="A205" s="18">
        <v>616</v>
      </c>
      <c r="B205" s="36" t="s">
        <v>204</v>
      </c>
      <c r="C205" s="13">
        <v>1807</v>
      </c>
      <c r="D205" s="13">
        <v>79.5</v>
      </c>
      <c r="E205" s="13">
        <v>897</v>
      </c>
      <c r="F205" s="389">
        <v>8.8628762541806017E-2</v>
      </c>
      <c r="G205" s="390">
        <v>0.79458932047475261</v>
      </c>
      <c r="H205" s="60">
        <v>0</v>
      </c>
      <c r="I205" s="62">
        <v>15</v>
      </c>
      <c r="J205" s="11">
        <v>54</v>
      </c>
      <c r="K205" s="11">
        <v>145.09</v>
      </c>
      <c r="L205" s="392">
        <v>12.454338686332621</v>
      </c>
      <c r="M205" s="390">
        <v>1.4692412008643352</v>
      </c>
      <c r="N205" s="60">
        <v>0</v>
      </c>
      <c r="O205" s="60">
        <v>0</v>
      </c>
      <c r="P205" s="11">
        <v>537</v>
      </c>
      <c r="Q205" s="11">
        <v>68</v>
      </c>
      <c r="R205" s="65">
        <v>0.1266294227188082</v>
      </c>
      <c r="S205" s="391">
        <v>0.89348884664148731</v>
      </c>
      <c r="T205" s="62">
        <v>64.685815607900381</v>
      </c>
      <c r="U205" s="62">
        <v>0</v>
      </c>
      <c r="V205" s="62">
        <v>0</v>
      </c>
      <c r="W205" s="62">
        <v>51.326596568898729</v>
      </c>
      <c r="X205" s="62">
        <v>61.017587071895839</v>
      </c>
      <c r="Y205" s="62">
        <v>0</v>
      </c>
      <c r="Z205" s="62">
        <v>0</v>
      </c>
      <c r="AA205" s="62">
        <v>25.401887910017482</v>
      </c>
      <c r="AB205" s="69">
        <v>202.43188715871244</v>
      </c>
    </row>
    <row r="206" spans="1:28" ht="15" x14ac:dyDescent="0.25">
      <c r="A206" s="18">
        <v>619</v>
      </c>
      <c r="B206" s="36" t="s">
        <v>205</v>
      </c>
      <c r="C206" s="13">
        <v>2675</v>
      </c>
      <c r="D206" s="13">
        <v>61.083333333333336</v>
      </c>
      <c r="E206" s="13">
        <v>1093</v>
      </c>
      <c r="F206" s="389">
        <v>5.5885940835620616E-2</v>
      </c>
      <c r="G206" s="390">
        <v>0.9677299605902524</v>
      </c>
      <c r="H206" s="60">
        <v>0</v>
      </c>
      <c r="I206" s="62">
        <v>2</v>
      </c>
      <c r="J206" s="11">
        <v>81</v>
      </c>
      <c r="K206" s="11">
        <v>361.1</v>
      </c>
      <c r="L206" s="392">
        <v>7.407920243699806</v>
      </c>
      <c r="M206" s="390">
        <v>2.4701167028682178</v>
      </c>
      <c r="N206" s="60">
        <v>0</v>
      </c>
      <c r="O206" s="60">
        <v>0</v>
      </c>
      <c r="P206" s="11">
        <v>662</v>
      </c>
      <c r="Q206" s="11">
        <v>114</v>
      </c>
      <c r="R206" s="65">
        <v>0.17220543806646527</v>
      </c>
      <c r="S206" s="391">
        <v>1.2150702020103645</v>
      </c>
      <c r="T206" s="62">
        <v>40.788425340608633</v>
      </c>
      <c r="U206" s="62">
        <v>0</v>
      </c>
      <c r="V206" s="62">
        <v>0</v>
      </c>
      <c r="W206" s="62">
        <v>52.007753271028037</v>
      </c>
      <c r="X206" s="62">
        <v>102.5839466701171</v>
      </c>
      <c r="Y206" s="62">
        <v>0</v>
      </c>
      <c r="Z206" s="62">
        <v>0</v>
      </c>
      <c r="AA206" s="62">
        <v>34.544445843154662</v>
      </c>
      <c r="AB206" s="69">
        <v>229.9245711249084</v>
      </c>
    </row>
    <row r="207" spans="1:28" ht="15" x14ac:dyDescent="0.25">
      <c r="A207" s="18">
        <v>620</v>
      </c>
      <c r="B207" s="36" t="s">
        <v>206</v>
      </c>
      <c r="C207" s="13">
        <v>2380</v>
      </c>
      <c r="D207" s="13">
        <v>134.16666666666666</v>
      </c>
      <c r="E207" s="13">
        <v>936</v>
      </c>
      <c r="F207" s="389">
        <v>0.14334045584045582</v>
      </c>
      <c r="G207" s="390">
        <v>0.95521633668317685</v>
      </c>
      <c r="H207" s="60">
        <v>0</v>
      </c>
      <c r="I207" s="62">
        <v>5</v>
      </c>
      <c r="J207" s="11">
        <v>42</v>
      </c>
      <c r="K207" s="11">
        <v>2461.17</v>
      </c>
      <c r="L207" s="392">
        <v>0.9670197507689432</v>
      </c>
      <c r="M207" s="390">
        <v>18.922496167144637</v>
      </c>
      <c r="N207" s="60">
        <v>0</v>
      </c>
      <c r="O207" s="60">
        <v>0</v>
      </c>
      <c r="P207" s="11">
        <v>471</v>
      </c>
      <c r="Q207" s="11">
        <v>72</v>
      </c>
      <c r="R207" s="65">
        <v>0.15286624203821655</v>
      </c>
      <c r="S207" s="391">
        <v>1.0786141116069208</v>
      </c>
      <c r="T207" s="62">
        <v>104.61721488297304</v>
      </c>
      <c r="U207" s="62">
        <v>0</v>
      </c>
      <c r="V207" s="62">
        <v>0</v>
      </c>
      <c r="W207" s="62">
        <v>30.309529411764704</v>
      </c>
      <c r="X207" s="62">
        <v>785.85126582151668</v>
      </c>
      <c r="Y207" s="62">
        <v>0</v>
      </c>
      <c r="Z207" s="62">
        <v>0</v>
      </c>
      <c r="AA207" s="62">
        <v>30.664999192984759</v>
      </c>
      <c r="AB207" s="69">
        <v>951.44300930923919</v>
      </c>
    </row>
    <row r="208" spans="1:28" ht="15" x14ac:dyDescent="0.25">
      <c r="A208" s="18">
        <v>623</v>
      </c>
      <c r="B208" s="36" t="s">
        <v>207</v>
      </c>
      <c r="C208" s="13">
        <v>2107</v>
      </c>
      <c r="D208" s="13">
        <v>68.5</v>
      </c>
      <c r="E208" s="13">
        <v>819</v>
      </c>
      <c r="F208" s="389">
        <v>8.3638583638583633E-2</v>
      </c>
      <c r="G208" s="390">
        <v>0.79285100089118243</v>
      </c>
      <c r="H208" s="60">
        <v>0</v>
      </c>
      <c r="I208" s="62">
        <v>5</v>
      </c>
      <c r="J208" s="11">
        <v>52</v>
      </c>
      <c r="K208" s="11">
        <v>794.11</v>
      </c>
      <c r="L208" s="392">
        <v>2.6532848094092758</v>
      </c>
      <c r="M208" s="390">
        <v>6.8965184071409311</v>
      </c>
      <c r="N208" s="60">
        <v>1</v>
      </c>
      <c r="O208" s="60">
        <v>0</v>
      </c>
      <c r="P208" s="11">
        <v>442</v>
      </c>
      <c r="Q208" s="11">
        <v>70</v>
      </c>
      <c r="R208" s="65">
        <v>0.15837104072398189</v>
      </c>
      <c r="S208" s="391">
        <v>1.1174556077073963</v>
      </c>
      <c r="T208" s="62">
        <v>61.04372715797966</v>
      </c>
      <c r="U208" s="62">
        <v>0</v>
      </c>
      <c r="V208" s="62">
        <v>0</v>
      </c>
      <c r="W208" s="62">
        <v>42.388267679164692</v>
      </c>
      <c r="X208" s="62">
        <v>286.41240944856293</v>
      </c>
      <c r="Y208" s="62">
        <v>404.68</v>
      </c>
      <c r="Z208" s="62">
        <v>0</v>
      </c>
      <c r="AA208" s="62">
        <v>31.769262927121279</v>
      </c>
      <c r="AB208" s="69">
        <v>826.2936672128285</v>
      </c>
    </row>
    <row r="209" spans="1:28" ht="15" x14ac:dyDescent="0.25">
      <c r="A209" s="18">
        <v>624</v>
      </c>
      <c r="B209" s="36" t="s">
        <v>208</v>
      </c>
      <c r="C209" s="13">
        <v>5117</v>
      </c>
      <c r="D209" s="13">
        <v>205.91666666666666</v>
      </c>
      <c r="E209" s="13">
        <v>2327</v>
      </c>
      <c r="F209" s="389">
        <v>8.8490187652198821E-2</v>
      </c>
      <c r="G209" s="390">
        <v>1.1629248088242445</v>
      </c>
      <c r="H209" s="60">
        <v>1</v>
      </c>
      <c r="I209" s="62">
        <v>348</v>
      </c>
      <c r="J209" s="11">
        <v>245</v>
      </c>
      <c r="K209" s="11">
        <v>324.63</v>
      </c>
      <c r="L209" s="392">
        <v>15.762560453439301</v>
      </c>
      <c r="M209" s="390">
        <v>1.1608791339154467</v>
      </c>
      <c r="N209" s="60">
        <v>3</v>
      </c>
      <c r="O209" s="60">
        <v>189</v>
      </c>
      <c r="P209" s="11">
        <v>1581</v>
      </c>
      <c r="Q209" s="11">
        <v>212</v>
      </c>
      <c r="R209" s="65">
        <v>0.13409234661606578</v>
      </c>
      <c r="S209" s="391">
        <v>0.94614674495901208</v>
      </c>
      <c r="T209" s="62">
        <v>64.584676547623104</v>
      </c>
      <c r="U209" s="62">
        <v>20.5807</v>
      </c>
      <c r="V209" s="62">
        <v>18.595543560680085</v>
      </c>
      <c r="W209" s="62">
        <v>82.235157318741443</v>
      </c>
      <c r="X209" s="62">
        <v>48.211310431508501</v>
      </c>
      <c r="Y209" s="62">
        <v>0</v>
      </c>
      <c r="Z209" s="62">
        <v>10.933707250341998</v>
      </c>
      <c r="AA209" s="62">
        <v>26.898951959184718</v>
      </c>
      <c r="AB209" s="69">
        <v>272.04004706807984</v>
      </c>
    </row>
    <row r="210" spans="1:28" ht="15" x14ac:dyDescent="0.25">
      <c r="A210" s="18">
        <v>625</v>
      </c>
      <c r="B210" s="36" t="s">
        <v>209</v>
      </c>
      <c r="C210" s="13">
        <v>2991</v>
      </c>
      <c r="D210" s="13">
        <v>107.5</v>
      </c>
      <c r="E210" s="13">
        <v>1226</v>
      </c>
      <c r="F210" s="389">
        <v>8.7683523654159864E-2</v>
      </c>
      <c r="G210" s="390">
        <v>1.0139398697255406</v>
      </c>
      <c r="H210" s="60">
        <v>0</v>
      </c>
      <c r="I210" s="62">
        <v>7</v>
      </c>
      <c r="J210" s="11">
        <v>125</v>
      </c>
      <c r="K210" s="11">
        <v>543.21</v>
      </c>
      <c r="L210" s="392">
        <v>5.5061578395095818</v>
      </c>
      <c r="M210" s="390">
        <v>3.3232660706123669</v>
      </c>
      <c r="N210" s="60">
        <v>0</v>
      </c>
      <c r="O210" s="60">
        <v>0</v>
      </c>
      <c r="P210" s="11">
        <v>851</v>
      </c>
      <c r="Q210" s="11">
        <v>128</v>
      </c>
      <c r="R210" s="65">
        <v>0.15041128084606345</v>
      </c>
      <c r="S210" s="391">
        <v>1.0612920675113926</v>
      </c>
      <c r="T210" s="62">
        <v>63.995931797745016</v>
      </c>
      <c r="U210" s="62">
        <v>0</v>
      </c>
      <c r="V210" s="62">
        <v>0</v>
      </c>
      <c r="W210" s="62">
        <v>71.779505182213313</v>
      </c>
      <c r="X210" s="62">
        <v>138.0152399125316</v>
      </c>
      <c r="Y210" s="62">
        <v>0</v>
      </c>
      <c r="Z210" s="62">
        <v>0</v>
      </c>
      <c r="AA210" s="62">
        <v>30.172533479348889</v>
      </c>
      <c r="AB210" s="69">
        <v>303.96321037183884</v>
      </c>
    </row>
    <row r="211" spans="1:28" ht="15" x14ac:dyDescent="0.25">
      <c r="A211" s="18">
        <v>626</v>
      </c>
      <c r="B211" s="36" t="s">
        <v>210</v>
      </c>
      <c r="C211" s="13">
        <v>4835</v>
      </c>
      <c r="D211" s="13">
        <v>211.33333333333334</v>
      </c>
      <c r="E211" s="13">
        <v>1883</v>
      </c>
      <c r="F211" s="389">
        <v>0.11223225349619402</v>
      </c>
      <c r="G211" s="390">
        <v>1.1298725645248753</v>
      </c>
      <c r="H211" s="60">
        <v>0</v>
      </c>
      <c r="I211" s="62">
        <v>8</v>
      </c>
      <c r="J211" s="11">
        <v>68</v>
      </c>
      <c r="K211" s="11">
        <v>1310.25</v>
      </c>
      <c r="L211" s="392">
        <v>3.6901354703300897</v>
      </c>
      <c r="M211" s="390">
        <v>4.9587413997680843</v>
      </c>
      <c r="N211" s="60">
        <v>0</v>
      </c>
      <c r="O211" s="60">
        <v>0</v>
      </c>
      <c r="P211" s="11">
        <v>1093</v>
      </c>
      <c r="Q211" s="11">
        <v>153</v>
      </c>
      <c r="R211" s="65">
        <v>0.13998170173833485</v>
      </c>
      <c r="S211" s="391">
        <v>0.98770164588707865</v>
      </c>
      <c r="T211" s="62">
        <v>81.912853646010106</v>
      </c>
      <c r="U211" s="62">
        <v>0</v>
      </c>
      <c r="V211" s="62">
        <v>0</v>
      </c>
      <c r="W211" s="62">
        <v>24.155681489141674</v>
      </c>
      <c r="X211" s="62">
        <v>205.93653033236856</v>
      </c>
      <c r="Y211" s="62">
        <v>0</v>
      </c>
      <c r="Z211" s="62">
        <v>0</v>
      </c>
      <c r="AA211" s="62">
        <v>28.080357792569647</v>
      </c>
      <c r="AB211" s="69">
        <v>340.08542326008995</v>
      </c>
    </row>
    <row r="212" spans="1:28" ht="15" x14ac:dyDescent="0.25">
      <c r="A212" s="18">
        <v>630</v>
      </c>
      <c r="B212" s="36" t="s">
        <v>211</v>
      </c>
      <c r="C212" s="13">
        <v>1635</v>
      </c>
      <c r="D212" s="13">
        <v>32.416666666666664</v>
      </c>
      <c r="E212" s="13">
        <v>641</v>
      </c>
      <c r="F212" s="389">
        <v>5.0572022880915231E-2</v>
      </c>
      <c r="G212" s="390">
        <v>0.78589973851524497</v>
      </c>
      <c r="H212" s="60">
        <v>0</v>
      </c>
      <c r="I212" s="62">
        <v>0</v>
      </c>
      <c r="J212" s="11">
        <v>102</v>
      </c>
      <c r="K212" s="11">
        <v>810.16</v>
      </c>
      <c r="L212" s="392">
        <v>2.0181198775550508</v>
      </c>
      <c r="M212" s="390">
        <v>9.0670666945944784</v>
      </c>
      <c r="N212" s="60">
        <v>0</v>
      </c>
      <c r="O212" s="60">
        <v>0</v>
      </c>
      <c r="P212" s="11">
        <v>407</v>
      </c>
      <c r="Q212" s="11">
        <v>79</v>
      </c>
      <c r="R212" s="65">
        <v>0.1941031941031941</v>
      </c>
      <c r="S212" s="391">
        <v>1.369579322917756</v>
      </c>
      <c r="T212" s="62">
        <v>36.910055530227446</v>
      </c>
      <c r="U212" s="62">
        <v>0</v>
      </c>
      <c r="V212" s="62">
        <v>0</v>
      </c>
      <c r="W212" s="62">
        <v>107.14928440366971</v>
      </c>
      <c r="X212" s="62">
        <v>376.55527982650864</v>
      </c>
      <c r="Y212" s="62">
        <v>0</v>
      </c>
      <c r="Z212" s="62">
        <v>0</v>
      </c>
      <c r="AA212" s="62">
        <v>38.937140150551805</v>
      </c>
      <c r="AB212" s="69">
        <v>559.55175991095757</v>
      </c>
    </row>
    <row r="213" spans="1:28" ht="15" x14ac:dyDescent="0.25">
      <c r="A213" s="18">
        <v>631</v>
      </c>
      <c r="B213" s="36" t="s">
        <v>212</v>
      </c>
      <c r="C213" s="13">
        <v>1963</v>
      </c>
      <c r="D213" s="13">
        <v>65.666666666666671</v>
      </c>
      <c r="E213" s="13">
        <v>916</v>
      </c>
      <c r="F213" s="389">
        <v>7.1688500727802043E-2</v>
      </c>
      <c r="G213" s="390">
        <v>1.1884407723206467</v>
      </c>
      <c r="H213" s="60">
        <v>0</v>
      </c>
      <c r="I213" s="62">
        <v>10</v>
      </c>
      <c r="J213" s="11">
        <v>57</v>
      </c>
      <c r="K213" s="11">
        <v>143.51</v>
      </c>
      <c r="L213" s="392">
        <v>13.678489303881264</v>
      </c>
      <c r="M213" s="390">
        <v>1.3377520807276808</v>
      </c>
      <c r="N213" s="60">
        <v>0</v>
      </c>
      <c r="O213" s="60">
        <v>0</v>
      </c>
      <c r="P213" s="11">
        <v>553</v>
      </c>
      <c r="Q213" s="11">
        <v>80</v>
      </c>
      <c r="R213" s="65">
        <v>0.14466546112115733</v>
      </c>
      <c r="S213" s="391">
        <v>1.0207499428709259</v>
      </c>
      <c r="T213" s="62">
        <v>52.321943873446983</v>
      </c>
      <c r="U213" s="62">
        <v>0</v>
      </c>
      <c r="V213" s="62">
        <v>0</v>
      </c>
      <c r="W213" s="62">
        <v>49.872531839021903</v>
      </c>
      <c r="X213" s="62">
        <v>55.556843912620586</v>
      </c>
      <c r="Y213" s="62">
        <v>0</v>
      </c>
      <c r="Z213" s="62">
        <v>0</v>
      </c>
      <c r="AA213" s="62">
        <v>29.019920875820421</v>
      </c>
      <c r="AB213" s="69">
        <v>186.7712405009099</v>
      </c>
    </row>
    <row r="214" spans="1:28" ht="15" x14ac:dyDescent="0.25">
      <c r="A214" s="18">
        <v>635</v>
      </c>
      <c r="B214" s="36" t="s">
        <v>213</v>
      </c>
      <c r="C214" s="13">
        <v>6347</v>
      </c>
      <c r="D214" s="13">
        <v>162.75</v>
      </c>
      <c r="E214" s="13">
        <v>2799</v>
      </c>
      <c r="F214" s="389">
        <v>5.8145766345123258E-2</v>
      </c>
      <c r="G214" s="390">
        <v>0.65493808165443479</v>
      </c>
      <c r="H214" s="60">
        <v>0</v>
      </c>
      <c r="I214" s="62">
        <v>26</v>
      </c>
      <c r="J214" s="11">
        <v>189</v>
      </c>
      <c r="K214" s="11">
        <v>560.71</v>
      </c>
      <c r="L214" s="392">
        <v>11.319576964919476</v>
      </c>
      <c r="M214" s="390">
        <v>1.6165292735044059</v>
      </c>
      <c r="N214" s="60">
        <v>0</v>
      </c>
      <c r="O214" s="60">
        <v>0</v>
      </c>
      <c r="P214" s="11">
        <v>1765</v>
      </c>
      <c r="Q214" s="11">
        <v>235</v>
      </c>
      <c r="R214" s="65">
        <v>0.13314447592067988</v>
      </c>
      <c r="S214" s="391">
        <v>0.93945863191070222</v>
      </c>
      <c r="T214" s="62">
        <v>42.437761876755864</v>
      </c>
      <c r="U214" s="62">
        <v>0</v>
      </c>
      <c r="V214" s="62">
        <v>0</v>
      </c>
      <c r="W214" s="62">
        <v>51.14464471403813</v>
      </c>
      <c r="X214" s="62">
        <v>67.134460728637976</v>
      </c>
      <c r="Y214" s="62">
        <v>0</v>
      </c>
      <c r="Z214" s="62">
        <v>0</v>
      </c>
      <c r="AA214" s="62">
        <v>26.708808905221264</v>
      </c>
      <c r="AB214" s="69">
        <v>187.42567622465322</v>
      </c>
    </row>
    <row r="215" spans="1:28" ht="15" x14ac:dyDescent="0.25">
      <c r="A215" s="18">
        <v>636</v>
      </c>
      <c r="B215" s="36" t="s">
        <v>214</v>
      </c>
      <c r="C215" s="13">
        <v>8154</v>
      </c>
      <c r="D215" s="13">
        <v>275.33333333333331</v>
      </c>
      <c r="E215" s="13">
        <v>3688</v>
      </c>
      <c r="F215" s="389">
        <v>7.4656543745480836E-2</v>
      </c>
      <c r="G215" s="390">
        <v>1.0171205457211505</v>
      </c>
      <c r="H215" s="60">
        <v>0</v>
      </c>
      <c r="I215" s="62">
        <v>50</v>
      </c>
      <c r="J215" s="11">
        <v>389</v>
      </c>
      <c r="K215" s="11">
        <v>749.97</v>
      </c>
      <c r="L215" s="392">
        <v>10.872434897395895</v>
      </c>
      <c r="M215" s="390">
        <v>1.6830109998507534</v>
      </c>
      <c r="N215" s="60">
        <v>0</v>
      </c>
      <c r="O215" s="60">
        <v>0</v>
      </c>
      <c r="P215" s="11">
        <v>2400</v>
      </c>
      <c r="Q215" s="11">
        <v>470</v>
      </c>
      <c r="R215" s="65">
        <v>0.19583333333333333</v>
      </c>
      <c r="S215" s="391">
        <v>1.3817870711019913</v>
      </c>
      <c r="T215" s="62">
        <v>54.488173863032202</v>
      </c>
      <c r="U215" s="62">
        <v>0</v>
      </c>
      <c r="V215" s="62">
        <v>0</v>
      </c>
      <c r="W215" s="62">
        <v>81.938074564630853</v>
      </c>
      <c r="X215" s="62">
        <v>69.895446823801805</v>
      </c>
      <c r="Y215" s="62">
        <v>0</v>
      </c>
      <c r="Z215" s="62">
        <v>0</v>
      </c>
      <c r="AA215" s="62">
        <v>39.284206431429617</v>
      </c>
      <c r="AB215" s="69">
        <v>245.60590168289446</v>
      </c>
    </row>
    <row r="216" spans="1:28" ht="15" x14ac:dyDescent="0.25">
      <c r="A216" s="18">
        <v>638</v>
      </c>
      <c r="B216" s="36" t="s">
        <v>215</v>
      </c>
      <c r="C216" s="13">
        <v>51232</v>
      </c>
      <c r="D216" s="13">
        <v>2342</v>
      </c>
      <c r="E216" s="13">
        <v>24746</v>
      </c>
      <c r="F216" s="389">
        <v>9.4641558231633394E-2</v>
      </c>
      <c r="G216" s="390">
        <v>0.68497910676378193</v>
      </c>
      <c r="H216" s="60">
        <v>1</v>
      </c>
      <c r="I216" s="62">
        <v>14445</v>
      </c>
      <c r="J216" s="11">
        <v>4054</v>
      </c>
      <c r="K216" s="11">
        <v>654.55999999999995</v>
      </c>
      <c r="L216" s="392">
        <v>78.269371791737967</v>
      </c>
      <c r="M216" s="390">
        <v>0.23378784202034505</v>
      </c>
      <c r="N216" s="60">
        <v>3</v>
      </c>
      <c r="O216" s="60">
        <v>1724</v>
      </c>
      <c r="P216" s="11">
        <v>16560</v>
      </c>
      <c r="Q216" s="11">
        <v>2231</v>
      </c>
      <c r="R216" s="65">
        <v>0.13472222222222222</v>
      </c>
      <c r="S216" s="391">
        <v>0.95059110565172444</v>
      </c>
      <c r="T216" s="62">
        <v>69.074262226419819</v>
      </c>
      <c r="U216" s="62">
        <v>20.5807</v>
      </c>
      <c r="V216" s="62">
        <v>77.094125517254838</v>
      </c>
      <c r="W216" s="62">
        <v>135.90933713304184</v>
      </c>
      <c r="X216" s="62">
        <v>9.7092090791049301</v>
      </c>
      <c r="Y216" s="62">
        <v>0</v>
      </c>
      <c r="Z216" s="62">
        <v>9.9613226108682067</v>
      </c>
      <c r="AA216" s="62">
        <v>27.025305133678525</v>
      </c>
      <c r="AB216" s="69">
        <v>349.35426170036823</v>
      </c>
    </row>
    <row r="217" spans="1:28" ht="15" x14ac:dyDescent="0.25">
      <c r="A217" s="18">
        <v>678</v>
      </c>
      <c r="B217" s="36" t="s">
        <v>216</v>
      </c>
      <c r="C217" s="13">
        <v>24073</v>
      </c>
      <c r="D217" s="13">
        <v>1046.25</v>
      </c>
      <c r="E217" s="13">
        <v>10023</v>
      </c>
      <c r="F217" s="389">
        <v>0.10438491469619875</v>
      </c>
      <c r="G217" s="390">
        <v>1.0395408776931097</v>
      </c>
      <c r="H217" s="60">
        <v>0</v>
      </c>
      <c r="I217" s="62">
        <v>19</v>
      </c>
      <c r="J217" s="11">
        <v>866</v>
      </c>
      <c r="K217" s="11">
        <v>1013.78</v>
      </c>
      <c r="L217" s="392">
        <v>23.74578310876127</v>
      </c>
      <c r="M217" s="390">
        <v>0.7705969284595664</v>
      </c>
      <c r="N217" s="60">
        <v>0</v>
      </c>
      <c r="O217" s="60">
        <v>0</v>
      </c>
      <c r="P217" s="11">
        <v>6897</v>
      </c>
      <c r="Q217" s="11">
        <v>810</v>
      </c>
      <c r="R217" s="65">
        <v>0.117442366246194</v>
      </c>
      <c r="S217" s="391">
        <v>0.82866558269931456</v>
      </c>
      <c r="T217" s="62">
        <v>76.185463394004998</v>
      </c>
      <c r="U217" s="62">
        <v>0</v>
      </c>
      <c r="V217" s="62">
        <v>0</v>
      </c>
      <c r="W217" s="62">
        <v>61.786633988285629</v>
      </c>
      <c r="X217" s="62">
        <v>32.002890438925789</v>
      </c>
      <c r="Y217" s="62">
        <v>0</v>
      </c>
      <c r="Z217" s="62">
        <v>0</v>
      </c>
      <c r="AA217" s="62">
        <v>23.558962516141509</v>
      </c>
      <c r="AB217" s="69">
        <v>193.53395033735791</v>
      </c>
    </row>
    <row r="218" spans="1:28" ht="15" x14ac:dyDescent="0.25">
      <c r="A218" s="18">
        <v>680</v>
      </c>
      <c r="B218" s="36" t="s">
        <v>217</v>
      </c>
      <c r="C218" s="13">
        <v>24942</v>
      </c>
      <c r="D218" s="13">
        <v>818.08333333333337</v>
      </c>
      <c r="E218" s="13">
        <v>11723</v>
      </c>
      <c r="F218" s="389">
        <v>6.9784469276920016E-2</v>
      </c>
      <c r="G218" s="390">
        <v>0.85066455634587812</v>
      </c>
      <c r="H218" s="60">
        <v>0</v>
      </c>
      <c r="I218" s="62">
        <v>354</v>
      </c>
      <c r="J218" s="11">
        <v>2652</v>
      </c>
      <c r="K218" s="11">
        <v>48.76</v>
      </c>
      <c r="L218" s="392">
        <v>511.52584085315834</v>
      </c>
      <c r="M218" s="390">
        <v>3.5772244657198742E-2</v>
      </c>
      <c r="N218" s="60">
        <v>0</v>
      </c>
      <c r="O218" s="60">
        <v>0</v>
      </c>
      <c r="P218" s="11">
        <v>8117</v>
      </c>
      <c r="Q218" s="11">
        <v>1226</v>
      </c>
      <c r="R218" s="65">
        <v>0.15104102500923985</v>
      </c>
      <c r="S218" s="391">
        <v>1.0657355007511156</v>
      </c>
      <c r="T218" s="62">
        <v>50.93228408568563</v>
      </c>
      <c r="U218" s="62">
        <v>0</v>
      </c>
      <c r="V218" s="62">
        <v>0</v>
      </c>
      <c r="W218" s="62">
        <v>182.62032234784701</v>
      </c>
      <c r="X218" s="62">
        <v>1.4856213206134636</v>
      </c>
      <c r="Y218" s="62">
        <v>0</v>
      </c>
      <c r="Z218" s="62">
        <v>0</v>
      </c>
      <c r="AA218" s="62">
        <v>30.298860286354213</v>
      </c>
      <c r="AB218" s="69">
        <v>265.33708804050036</v>
      </c>
    </row>
    <row r="219" spans="1:28" ht="15" x14ac:dyDescent="0.25">
      <c r="A219" s="18">
        <v>681</v>
      </c>
      <c r="B219" s="36" t="s">
        <v>218</v>
      </c>
      <c r="C219" s="13">
        <v>3308</v>
      </c>
      <c r="D219" s="13">
        <v>113.25</v>
      </c>
      <c r="E219" s="13">
        <v>1363</v>
      </c>
      <c r="F219" s="389">
        <v>8.3088774761555392E-2</v>
      </c>
      <c r="G219" s="390">
        <v>0.93859744251640875</v>
      </c>
      <c r="H219" s="60">
        <v>0</v>
      </c>
      <c r="I219" s="62">
        <v>7</v>
      </c>
      <c r="J219" s="11">
        <v>139</v>
      </c>
      <c r="K219" s="11">
        <v>559.53</v>
      </c>
      <c r="L219" s="392">
        <v>5.9121048022447411</v>
      </c>
      <c r="M219" s="390">
        <v>3.0950783417321759</v>
      </c>
      <c r="N219" s="60">
        <v>0</v>
      </c>
      <c r="O219" s="60">
        <v>0</v>
      </c>
      <c r="P219" s="11">
        <v>813</v>
      </c>
      <c r="Q219" s="11">
        <v>156</v>
      </c>
      <c r="R219" s="65">
        <v>0.1918819188191882</v>
      </c>
      <c r="S219" s="391">
        <v>1.353906151162193</v>
      </c>
      <c r="T219" s="62">
        <v>60.642448446429782</v>
      </c>
      <c r="U219" s="62">
        <v>0</v>
      </c>
      <c r="V219" s="62">
        <v>0</v>
      </c>
      <c r="W219" s="62">
        <v>72.169909310761795</v>
      </c>
      <c r="X219" s="62">
        <v>128.53860353213727</v>
      </c>
      <c r="Y219" s="62">
        <v>0</v>
      </c>
      <c r="Z219" s="62">
        <v>0</v>
      </c>
      <c r="AA219" s="62">
        <v>38.491551877541148</v>
      </c>
      <c r="AB219" s="69">
        <v>299.84251316687005</v>
      </c>
    </row>
    <row r="220" spans="1:28" ht="15" x14ac:dyDescent="0.25">
      <c r="A220" s="18">
        <v>683</v>
      </c>
      <c r="B220" s="36" t="s">
        <v>219</v>
      </c>
      <c r="C220" s="13">
        <v>3618</v>
      </c>
      <c r="D220" s="13">
        <v>162.08333333333334</v>
      </c>
      <c r="E220" s="13">
        <v>1427</v>
      </c>
      <c r="F220" s="389">
        <v>0.11358327493576267</v>
      </c>
      <c r="G220" s="390">
        <v>0.90215648390604064</v>
      </c>
      <c r="H220" s="60">
        <v>0</v>
      </c>
      <c r="I220" s="62">
        <v>7</v>
      </c>
      <c r="J220" s="11">
        <v>45</v>
      </c>
      <c r="K220" s="11">
        <v>3454.17</v>
      </c>
      <c r="L220" s="392">
        <v>1.0474296285359435</v>
      </c>
      <c r="M220" s="390">
        <v>17.469839528079152</v>
      </c>
      <c r="N220" s="60">
        <v>0</v>
      </c>
      <c r="O220" s="60">
        <v>0</v>
      </c>
      <c r="P220" s="11">
        <v>772</v>
      </c>
      <c r="Q220" s="11">
        <v>130</v>
      </c>
      <c r="R220" s="65">
        <v>0.16839378238341968</v>
      </c>
      <c r="S220" s="391">
        <v>1.1881754111559399</v>
      </c>
      <c r="T220" s="62">
        <v>82.898898370272576</v>
      </c>
      <c r="U220" s="62">
        <v>0</v>
      </c>
      <c r="V220" s="62">
        <v>0</v>
      </c>
      <c r="W220" s="62">
        <v>21.362437810945273</v>
      </c>
      <c r="X220" s="62">
        <v>725.5224356011272</v>
      </c>
      <c r="Y220" s="62">
        <v>0</v>
      </c>
      <c r="Z220" s="62">
        <v>0</v>
      </c>
      <c r="AA220" s="62">
        <v>33.779826939163378</v>
      </c>
      <c r="AB220" s="69">
        <v>863.56359872150836</v>
      </c>
    </row>
    <row r="221" spans="1:28" ht="15" x14ac:dyDescent="0.25">
      <c r="A221" s="18">
        <v>684</v>
      </c>
      <c r="B221" s="36" t="s">
        <v>220</v>
      </c>
      <c r="C221" s="13">
        <v>38667</v>
      </c>
      <c r="D221" s="13">
        <v>1564.0833333333333</v>
      </c>
      <c r="E221" s="13">
        <v>18012</v>
      </c>
      <c r="F221" s="389">
        <v>8.6835628099785331E-2</v>
      </c>
      <c r="G221" s="390">
        <v>0.69874970918467083</v>
      </c>
      <c r="H221" s="60">
        <v>0</v>
      </c>
      <c r="I221" s="62">
        <v>117</v>
      </c>
      <c r="J221" s="11">
        <v>2934</v>
      </c>
      <c r="K221" s="11">
        <v>496.43</v>
      </c>
      <c r="L221" s="392">
        <v>77.890135567955198</v>
      </c>
      <c r="M221" s="390">
        <v>0.23492612246789629</v>
      </c>
      <c r="N221" s="60">
        <v>0</v>
      </c>
      <c r="O221" s="60">
        <v>0</v>
      </c>
      <c r="P221" s="11">
        <v>11723</v>
      </c>
      <c r="Q221" s="11">
        <v>2045</v>
      </c>
      <c r="R221" s="65">
        <v>0.17444340185959226</v>
      </c>
      <c r="S221" s="391">
        <v>1.2308611267845122</v>
      </c>
      <c r="T221" s="62">
        <v>63.377094143781868</v>
      </c>
      <c r="U221" s="62">
        <v>0</v>
      </c>
      <c r="V221" s="62">
        <v>0</v>
      </c>
      <c r="W221" s="62">
        <v>130.32462720148965</v>
      </c>
      <c r="X221" s="62">
        <v>9.7564818660917343</v>
      </c>
      <c r="Y221" s="62">
        <v>0</v>
      </c>
      <c r="Z221" s="62">
        <v>0</v>
      </c>
      <c r="AA221" s="62">
        <v>34.993381834483685</v>
      </c>
      <c r="AB221" s="69">
        <v>238.45158504584691</v>
      </c>
    </row>
    <row r="222" spans="1:28" ht="15" x14ac:dyDescent="0.25">
      <c r="A222" s="18">
        <v>686</v>
      </c>
      <c r="B222" s="36" t="s">
        <v>221</v>
      </c>
      <c r="C222" s="13">
        <v>2964</v>
      </c>
      <c r="D222" s="13">
        <v>98.333333333333329</v>
      </c>
      <c r="E222" s="13">
        <v>1171</v>
      </c>
      <c r="F222" s="389">
        <v>8.3973811557073716E-2</v>
      </c>
      <c r="G222" s="390">
        <v>0.70588681681732013</v>
      </c>
      <c r="H222" s="60">
        <v>0</v>
      </c>
      <c r="I222" s="62">
        <v>3</v>
      </c>
      <c r="J222" s="11">
        <v>80</v>
      </c>
      <c r="K222" s="11">
        <v>538.95000000000005</v>
      </c>
      <c r="L222" s="392">
        <v>5.4995825215697183</v>
      </c>
      <c r="M222" s="390">
        <v>3.3272393778456588</v>
      </c>
      <c r="N222" s="60">
        <v>0</v>
      </c>
      <c r="O222" s="60">
        <v>0</v>
      </c>
      <c r="P222" s="11">
        <v>716</v>
      </c>
      <c r="Q222" s="11">
        <v>89</v>
      </c>
      <c r="R222" s="65">
        <v>0.12430167597765363</v>
      </c>
      <c r="S222" s="391">
        <v>0.87706441931351864</v>
      </c>
      <c r="T222" s="62">
        <v>61.288393682707934</v>
      </c>
      <c r="U222" s="62">
        <v>0</v>
      </c>
      <c r="V222" s="62">
        <v>0</v>
      </c>
      <c r="W222" s="62">
        <v>46.357354925775979</v>
      </c>
      <c r="X222" s="62">
        <v>138.18025136193023</v>
      </c>
      <c r="Y222" s="62">
        <v>0</v>
      </c>
      <c r="Z222" s="62">
        <v>0</v>
      </c>
      <c r="AA222" s="62">
        <v>24.934941441083335</v>
      </c>
      <c r="AB222" s="69">
        <v>270.76094141149747</v>
      </c>
    </row>
    <row r="223" spans="1:28" ht="15" x14ac:dyDescent="0.25">
      <c r="A223" s="18">
        <v>687</v>
      </c>
      <c r="B223" s="36" t="s">
        <v>222</v>
      </c>
      <c r="C223" s="13">
        <v>1477</v>
      </c>
      <c r="D223" s="13">
        <v>55.916666666666664</v>
      </c>
      <c r="E223" s="13">
        <v>536</v>
      </c>
      <c r="F223" s="389">
        <v>0.10432213930348258</v>
      </c>
      <c r="G223" s="390">
        <v>0.63309725116682825</v>
      </c>
      <c r="H223" s="60">
        <v>0</v>
      </c>
      <c r="I223" s="62">
        <v>0</v>
      </c>
      <c r="J223" s="11">
        <v>18</v>
      </c>
      <c r="K223" s="11">
        <v>1150.6300000000001</v>
      </c>
      <c r="L223" s="392">
        <v>1.2836446120820766</v>
      </c>
      <c r="M223" s="390">
        <v>14.25505732291305</v>
      </c>
      <c r="N223" s="60">
        <v>0</v>
      </c>
      <c r="O223" s="60">
        <v>0</v>
      </c>
      <c r="P223" s="11">
        <v>302</v>
      </c>
      <c r="Q223" s="11">
        <v>48</v>
      </c>
      <c r="R223" s="65">
        <v>0.15894039735099338</v>
      </c>
      <c r="S223" s="391">
        <v>1.1214729504787191</v>
      </c>
      <c r="T223" s="62">
        <v>76.1396466934047</v>
      </c>
      <c r="U223" s="62">
        <v>0</v>
      </c>
      <c r="V223" s="62">
        <v>0</v>
      </c>
      <c r="W223" s="62">
        <v>20.931428571428572</v>
      </c>
      <c r="X223" s="62">
        <v>592.01253062057901</v>
      </c>
      <c r="Y223" s="62">
        <v>0</v>
      </c>
      <c r="Z223" s="62">
        <v>0</v>
      </c>
      <c r="AA223" s="62">
        <v>31.883475982109985</v>
      </c>
      <c r="AB223" s="69">
        <v>720.96708186752221</v>
      </c>
    </row>
    <row r="224" spans="1:28" ht="15" x14ac:dyDescent="0.25">
      <c r="A224" s="18">
        <v>689</v>
      </c>
      <c r="B224" s="36" t="s">
        <v>223</v>
      </c>
      <c r="C224" s="13">
        <v>3093</v>
      </c>
      <c r="D224" s="13">
        <v>151.16666666666666</v>
      </c>
      <c r="E224" s="13">
        <v>1185</v>
      </c>
      <c r="F224" s="389">
        <v>0.12756680731364275</v>
      </c>
      <c r="G224" s="390">
        <v>1.4843151265746859</v>
      </c>
      <c r="H224" s="60">
        <v>0</v>
      </c>
      <c r="I224" s="62">
        <v>5</v>
      </c>
      <c r="J224" s="11">
        <v>111</v>
      </c>
      <c r="K224" s="11">
        <v>351.47</v>
      </c>
      <c r="L224" s="392">
        <v>8.8001820923549658</v>
      </c>
      <c r="M224" s="390">
        <v>2.0793237384684335</v>
      </c>
      <c r="N224" s="60">
        <v>0</v>
      </c>
      <c r="O224" s="60">
        <v>0</v>
      </c>
      <c r="P224" s="11">
        <v>694</v>
      </c>
      <c r="Q224" s="11">
        <v>112</v>
      </c>
      <c r="R224" s="65">
        <v>0.16138328530259366</v>
      </c>
      <c r="S224" s="391">
        <v>1.1387098065859809</v>
      </c>
      <c r="T224" s="62">
        <v>93.104797347097247</v>
      </c>
      <c r="U224" s="62">
        <v>0</v>
      </c>
      <c r="V224" s="62">
        <v>0</v>
      </c>
      <c r="W224" s="62">
        <v>61.638195926285164</v>
      </c>
      <c r="X224" s="62">
        <v>86.354314858594051</v>
      </c>
      <c r="Y224" s="62">
        <v>0</v>
      </c>
      <c r="Z224" s="62">
        <v>0</v>
      </c>
      <c r="AA224" s="62">
        <v>32.373519801239432</v>
      </c>
      <c r="AB224" s="69">
        <v>273.4708279332159</v>
      </c>
    </row>
    <row r="225" spans="1:28" ht="15" x14ac:dyDescent="0.25">
      <c r="A225" s="18">
        <v>691</v>
      </c>
      <c r="B225" s="36" t="s">
        <v>224</v>
      </c>
      <c r="C225" s="13">
        <v>2636</v>
      </c>
      <c r="D225" s="13">
        <v>61.833333333333336</v>
      </c>
      <c r="E225" s="13">
        <v>1095</v>
      </c>
      <c r="F225" s="389">
        <v>5.6468797564687978E-2</v>
      </c>
      <c r="G225" s="390">
        <v>1.0744244194124895</v>
      </c>
      <c r="H225" s="60">
        <v>0</v>
      </c>
      <c r="I225" s="62">
        <v>2</v>
      </c>
      <c r="J225" s="11">
        <v>9</v>
      </c>
      <c r="K225" s="11">
        <v>474.39</v>
      </c>
      <c r="L225" s="392">
        <v>5.5566095406732856</v>
      </c>
      <c r="M225" s="390">
        <v>3.293092198315827</v>
      </c>
      <c r="N225" s="60">
        <v>0</v>
      </c>
      <c r="O225" s="60">
        <v>0</v>
      </c>
      <c r="P225" s="11">
        <v>633</v>
      </c>
      <c r="Q225" s="11">
        <v>104</v>
      </c>
      <c r="R225" s="65">
        <v>0.16429699842022116</v>
      </c>
      <c r="S225" s="391">
        <v>1.159268773980898</v>
      </c>
      <c r="T225" s="62">
        <v>41.213824069204122</v>
      </c>
      <c r="U225" s="62">
        <v>0</v>
      </c>
      <c r="V225" s="62">
        <v>0</v>
      </c>
      <c r="W225" s="62">
        <v>5.8641350531107745</v>
      </c>
      <c r="X225" s="62">
        <v>136.7621189960563</v>
      </c>
      <c r="Y225" s="62">
        <v>0</v>
      </c>
      <c r="Z225" s="62">
        <v>0</v>
      </c>
      <c r="AA225" s="62">
        <v>32.958011244276932</v>
      </c>
      <c r="AB225" s="69">
        <v>216.79808936264814</v>
      </c>
    </row>
    <row r="226" spans="1:28" ht="15" x14ac:dyDescent="0.25">
      <c r="A226" s="18">
        <v>694</v>
      </c>
      <c r="B226" s="36" t="s">
        <v>225</v>
      </c>
      <c r="C226" s="13">
        <v>28349</v>
      </c>
      <c r="D226" s="13">
        <v>1217.8333333333333</v>
      </c>
      <c r="E226" s="13">
        <v>13528</v>
      </c>
      <c r="F226" s="389">
        <v>9.0023161837177207E-2</v>
      </c>
      <c r="G226" s="390">
        <v>0.76218385324603666</v>
      </c>
      <c r="H226" s="60">
        <v>0</v>
      </c>
      <c r="I226" s="62">
        <v>113</v>
      </c>
      <c r="J226" s="11">
        <v>1568</v>
      </c>
      <c r="K226" s="11">
        <v>121.01</v>
      </c>
      <c r="L226" s="392">
        <v>234.26989504999585</v>
      </c>
      <c r="M226" s="390">
        <v>7.8108318286365372E-2</v>
      </c>
      <c r="N226" s="60">
        <v>0</v>
      </c>
      <c r="O226" s="60">
        <v>0</v>
      </c>
      <c r="P226" s="11">
        <v>8763</v>
      </c>
      <c r="Q226" s="11">
        <v>1257</v>
      </c>
      <c r="R226" s="65">
        <v>0.14344402601848683</v>
      </c>
      <c r="S226" s="391">
        <v>1.0121315774255117</v>
      </c>
      <c r="T226" s="62">
        <v>65.703519715656839</v>
      </c>
      <c r="U226" s="62">
        <v>0</v>
      </c>
      <c r="V226" s="62">
        <v>0</v>
      </c>
      <c r="W226" s="62">
        <v>94.998155843239616</v>
      </c>
      <c r="X226" s="62">
        <v>3.2438384584327538</v>
      </c>
      <c r="Y226" s="62">
        <v>0</v>
      </c>
      <c r="Z226" s="62">
        <v>0</v>
      </c>
      <c r="AA226" s="62">
        <v>28.774900746207297</v>
      </c>
      <c r="AB226" s="69">
        <v>192.72041476353652</v>
      </c>
    </row>
    <row r="227" spans="1:28" ht="15" x14ac:dyDescent="0.25">
      <c r="A227" s="18">
        <v>697</v>
      </c>
      <c r="B227" s="36" t="s">
        <v>226</v>
      </c>
      <c r="C227" s="13">
        <v>1174</v>
      </c>
      <c r="D227" s="13">
        <v>46.416666666666664</v>
      </c>
      <c r="E227" s="13">
        <v>494</v>
      </c>
      <c r="F227" s="389">
        <v>9.3960863697705801E-2</v>
      </c>
      <c r="G227" s="390">
        <v>0.79743819111723191</v>
      </c>
      <c r="H227" s="60">
        <v>0</v>
      </c>
      <c r="I227" s="62">
        <v>0</v>
      </c>
      <c r="J227" s="11">
        <v>20</v>
      </c>
      <c r="K227" s="11">
        <v>835.83</v>
      </c>
      <c r="L227" s="392">
        <v>1.4045918428388546</v>
      </c>
      <c r="M227" s="390">
        <v>13.02757638866469</v>
      </c>
      <c r="N227" s="60">
        <v>0</v>
      </c>
      <c r="O227" s="60">
        <v>0</v>
      </c>
      <c r="P227" s="11">
        <v>238</v>
      </c>
      <c r="Q227" s="11">
        <v>28</v>
      </c>
      <c r="R227" s="65">
        <v>0.11764705882352941</v>
      </c>
      <c r="S227" s="391">
        <v>0.83010988001120878</v>
      </c>
      <c r="T227" s="62">
        <v>68.577456450911271</v>
      </c>
      <c r="U227" s="62">
        <v>0</v>
      </c>
      <c r="V227" s="62">
        <v>0</v>
      </c>
      <c r="W227" s="62">
        <v>29.259625212947192</v>
      </c>
      <c r="X227" s="62">
        <v>541.03524742124455</v>
      </c>
      <c r="Y227" s="62">
        <v>0</v>
      </c>
      <c r="Z227" s="62">
        <v>0</v>
      </c>
      <c r="AA227" s="62">
        <v>23.600023888718663</v>
      </c>
      <c r="AB227" s="69">
        <v>662.47235297382167</v>
      </c>
    </row>
    <row r="228" spans="1:28" ht="15" x14ac:dyDescent="0.25">
      <c r="A228" s="18">
        <v>698</v>
      </c>
      <c r="B228" s="36" t="s">
        <v>227</v>
      </c>
      <c r="C228" s="13">
        <v>64535</v>
      </c>
      <c r="D228" s="13">
        <v>3028.25</v>
      </c>
      <c r="E228" s="13">
        <v>30693</v>
      </c>
      <c r="F228" s="389">
        <v>9.866256149610661E-2</v>
      </c>
      <c r="G228" s="390">
        <v>0.81194610876249718</v>
      </c>
      <c r="H228" s="60">
        <v>0</v>
      </c>
      <c r="I228" s="62">
        <v>137</v>
      </c>
      <c r="J228" s="11">
        <v>2502</v>
      </c>
      <c r="K228" s="11">
        <v>7581.63</v>
      </c>
      <c r="L228" s="392">
        <v>8.5120218211651064</v>
      </c>
      <c r="M228" s="390">
        <v>2.1497157681127561</v>
      </c>
      <c r="N228" s="60">
        <v>0</v>
      </c>
      <c r="O228" s="60">
        <v>0</v>
      </c>
      <c r="P228" s="11">
        <v>19808</v>
      </c>
      <c r="Q228" s="11">
        <v>1885</v>
      </c>
      <c r="R228" s="65">
        <v>9.5163570274636511E-2</v>
      </c>
      <c r="S228" s="391">
        <v>0.67146786916799228</v>
      </c>
      <c r="T228" s="62">
        <v>72.008996597801712</v>
      </c>
      <c r="U228" s="62">
        <v>0</v>
      </c>
      <c r="V228" s="62">
        <v>0</v>
      </c>
      <c r="W228" s="62">
        <v>66.588441620825904</v>
      </c>
      <c r="X228" s="62">
        <v>89.277695849722775</v>
      </c>
      <c r="Y228" s="62">
        <v>0</v>
      </c>
      <c r="Z228" s="62">
        <v>0</v>
      </c>
      <c r="AA228" s="62">
        <v>19.089831520446022</v>
      </c>
      <c r="AB228" s="69">
        <v>246.96496558879642</v>
      </c>
    </row>
    <row r="229" spans="1:28" ht="15" x14ac:dyDescent="0.25">
      <c r="A229" s="18">
        <v>700</v>
      </c>
      <c r="B229" s="36" t="s">
        <v>228</v>
      </c>
      <c r="C229" s="13">
        <v>4842</v>
      </c>
      <c r="D229" s="13">
        <v>194.16666666666666</v>
      </c>
      <c r="E229" s="13">
        <v>2001</v>
      </c>
      <c r="F229" s="389">
        <v>9.7034815925370638E-2</v>
      </c>
      <c r="G229" s="390">
        <v>1.0054201974086583</v>
      </c>
      <c r="H229" s="60">
        <v>0</v>
      </c>
      <c r="I229" s="62">
        <v>11</v>
      </c>
      <c r="J229" s="11">
        <v>153</v>
      </c>
      <c r="K229" s="11">
        <v>942.09</v>
      </c>
      <c r="L229" s="392">
        <v>5.1396363404770247</v>
      </c>
      <c r="M229" s="390">
        <v>3.5602572468736491</v>
      </c>
      <c r="N229" s="60">
        <v>3</v>
      </c>
      <c r="O229" s="60">
        <v>294</v>
      </c>
      <c r="P229" s="11">
        <v>1220</v>
      </c>
      <c r="Q229" s="11">
        <v>158</v>
      </c>
      <c r="R229" s="65">
        <v>0.12950819672131147</v>
      </c>
      <c r="S229" s="391">
        <v>0.91380128594676502</v>
      </c>
      <c r="T229" s="62">
        <v>70.82098441275582</v>
      </c>
      <c r="U229" s="62">
        <v>0</v>
      </c>
      <c r="V229" s="62">
        <v>0</v>
      </c>
      <c r="W229" s="62">
        <v>54.271710037174721</v>
      </c>
      <c r="X229" s="62">
        <v>147.85748346266266</v>
      </c>
      <c r="Y229" s="62">
        <v>0</v>
      </c>
      <c r="Z229" s="62">
        <v>17.973952912019826</v>
      </c>
      <c r="AA229" s="62">
        <v>25.979370559466531</v>
      </c>
      <c r="AB229" s="69">
        <v>316.90350138407956</v>
      </c>
    </row>
    <row r="230" spans="1:28" ht="15" x14ac:dyDescent="0.25">
      <c r="A230" s="18">
        <v>702</v>
      </c>
      <c r="B230" s="36" t="s">
        <v>229</v>
      </c>
      <c r="C230" s="13">
        <v>4114</v>
      </c>
      <c r="D230" s="13">
        <v>133.58333333333334</v>
      </c>
      <c r="E230" s="13">
        <v>1623</v>
      </c>
      <c r="F230" s="389">
        <v>8.2306428424727879E-2</v>
      </c>
      <c r="G230" s="390">
        <v>1.1299568258430173</v>
      </c>
      <c r="H230" s="60">
        <v>0</v>
      </c>
      <c r="I230" s="62">
        <v>12</v>
      </c>
      <c r="J230" s="11">
        <v>69</v>
      </c>
      <c r="K230" s="11">
        <v>776.99</v>
      </c>
      <c r="L230" s="392">
        <v>5.2947914387572554</v>
      </c>
      <c r="M230" s="390">
        <v>3.4559298017927835</v>
      </c>
      <c r="N230" s="60">
        <v>0</v>
      </c>
      <c r="O230" s="60">
        <v>0</v>
      </c>
      <c r="P230" s="11">
        <v>953</v>
      </c>
      <c r="Q230" s="11">
        <v>120</v>
      </c>
      <c r="R230" s="65">
        <v>0.12591815320041971</v>
      </c>
      <c r="S230" s="391">
        <v>0.88847017587768395</v>
      </c>
      <c r="T230" s="62">
        <v>60.07145197266464</v>
      </c>
      <c r="U230" s="62">
        <v>0</v>
      </c>
      <c r="V230" s="62">
        <v>0</v>
      </c>
      <c r="W230" s="62">
        <v>28.80657754010695</v>
      </c>
      <c r="X230" s="62">
        <v>143.52476466845431</v>
      </c>
      <c r="Y230" s="62">
        <v>0</v>
      </c>
      <c r="Z230" s="62">
        <v>0</v>
      </c>
      <c r="AA230" s="62">
        <v>25.259207100202556</v>
      </c>
      <c r="AB230" s="69">
        <v>257.66200128142845</v>
      </c>
    </row>
    <row r="231" spans="1:28" ht="15" x14ac:dyDescent="0.25">
      <c r="A231" s="18">
        <v>704</v>
      </c>
      <c r="B231" s="36" t="s">
        <v>230</v>
      </c>
      <c r="C231" s="13">
        <v>6428</v>
      </c>
      <c r="D231" s="13">
        <v>122.08333333333333</v>
      </c>
      <c r="E231" s="13">
        <v>3151</v>
      </c>
      <c r="F231" s="389">
        <v>3.8744313974399661E-2</v>
      </c>
      <c r="G231" s="390">
        <v>0.63813943892066471</v>
      </c>
      <c r="H231" s="60">
        <v>0</v>
      </c>
      <c r="I231" s="62">
        <v>102</v>
      </c>
      <c r="J231" s="11">
        <v>197</v>
      </c>
      <c r="K231" s="11">
        <v>127.16</v>
      </c>
      <c r="L231" s="392">
        <v>50.550487574709031</v>
      </c>
      <c r="M231" s="390">
        <v>0.36198320541290674</v>
      </c>
      <c r="N231" s="60">
        <v>0</v>
      </c>
      <c r="O231" s="60">
        <v>0</v>
      </c>
      <c r="P231" s="11">
        <v>2266</v>
      </c>
      <c r="Q231" s="11">
        <v>186</v>
      </c>
      <c r="R231" s="65">
        <v>8.2082965578111206E-2</v>
      </c>
      <c r="S231" s="391">
        <v>0.57917198600958564</v>
      </c>
      <c r="T231" s="62">
        <v>28.277587069101198</v>
      </c>
      <c r="U231" s="62">
        <v>0</v>
      </c>
      <c r="V231" s="62">
        <v>0</v>
      </c>
      <c r="W231" s="62">
        <v>52.637738021157439</v>
      </c>
      <c r="X231" s="62">
        <v>15.033162520798017</v>
      </c>
      <c r="Y231" s="62">
        <v>0</v>
      </c>
      <c r="Z231" s="62">
        <v>0</v>
      </c>
      <c r="AA231" s="62">
        <v>16.465859562252518</v>
      </c>
      <c r="AB231" s="69">
        <v>112.41434717330918</v>
      </c>
    </row>
    <row r="232" spans="1:28" ht="15" x14ac:dyDescent="0.25">
      <c r="A232" s="18">
        <v>707</v>
      </c>
      <c r="B232" s="36" t="s">
        <v>231</v>
      </c>
      <c r="C232" s="13">
        <v>1960</v>
      </c>
      <c r="D232" s="13">
        <v>108.33333333333333</v>
      </c>
      <c r="E232" s="13">
        <v>753</v>
      </c>
      <c r="F232" s="389">
        <v>0.14386896857016379</v>
      </c>
      <c r="G232" s="390">
        <v>0.72524824871272808</v>
      </c>
      <c r="H232" s="60">
        <v>0</v>
      </c>
      <c r="I232" s="62">
        <v>2</v>
      </c>
      <c r="J232" s="11">
        <v>69</v>
      </c>
      <c r="K232" s="11">
        <v>427.93</v>
      </c>
      <c r="L232" s="392">
        <v>4.5801883485616806</v>
      </c>
      <c r="M232" s="390">
        <v>3.9951255570580968</v>
      </c>
      <c r="N232" s="60">
        <v>3</v>
      </c>
      <c r="O232" s="60">
        <v>340</v>
      </c>
      <c r="P232" s="11">
        <v>425</v>
      </c>
      <c r="Q232" s="11">
        <v>62</v>
      </c>
      <c r="R232" s="65">
        <v>0.14588235294117646</v>
      </c>
      <c r="S232" s="391">
        <v>1.0293362512138988</v>
      </c>
      <c r="T232" s="62">
        <v>105.00295057418495</v>
      </c>
      <c r="U232" s="62">
        <v>0</v>
      </c>
      <c r="V232" s="62">
        <v>0</v>
      </c>
      <c r="W232" s="62">
        <v>60.464418367346937</v>
      </c>
      <c r="X232" s="62">
        <v>165.91756438462278</v>
      </c>
      <c r="Y232" s="62">
        <v>0</v>
      </c>
      <c r="Z232" s="62">
        <v>51.3504081632653</v>
      </c>
      <c r="AA232" s="62">
        <v>29.264029622011144</v>
      </c>
      <c r="AB232" s="69">
        <v>411.99937111143106</v>
      </c>
    </row>
    <row r="233" spans="1:28" ht="15" x14ac:dyDescent="0.25">
      <c r="A233" s="18">
        <v>710</v>
      </c>
      <c r="B233" s="36" t="s">
        <v>232</v>
      </c>
      <c r="C233" s="13">
        <v>27306</v>
      </c>
      <c r="D233" s="13">
        <v>1122.8333333333333</v>
      </c>
      <c r="E233" s="13">
        <v>12571</v>
      </c>
      <c r="F233" s="389">
        <v>8.9319332856044334E-2</v>
      </c>
      <c r="G233" s="390">
        <v>1.0223904202794258</v>
      </c>
      <c r="H233" s="60">
        <v>3</v>
      </c>
      <c r="I233" s="62">
        <v>17471</v>
      </c>
      <c r="J233" s="11">
        <v>1464</v>
      </c>
      <c r="K233" s="11">
        <v>1149.3599999999999</v>
      </c>
      <c r="L233" s="392">
        <v>23.757569429943622</v>
      </c>
      <c r="M233" s="390">
        <v>0.77021462912849459</v>
      </c>
      <c r="N233" s="60">
        <v>3</v>
      </c>
      <c r="O233" s="60">
        <v>1776</v>
      </c>
      <c r="P233" s="11">
        <v>8124</v>
      </c>
      <c r="Q233" s="11">
        <v>1322</v>
      </c>
      <c r="R233" s="65">
        <v>0.16272772033481045</v>
      </c>
      <c r="S233" s="391">
        <v>1.1481960514138299</v>
      </c>
      <c r="T233" s="62">
        <v>65.189829234289888</v>
      </c>
      <c r="U233" s="62">
        <v>20.5807</v>
      </c>
      <c r="V233" s="62">
        <v>174.94628654141948</v>
      </c>
      <c r="W233" s="62">
        <v>92.085203252032528</v>
      </c>
      <c r="X233" s="62">
        <v>31.987013547706383</v>
      </c>
      <c r="Y233" s="62">
        <v>0</v>
      </c>
      <c r="Z233" s="62">
        <v>19.253333333333334</v>
      </c>
      <c r="AA233" s="62">
        <v>32.643213741695185</v>
      </c>
      <c r="AB233" s="69">
        <v>436.68557965047677</v>
      </c>
    </row>
    <row r="234" spans="1:28" ht="15" x14ac:dyDescent="0.25">
      <c r="A234" s="18">
        <v>729</v>
      </c>
      <c r="B234" s="36" t="s">
        <v>233</v>
      </c>
      <c r="C234" s="13">
        <v>8975</v>
      </c>
      <c r="D234" s="13">
        <v>476.58333333333331</v>
      </c>
      <c r="E234" s="13">
        <v>3728</v>
      </c>
      <c r="F234" s="389">
        <v>0.12783887696709584</v>
      </c>
      <c r="G234" s="390">
        <v>0.92274586103953027</v>
      </c>
      <c r="H234" s="60">
        <v>0</v>
      </c>
      <c r="I234" s="62">
        <v>13</v>
      </c>
      <c r="J234" s="11">
        <v>121</v>
      </c>
      <c r="K234" s="11">
        <v>1251.76</v>
      </c>
      <c r="L234" s="392">
        <v>7.1699047740780983</v>
      </c>
      <c r="M234" s="390">
        <v>2.5521158375260691</v>
      </c>
      <c r="N234" s="60">
        <v>0</v>
      </c>
      <c r="O234" s="60">
        <v>0</v>
      </c>
      <c r="P234" s="11">
        <v>2168</v>
      </c>
      <c r="Q234" s="11">
        <v>304</v>
      </c>
      <c r="R234" s="65">
        <v>0.14022140221402213</v>
      </c>
      <c r="S234" s="391">
        <v>0.98939295661852544</v>
      </c>
      <c r="T234" s="62">
        <v>93.303367731372575</v>
      </c>
      <c r="U234" s="62">
        <v>0</v>
      </c>
      <c r="V234" s="62">
        <v>0</v>
      </c>
      <c r="W234" s="62">
        <v>23.155692479108634</v>
      </c>
      <c r="X234" s="62">
        <v>105.98937073245766</v>
      </c>
      <c r="Y234" s="62">
        <v>0</v>
      </c>
      <c r="Z234" s="62">
        <v>0</v>
      </c>
      <c r="AA234" s="62">
        <v>28.128441756664675</v>
      </c>
      <c r="AB234" s="69">
        <v>250.57687269960351</v>
      </c>
    </row>
    <row r="235" spans="1:28" ht="15" x14ac:dyDescent="0.25">
      <c r="A235" s="18">
        <v>732</v>
      </c>
      <c r="B235" s="36" t="s">
        <v>234</v>
      </c>
      <c r="C235" s="13">
        <v>3336</v>
      </c>
      <c r="D235" s="13">
        <v>196.16666666666666</v>
      </c>
      <c r="E235" s="13">
        <v>1373</v>
      </c>
      <c r="F235" s="389">
        <v>0.14287448409808204</v>
      </c>
      <c r="G235" s="390">
        <v>1</v>
      </c>
      <c r="H235" s="60">
        <v>0</v>
      </c>
      <c r="I235" s="62">
        <v>14</v>
      </c>
      <c r="J235" s="11">
        <v>102</v>
      </c>
      <c r="K235" s="11">
        <v>5729.81</v>
      </c>
      <c r="L235" s="392">
        <v>0.58221825854609488</v>
      </c>
      <c r="M235" s="390">
        <v>20</v>
      </c>
      <c r="N235" s="60">
        <v>0</v>
      </c>
      <c r="O235" s="60">
        <v>0</v>
      </c>
      <c r="P235" s="11">
        <v>725</v>
      </c>
      <c r="Q235" s="11">
        <v>108</v>
      </c>
      <c r="R235" s="65">
        <v>0.1489655172413793</v>
      </c>
      <c r="S235" s="391">
        <v>1.0510908549659166</v>
      </c>
      <c r="T235" s="62">
        <v>104.27712481129385</v>
      </c>
      <c r="U235" s="62">
        <v>0</v>
      </c>
      <c r="V235" s="62">
        <v>0</v>
      </c>
      <c r="W235" s="62">
        <v>52.514712230215821</v>
      </c>
      <c r="X235" s="62">
        <v>830.6</v>
      </c>
      <c r="Y235" s="62">
        <v>0</v>
      </c>
      <c r="Z235" s="62">
        <v>0</v>
      </c>
      <c r="AA235" s="62">
        <v>29.882513006681005</v>
      </c>
      <c r="AB235" s="69">
        <v>1017.2743500481907</v>
      </c>
    </row>
    <row r="236" spans="1:28" ht="15" x14ac:dyDescent="0.25">
      <c r="A236" s="18">
        <v>734</v>
      </c>
      <c r="B236" s="36" t="s">
        <v>235</v>
      </c>
      <c r="C236" s="13">
        <v>50933</v>
      </c>
      <c r="D236" s="13">
        <v>2168.0833333333335</v>
      </c>
      <c r="E236" s="13">
        <v>23300</v>
      </c>
      <c r="F236" s="389">
        <v>9.3050786838340491E-2</v>
      </c>
      <c r="G236" s="390">
        <v>0.86720733322743815</v>
      </c>
      <c r="H236" s="60">
        <v>0</v>
      </c>
      <c r="I236" s="62">
        <v>596</v>
      </c>
      <c r="J236" s="11">
        <v>3639</v>
      </c>
      <c r="K236" s="11">
        <v>1987.44</v>
      </c>
      <c r="L236" s="392">
        <v>25.627440325242521</v>
      </c>
      <c r="M236" s="390">
        <v>0.71401697927103935</v>
      </c>
      <c r="N236" s="60">
        <v>3</v>
      </c>
      <c r="O236" s="60">
        <v>581</v>
      </c>
      <c r="P236" s="11">
        <v>15165</v>
      </c>
      <c r="Q236" s="11">
        <v>2272</v>
      </c>
      <c r="R236" s="65">
        <v>0.14981866139136168</v>
      </c>
      <c r="S236" s="391">
        <v>1.0571105837636969</v>
      </c>
      <c r="T236" s="62">
        <v>67.913235692033439</v>
      </c>
      <c r="U236" s="62">
        <v>0</v>
      </c>
      <c r="V236" s="62">
        <v>0</v>
      </c>
      <c r="W236" s="62">
        <v>122.71274144464296</v>
      </c>
      <c r="X236" s="62">
        <v>29.653125149126268</v>
      </c>
      <c r="Y236" s="62">
        <v>0</v>
      </c>
      <c r="Z236" s="62">
        <v>3.3767423870575066</v>
      </c>
      <c r="AA236" s="62">
        <v>30.053653896401908</v>
      </c>
      <c r="AB236" s="69">
        <v>253.70949856926205</v>
      </c>
    </row>
    <row r="237" spans="1:28" ht="15" x14ac:dyDescent="0.25">
      <c r="A237" s="18">
        <v>738</v>
      </c>
      <c r="B237" s="36" t="s">
        <v>236</v>
      </c>
      <c r="C237" s="13">
        <v>2917</v>
      </c>
      <c r="D237" s="13">
        <v>46.25</v>
      </c>
      <c r="E237" s="13">
        <v>1334</v>
      </c>
      <c r="F237" s="389">
        <v>3.4670164917541227E-2</v>
      </c>
      <c r="G237" s="390">
        <v>0.68670191141865145</v>
      </c>
      <c r="H237" s="60">
        <v>0</v>
      </c>
      <c r="I237" s="62">
        <v>80</v>
      </c>
      <c r="J237" s="11">
        <v>114</v>
      </c>
      <c r="K237" s="11">
        <v>252.77</v>
      </c>
      <c r="L237" s="392">
        <v>11.5401353008664</v>
      </c>
      <c r="M237" s="390">
        <v>1.5856337079604861</v>
      </c>
      <c r="N237" s="60">
        <v>0</v>
      </c>
      <c r="O237" s="60">
        <v>0</v>
      </c>
      <c r="P237" s="11">
        <v>872</v>
      </c>
      <c r="Q237" s="11">
        <v>124</v>
      </c>
      <c r="R237" s="65">
        <v>0.14220183486238533</v>
      </c>
      <c r="S237" s="391">
        <v>1.0033667586374015</v>
      </c>
      <c r="T237" s="62">
        <v>25.304064173227136</v>
      </c>
      <c r="U237" s="62">
        <v>0</v>
      </c>
      <c r="V237" s="62">
        <v>0</v>
      </c>
      <c r="W237" s="62">
        <v>67.12360644497771</v>
      </c>
      <c r="X237" s="62">
        <v>65.851367891598983</v>
      </c>
      <c r="Y237" s="62">
        <v>0</v>
      </c>
      <c r="Z237" s="62">
        <v>0</v>
      </c>
      <c r="AA237" s="62">
        <v>28.525716948061326</v>
      </c>
      <c r="AB237" s="69">
        <v>186.80475545786516</v>
      </c>
    </row>
    <row r="238" spans="1:28" ht="15" x14ac:dyDescent="0.25">
      <c r="A238" s="18">
        <v>739</v>
      </c>
      <c r="B238" s="36" t="s">
        <v>237</v>
      </c>
      <c r="C238" s="13">
        <v>3256</v>
      </c>
      <c r="D238" s="13">
        <v>121.25</v>
      </c>
      <c r="E238" s="13">
        <v>1323</v>
      </c>
      <c r="F238" s="389">
        <v>9.1647770219198788E-2</v>
      </c>
      <c r="G238" s="390">
        <v>0.68067660523482465</v>
      </c>
      <c r="H238" s="60">
        <v>0</v>
      </c>
      <c r="I238" s="62">
        <v>11</v>
      </c>
      <c r="J238" s="11">
        <v>54</v>
      </c>
      <c r="K238" s="11">
        <v>539.11</v>
      </c>
      <c r="L238" s="392">
        <v>6.0395837584166499</v>
      </c>
      <c r="M238" s="390">
        <v>3.0297497740598671</v>
      </c>
      <c r="N238" s="60">
        <v>0</v>
      </c>
      <c r="O238" s="60">
        <v>0</v>
      </c>
      <c r="P238" s="11">
        <v>750</v>
      </c>
      <c r="Q238" s="11">
        <v>111</v>
      </c>
      <c r="R238" s="65">
        <v>0.14799999999999999</v>
      </c>
      <c r="S238" s="391">
        <v>1.0442782290541006</v>
      </c>
      <c r="T238" s="62">
        <v>66.889242219510223</v>
      </c>
      <c r="U238" s="62">
        <v>0</v>
      </c>
      <c r="V238" s="62">
        <v>0</v>
      </c>
      <c r="W238" s="62">
        <v>28.484999999999999</v>
      </c>
      <c r="X238" s="62">
        <v>125.82550811670627</v>
      </c>
      <c r="Y238" s="62">
        <v>0</v>
      </c>
      <c r="Z238" s="62">
        <v>0</v>
      </c>
      <c r="AA238" s="62">
        <v>29.688830052008083</v>
      </c>
      <c r="AB238" s="69">
        <v>250.8885803882246</v>
      </c>
    </row>
    <row r="239" spans="1:28" ht="15" x14ac:dyDescent="0.25">
      <c r="A239" s="18">
        <v>740</v>
      </c>
      <c r="B239" s="36" t="s">
        <v>238</v>
      </c>
      <c r="C239" s="13">
        <v>32085</v>
      </c>
      <c r="D239" s="13">
        <v>1574.1666666666667</v>
      </c>
      <c r="E239" s="13">
        <v>13772</v>
      </c>
      <c r="F239" s="389">
        <v>0.114301965340304</v>
      </c>
      <c r="G239" s="390">
        <v>1.0123443844284123</v>
      </c>
      <c r="H239" s="60">
        <v>0</v>
      </c>
      <c r="I239" s="62">
        <v>45</v>
      </c>
      <c r="J239" s="11">
        <v>1399</v>
      </c>
      <c r="K239" s="11">
        <v>2237.87</v>
      </c>
      <c r="L239" s="392">
        <v>14.337293944688478</v>
      </c>
      <c r="M239" s="390">
        <v>1.2762818142720362</v>
      </c>
      <c r="N239" s="60">
        <v>3</v>
      </c>
      <c r="O239" s="60">
        <v>4684</v>
      </c>
      <c r="P239" s="11">
        <v>8145</v>
      </c>
      <c r="Q239" s="11">
        <v>983</v>
      </c>
      <c r="R239" s="65">
        <v>0.12068753836709638</v>
      </c>
      <c r="S239" s="391">
        <v>0.85156330293844751</v>
      </c>
      <c r="T239" s="62">
        <v>83.423435480506939</v>
      </c>
      <c r="U239" s="62">
        <v>0</v>
      </c>
      <c r="V239" s="62">
        <v>0</v>
      </c>
      <c r="W239" s="62">
        <v>74.889775907745047</v>
      </c>
      <c r="X239" s="62">
        <v>53.003983746717665</v>
      </c>
      <c r="Y239" s="62">
        <v>0</v>
      </c>
      <c r="Z239" s="62">
        <v>43.21513729156927</v>
      </c>
      <c r="AA239" s="62">
        <v>24.20994470254006</v>
      </c>
      <c r="AB239" s="69">
        <v>278.74227712907896</v>
      </c>
    </row>
    <row r="240" spans="1:28" ht="15" x14ac:dyDescent="0.25">
      <c r="A240" s="18">
        <v>742</v>
      </c>
      <c r="B240" s="36" t="s">
        <v>239</v>
      </c>
      <c r="C240" s="13">
        <v>988</v>
      </c>
      <c r="D240" s="13">
        <v>69.583333333333329</v>
      </c>
      <c r="E240" s="13">
        <v>467</v>
      </c>
      <c r="F240" s="389">
        <v>0.14900071377587437</v>
      </c>
      <c r="G240" s="390">
        <v>0.70904970436222547</v>
      </c>
      <c r="H240" s="60">
        <v>0</v>
      </c>
      <c r="I240" s="62">
        <v>3</v>
      </c>
      <c r="J240" s="11">
        <v>14</v>
      </c>
      <c r="K240" s="11">
        <v>6440.08</v>
      </c>
      <c r="L240" s="392">
        <v>0.15341424330132544</v>
      </c>
      <c r="M240" s="390">
        <v>20</v>
      </c>
      <c r="N240" s="60">
        <v>0</v>
      </c>
      <c r="O240" s="60">
        <v>0</v>
      </c>
      <c r="P240" s="11">
        <v>228</v>
      </c>
      <c r="Q240" s="11">
        <v>29</v>
      </c>
      <c r="R240" s="65">
        <v>0.12719298245614036</v>
      </c>
      <c r="S240" s="391">
        <v>0.89746528694194283</v>
      </c>
      <c r="T240" s="62">
        <v>108.74836137089711</v>
      </c>
      <c r="U240" s="62">
        <v>0</v>
      </c>
      <c r="V240" s="62">
        <v>0</v>
      </c>
      <c r="W240" s="62">
        <v>24.337611336032385</v>
      </c>
      <c r="X240" s="62">
        <v>830.6</v>
      </c>
      <c r="Y240" s="62">
        <v>0</v>
      </c>
      <c r="Z240" s="62">
        <v>0</v>
      </c>
      <c r="AA240" s="62">
        <v>25.514938107759434</v>
      </c>
      <c r="AB240" s="69">
        <v>989.200910814689</v>
      </c>
    </row>
    <row r="241" spans="1:31" ht="15" x14ac:dyDescent="0.25">
      <c r="A241" s="18">
        <v>743</v>
      </c>
      <c r="B241" s="36" t="s">
        <v>240</v>
      </c>
      <c r="C241" s="13">
        <v>65323</v>
      </c>
      <c r="D241" s="13">
        <v>2140.75</v>
      </c>
      <c r="E241" s="13">
        <v>31406</v>
      </c>
      <c r="F241" s="389">
        <v>6.8163726676431252E-2</v>
      </c>
      <c r="G241" s="390">
        <v>0.76116187949359981</v>
      </c>
      <c r="H241" s="60">
        <v>0</v>
      </c>
      <c r="I241" s="62">
        <v>143</v>
      </c>
      <c r="J241" s="11">
        <v>2302</v>
      </c>
      <c r="K241" s="11">
        <v>1431.77</v>
      </c>
      <c r="L241" s="392">
        <v>45.623947980471726</v>
      </c>
      <c r="M241" s="390">
        <v>0.40107067313224859</v>
      </c>
      <c r="N241" s="60">
        <v>0</v>
      </c>
      <c r="O241" s="60">
        <v>0</v>
      </c>
      <c r="P241" s="11">
        <v>20091</v>
      </c>
      <c r="Q241" s="11">
        <v>1755</v>
      </c>
      <c r="R241" s="65">
        <v>8.7352545916081825E-2</v>
      </c>
      <c r="S241" s="391">
        <v>0.61635379697711445</v>
      </c>
      <c r="T241" s="62">
        <v>49.749383027424415</v>
      </c>
      <c r="U241" s="62">
        <v>0</v>
      </c>
      <c r="V241" s="62">
        <v>0</v>
      </c>
      <c r="W241" s="62">
        <v>60.526569202271787</v>
      </c>
      <c r="X241" s="62">
        <v>16.656465055182284</v>
      </c>
      <c r="Y241" s="62">
        <v>0</v>
      </c>
      <c r="Z241" s="62">
        <v>0</v>
      </c>
      <c r="AA241" s="62">
        <v>17.522938448059364</v>
      </c>
      <c r="AB241" s="69">
        <v>144.45535573293787</v>
      </c>
      <c r="AC241" s="22"/>
      <c r="AD241" s="22"/>
      <c r="AE241" s="22"/>
    </row>
    <row r="242" spans="1:31" ht="15" x14ac:dyDescent="0.25">
      <c r="A242" s="18">
        <v>746</v>
      </c>
      <c r="B242" s="36" t="s">
        <v>241</v>
      </c>
      <c r="C242" s="13">
        <v>4735</v>
      </c>
      <c r="D242" s="13">
        <v>129.25</v>
      </c>
      <c r="E242" s="13">
        <v>1958</v>
      </c>
      <c r="F242" s="389">
        <v>6.6011235955056174E-2</v>
      </c>
      <c r="G242" s="390">
        <v>0.54921130681704189</v>
      </c>
      <c r="H242" s="60">
        <v>0</v>
      </c>
      <c r="I242" s="62">
        <v>5</v>
      </c>
      <c r="J242" s="11">
        <v>120</v>
      </c>
      <c r="K242" s="11">
        <v>786.4</v>
      </c>
      <c r="L242" s="392">
        <v>6.0211088504577823</v>
      </c>
      <c r="M242" s="390">
        <v>3.0390461262109993</v>
      </c>
      <c r="N242" s="60">
        <v>0</v>
      </c>
      <c r="O242" s="60">
        <v>0</v>
      </c>
      <c r="P242" s="11">
        <v>1267</v>
      </c>
      <c r="Q242" s="11">
        <v>183</v>
      </c>
      <c r="R242" s="65">
        <v>0.14443567482241515</v>
      </c>
      <c r="S242" s="391">
        <v>1.0191285859174706</v>
      </c>
      <c r="T242" s="62">
        <v>48.178384923564984</v>
      </c>
      <c r="U242" s="62">
        <v>0</v>
      </c>
      <c r="V242" s="62">
        <v>0</v>
      </c>
      <c r="W242" s="62">
        <v>43.52794086589229</v>
      </c>
      <c r="X242" s="62">
        <v>126.21158562154281</v>
      </c>
      <c r="Y242" s="62">
        <v>0</v>
      </c>
      <c r="Z242" s="62">
        <v>0</v>
      </c>
      <c r="AA242" s="62">
        <v>28.973825697633689</v>
      </c>
      <c r="AB242" s="69">
        <v>246.89173710863378</v>
      </c>
    </row>
    <row r="243" spans="1:31" ht="15" x14ac:dyDescent="0.25">
      <c r="A243" s="18">
        <v>747</v>
      </c>
      <c r="B243" s="36" t="s">
        <v>242</v>
      </c>
      <c r="C243" s="13">
        <v>1308</v>
      </c>
      <c r="D243" s="13">
        <v>53.333333333333336</v>
      </c>
      <c r="E243" s="13">
        <v>540</v>
      </c>
      <c r="F243" s="389">
        <v>9.876543209876544E-2</v>
      </c>
      <c r="G243" s="390">
        <v>1.3939431361165273</v>
      </c>
      <c r="H243" s="60">
        <v>0</v>
      </c>
      <c r="I243" s="62">
        <v>2</v>
      </c>
      <c r="J243" s="11">
        <v>17</v>
      </c>
      <c r="K243" s="11">
        <v>463.32</v>
      </c>
      <c r="L243" s="392">
        <v>2.8231028231028232</v>
      </c>
      <c r="M243" s="390">
        <v>6.4816723562930676</v>
      </c>
      <c r="N243" s="60">
        <v>0</v>
      </c>
      <c r="O243" s="60">
        <v>0</v>
      </c>
      <c r="P243" s="11">
        <v>288</v>
      </c>
      <c r="Q243" s="11">
        <v>40</v>
      </c>
      <c r="R243" s="65">
        <v>0.1388888888888889</v>
      </c>
      <c r="S243" s="391">
        <v>0.97999083056878811</v>
      </c>
      <c r="T243" s="62">
        <v>72.08407683861995</v>
      </c>
      <c r="U243" s="62">
        <v>0</v>
      </c>
      <c r="V243" s="62">
        <v>0</v>
      </c>
      <c r="W243" s="62">
        <v>22.322767584097861</v>
      </c>
      <c r="X243" s="62">
        <v>269.18385295685113</v>
      </c>
      <c r="Y243" s="62">
        <v>0</v>
      </c>
      <c r="Z243" s="62">
        <v>0</v>
      </c>
      <c r="AA243" s="62">
        <v>27.861139313070641</v>
      </c>
      <c r="AB243" s="69">
        <v>391.45183669263957</v>
      </c>
    </row>
    <row r="244" spans="1:31" ht="15" x14ac:dyDescent="0.25">
      <c r="A244" s="18">
        <v>748</v>
      </c>
      <c r="B244" s="36" t="s">
        <v>243</v>
      </c>
      <c r="C244" s="13">
        <v>4897</v>
      </c>
      <c r="D244" s="13">
        <v>161.58333333333334</v>
      </c>
      <c r="E244" s="13">
        <v>2006</v>
      </c>
      <c r="F244" s="389">
        <v>8.0550016616816225E-2</v>
      </c>
      <c r="G244" s="390">
        <v>0.65768572676265746</v>
      </c>
      <c r="H244" s="60">
        <v>0</v>
      </c>
      <c r="I244" s="62">
        <v>2</v>
      </c>
      <c r="J244" s="11">
        <v>81</v>
      </c>
      <c r="K244" s="11">
        <v>1055.46</v>
      </c>
      <c r="L244" s="392">
        <v>4.6396831713186666</v>
      </c>
      <c r="M244" s="390">
        <v>3.9438959195737073</v>
      </c>
      <c r="N244" s="60">
        <v>0</v>
      </c>
      <c r="O244" s="60">
        <v>0</v>
      </c>
      <c r="P244" s="11">
        <v>1316</v>
      </c>
      <c r="Q244" s="11">
        <v>178</v>
      </c>
      <c r="R244" s="65">
        <v>0.13525835866261399</v>
      </c>
      <c r="S244" s="391">
        <v>0.95437404897945199</v>
      </c>
      <c r="T244" s="62">
        <v>58.789532569981795</v>
      </c>
      <c r="U244" s="62">
        <v>0</v>
      </c>
      <c r="V244" s="62">
        <v>0</v>
      </c>
      <c r="W244" s="62">
        <v>28.409381253828872</v>
      </c>
      <c r="X244" s="62">
        <v>163.78999753989609</v>
      </c>
      <c r="Y244" s="62">
        <v>0</v>
      </c>
      <c r="Z244" s="62">
        <v>0</v>
      </c>
      <c r="AA244" s="62">
        <v>27.132854212485821</v>
      </c>
      <c r="AB244" s="69">
        <v>278.12176557619262</v>
      </c>
    </row>
    <row r="245" spans="1:31" ht="15" x14ac:dyDescent="0.25">
      <c r="A245" s="18">
        <v>749</v>
      </c>
      <c r="B245" s="36" t="s">
        <v>244</v>
      </c>
      <c r="C245" s="13">
        <v>21232</v>
      </c>
      <c r="D245" s="13">
        <v>647.08333333333337</v>
      </c>
      <c r="E245" s="13">
        <v>9966</v>
      </c>
      <c r="F245" s="389">
        <v>6.4929092246973047E-2</v>
      </c>
      <c r="G245" s="390">
        <v>1.1917268145768729</v>
      </c>
      <c r="H245" s="60">
        <v>0</v>
      </c>
      <c r="I245" s="62">
        <v>16</v>
      </c>
      <c r="J245" s="11">
        <v>325</v>
      </c>
      <c r="K245" s="11">
        <v>401</v>
      </c>
      <c r="L245" s="392">
        <v>52.947630922693264</v>
      </c>
      <c r="M245" s="390">
        <v>0.34559483037485278</v>
      </c>
      <c r="N245" s="60">
        <v>0</v>
      </c>
      <c r="O245" s="60">
        <v>0</v>
      </c>
      <c r="P245" s="11">
        <v>6785</v>
      </c>
      <c r="Q245" s="11">
        <v>467</v>
      </c>
      <c r="R245" s="65">
        <v>6.8828297715549006E-2</v>
      </c>
      <c r="S245" s="391">
        <v>0.48564792464325618</v>
      </c>
      <c r="T245" s="62">
        <v>47.388580955250561</v>
      </c>
      <c r="U245" s="62">
        <v>0</v>
      </c>
      <c r="V245" s="62">
        <v>0</v>
      </c>
      <c r="W245" s="62">
        <v>26.290528447626226</v>
      </c>
      <c r="X245" s="62">
        <v>14.352553305467637</v>
      </c>
      <c r="Y245" s="62">
        <v>0</v>
      </c>
      <c r="Z245" s="62">
        <v>0</v>
      </c>
      <c r="AA245" s="62">
        <v>13.806970497607773</v>
      </c>
      <c r="AB245" s="69">
        <v>101.83863320595219</v>
      </c>
    </row>
    <row r="246" spans="1:31" ht="15" x14ac:dyDescent="0.25">
      <c r="A246" s="18">
        <v>751</v>
      </c>
      <c r="B246" s="36" t="s">
        <v>245</v>
      </c>
      <c r="C246" s="13">
        <v>2877</v>
      </c>
      <c r="D246" s="13">
        <v>109.08333333333333</v>
      </c>
      <c r="E246" s="13">
        <v>1150</v>
      </c>
      <c r="F246" s="389">
        <v>9.4855072463768106E-2</v>
      </c>
      <c r="G246" s="390">
        <v>1.32964569015885</v>
      </c>
      <c r="H246" s="60">
        <v>0</v>
      </c>
      <c r="I246" s="62">
        <v>4</v>
      </c>
      <c r="J246" s="11">
        <v>24</v>
      </c>
      <c r="K246" s="11">
        <v>1446.3</v>
      </c>
      <c r="L246" s="392">
        <v>1.9892138560464634</v>
      </c>
      <c r="M246" s="390">
        <v>9.1988236819576414</v>
      </c>
      <c r="N246" s="60">
        <v>0</v>
      </c>
      <c r="O246" s="60">
        <v>0</v>
      </c>
      <c r="P246" s="11">
        <v>705</v>
      </c>
      <c r="Q246" s="11">
        <v>68</v>
      </c>
      <c r="R246" s="65">
        <v>9.6453900709219859E-2</v>
      </c>
      <c r="S246" s="391">
        <v>0.68057235552692008</v>
      </c>
      <c r="T246" s="62">
        <v>69.230095861612625</v>
      </c>
      <c r="U246" s="62">
        <v>0</v>
      </c>
      <c r="V246" s="62">
        <v>0</v>
      </c>
      <c r="W246" s="62">
        <v>14.327758081334723</v>
      </c>
      <c r="X246" s="62">
        <v>382.02714751170083</v>
      </c>
      <c r="Y246" s="62">
        <v>0</v>
      </c>
      <c r="Z246" s="62">
        <v>0</v>
      </c>
      <c r="AA246" s="62">
        <v>19.348672067630336</v>
      </c>
      <c r="AB246" s="69">
        <v>484.93367352227847</v>
      </c>
    </row>
    <row r="247" spans="1:31" ht="15" x14ac:dyDescent="0.25">
      <c r="A247" s="18">
        <v>753</v>
      </c>
      <c r="B247" s="36" t="s">
        <v>246</v>
      </c>
      <c r="C247" s="13">
        <v>22320</v>
      </c>
      <c r="D247" s="13">
        <v>747.08333333333337</v>
      </c>
      <c r="E247" s="13">
        <v>11390</v>
      </c>
      <c r="F247" s="389">
        <v>6.5591161837869477E-2</v>
      </c>
      <c r="G247" s="390">
        <v>0.7921093549331133</v>
      </c>
      <c r="H247" s="60">
        <v>1</v>
      </c>
      <c r="I247" s="62">
        <v>6432</v>
      </c>
      <c r="J247" s="11">
        <v>1420</v>
      </c>
      <c r="K247" s="11">
        <v>339.66</v>
      </c>
      <c r="L247" s="392">
        <v>65.712771595124536</v>
      </c>
      <c r="M247" s="390">
        <v>0.27846074793832182</v>
      </c>
      <c r="N247" s="60">
        <v>3</v>
      </c>
      <c r="O247" s="60">
        <v>198</v>
      </c>
      <c r="P247" s="11">
        <v>7624</v>
      </c>
      <c r="Q247" s="11">
        <v>952</v>
      </c>
      <c r="R247" s="65">
        <v>0.12486883525708289</v>
      </c>
      <c r="S247" s="391">
        <v>0.88106625774537006</v>
      </c>
      <c r="T247" s="62">
        <v>47.871793292285325</v>
      </c>
      <c r="U247" s="62">
        <v>20.5807</v>
      </c>
      <c r="V247" s="62">
        <v>78.79468</v>
      </c>
      <c r="W247" s="62">
        <v>109.27001792114694</v>
      </c>
      <c r="X247" s="62">
        <v>11.564474861878505</v>
      </c>
      <c r="Y247" s="62">
        <v>0</v>
      </c>
      <c r="Z247" s="62">
        <v>2.6259838709677421</v>
      </c>
      <c r="AA247" s="62">
        <v>25.04871370770087</v>
      </c>
      <c r="AB247" s="69">
        <v>295.75636365397941</v>
      </c>
    </row>
    <row r="248" spans="1:31" ht="15" x14ac:dyDescent="0.25">
      <c r="A248" s="18">
        <v>755</v>
      </c>
      <c r="B248" s="36" t="s">
        <v>247</v>
      </c>
      <c r="C248" s="13">
        <v>6217</v>
      </c>
      <c r="D248" s="13">
        <v>159.58333333333334</v>
      </c>
      <c r="E248" s="13">
        <v>3141</v>
      </c>
      <c r="F248" s="389">
        <v>5.080653719622201E-2</v>
      </c>
      <c r="G248" s="390">
        <v>0.40822270924066983</v>
      </c>
      <c r="H248" s="60">
        <v>1</v>
      </c>
      <c r="I248" s="62">
        <v>1643</v>
      </c>
      <c r="J248" s="11">
        <v>472</v>
      </c>
      <c r="K248" s="11">
        <v>241.27</v>
      </c>
      <c r="L248" s="392">
        <v>25.76781199486053</v>
      </c>
      <c r="M248" s="390">
        <v>0.71012732983026128</v>
      </c>
      <c r="N248" s="60">
        <v>0</v>
      </c>
      <c r="O248" s="60">
        <v>0</v>
      </c>
      <c r="P248" s="11">
        <v>2168</v>
      </c>
      <c r="Q248" s="11">
        <v>352</v>
      </c>
      <c r="R248" s="65">
        <v>0.16236162361623616</v>
      </c>
      <c r="S248" s="391">
        <v>1.1456128971372401</v>
      </c>
      <c r="T248" s="62">
        <v>37.081216102961278</v>
      </c>
      <c r="U248" s="62">
        <v>20.5807</v>
      </c>
      <c r="V248" s="62">
        <v>72.26063051310922</v>
      </c>
      <c r="W248" s="62">
        <v>130.39711758082677</v>
      </c>
      <c r="X248" s="62">
        <v>29.491588007850748</v>
      </c>
      <c r="Y248" s="62">
        <v>0</v>
      </c>
      <c r="Z248" s="62">
        <v>0</v>
      </c>
      <c r="AA248" s="62">
        <v>32.569774665611732</v>
      </c>
      <c r="AB248" s="69">
        <v>322.38102687035979</v>
      </c>
    </row>
    <row r="249" spans="1:31" ht="15" x14ac:dyDescent="0.25">
      <c r="A249" s="18">
        <v>758</v>
      </c>
      <c r="B249" s="36" t="s">
        <v>248</v>
      </c>
      <c r="C249" s="13">
        <v>8134</v>
      </c>
      <c r="D249" s="13">
        <v>260.75</v>
      </c>
      <c r="E249" s="13">
        <v>3923</v>
      </c>
      <c r="F249" s="389">
        <v>6.6466989548814678E-2</v>
      </c>
      <c r="G249" s="390">
        <v>0.84060723451702013</v>
      </c>
      <c r="H249" s="60">
        <v>0</v>
      </c>
      <c r="I249" s="62">
        <v>16</v>
      </c>
      <c r="J249" s="11">
        <v>164</v>
      </c>
      <c r="K249" s="11">
        <v>11692.98</v>
      </c>
      <c r="L249" s="392">
        <v>0.69563105384598278</v>
      </c>
      <c r="M249" s="390">
        <v>20</v>
      </c>
      <c r="N249" s="60">
        <v>0</v>
      </c>
      <c r="O249" s="60">
        <v>0</v>
      </c>
      <c r="P249" s="11">
        <v>2282</v>
      </c>
      <c r="Q249" s="11">
        <v>241</v>
      </c>
      <c r="R249" s="65">
        <v>0.1056091148115688</v>
      </c>
      <c r="S249" s="391">
        <v>0.74517094180673149</v>
      </c>
      <c r="T249" s="62">
        <v>48.511017266418634</v>
      </c>
      <c r="U249" s="62">
        <v>0</v>
      </c>
      <c r="V249" s="62">
        <v>0</v>
      </c>
      <c r="W249" s="62">
        <v>34.629525448733709</v>
      </c>
      <c r="X249" s="62">
        <v>830.6</v>
      </c>
      <c r="Y249" s="62">
        <v>0</v>
      </c>
      <c r="Z249" s="62">
        <v>0</v>
      </c>
      <c r="AA249" s="62">
        <v>21.185209875565377</v>
      </c>
      <c r="AB249" s="69">
        <v>934.92575259071771</v>
      </c>
    </row>
    <row r="250" spans="1:31" ht="15" x14ac:dyDescent="0.25">
      <c r="A250" s="18">
        <v>759</v>
      </c>
      <c r="B250" s="36" t="s">
        <v>249</v>
      </c>
      <c r="C250" s="13">
        <v>1942</v>
      </c>
      <c r="D250" s="13">
        <v>50</v>
      </c>
      <c r="E250" s="13">
        <v>800</v>
      </c>
      <c r="F250" s="389">
        <v>6.25E-2</v>
      </c>
      <c r="G250" s="390">
        <v>1.3531060780001183</v>
      </c>
      <c r="H250" s="60">
        <v>0</v>
      </c>
      <c r="I250" s="62">
        <v>2</v>
      </c>
      <c r="J250" s="11">
        <v>27</v>
      </c>
      <c r="K250" s="11">
        <v>551.95000000000005</v>
      </c>
      <c r="L250" s="392">
        <v>3.5184346408189144</v>
      </c>
      <c r="M250" s="390">
        <v>5.2007296981419939</v>
      </c>
      <c r="N250" s="60">
        <v>0</v>
      </c>
      <c r="O250" s="60">
        <v>0</v>
      </c>
      <c r="P250" s="11">
        <v>447</v>
      </c>
      <c r="Q250" s="11">
        <v>59</v>
      </c>
      <c r="R250" s="65">
        <v>0.1319910514541387</v>
      </c>
      <c r="S250" s="391">
        <v>0.93132014502376104</v>
      </c>
      <c r="T250" s="62">
        <v>45.615704874439189</v>
      </c>
      <c r="U250" s="62">
        <v>0</v>
      </c>
      <c r="V250" s="62">
        <v>0</v>
      </c>
      <c r="W250" s="62">
        <v>23.879289392378993</v>
      </c>
      <c r="X250" s="62">
        <v>215.98630436383701</v>
      </c>
      <c r="Y250" s="62">
        <v>0</v>
      </c>
      <c r="Z250" s="62">
        <v>0</v>
      </c>
      <c r="AA250" s="62">
        <v>26.477431723025525</v>
      </c>
      <c r="AB250" s="69">
        <v>311.95873035368066</v>
      </c>
    </row>
    <row r="251" spans="1:31" ht="15" x14ac:dyDescent="0.25">
      <c r="A251" s="18">
        <v>761</v>
      </c>
      <c r="B251" s="36" t="s">
        <v>250</v>
      </c>
      <c r="C251" s="13">
        <v>8426</v>
      </c>
      <c r="D251" s="13">
        <v>251.75</v>
      </c>
      <c r="E251" s="13">
        <v>3534</v>
      </c>
      <c r="F251" s="389">
        <v>7.1236559139784952E-2</v>
      </c>
      <c r="G251" s="390">
        <v>1.1949799657139621</v>
      </c>
      <c r="H251" s="60">
        <v>0</v>
      </c>
      <c r="I251" s="62">
        <v>44</v>
      </c>
      <c r="J251" s="11">
        <v>317</v>
      </c>
      <c r="K251" s="11">
        <v>668.05</v>
      </c>
      <c r="L251" s="392">
        <v>12.6128283811092</v>
      </c>
      <c r="M251" s="390">
        <v>1.4507790778224545</v>
      </c>
      <c r="N251" s="60">
        <v>0</v>
      </c>
      <c r="O251" s="60">
        <v>0</v>
      </c>
      <c r="P251" s="11">
        <v>2199</v>
      </c>
      <c r="Q251" s="11">
        <v>370</v>
      </c>
      <c r="R251" s="65">
        <v>0.16825829922692132</v>
      </c>
      <c r="S251" s="391">
        <v>1.1872194509482725</v>
      </c>
      <c r="T251" s="62">
        <v>51.992093727855419</v>
      </c>
      <c r="U251" s="62">
        <v>0</v>
      </c>
      <c r="V251" s="62">
        <v>0</v>
      </c>
      <c r="W251" s="62">
        <v>64.616684073107038</v>
      </c>
      <c r="X251" s="62">
        <v>60.250855101966543</v>
      </c>
      <c r="Y251" s="62">
        <v>0</v>
      </c>
      <c r="Z251" s="62">
        <v>0</v>
      </c>
      <c r="AA251" s="62">
        <v>33.752648990459392</v>
      </c>
      <c r="AB251" s="69">
        <v>210.6122818933884</v>
      </c>
    </row>
    <row r="252" spans="1:31" ht="15" x14ac:dyDescent="0.25">
      <c r="A252" s="18">
        <v>762</v>
      </c>
      <c r="B252" s="36" t="s">
        <v>251</v>
      </c>
      <c r="C252" s="13">
        <v>3672</v>
      </c>
      <c r="D252" s="13">
        <v>153.91666666666666</v>
      </c>
      <c r="E252" s="13">
        <v>1547</v>
      </c>
      <c r="F252" s="389">
        <v>9.9493643611290664E-2</v>
      </c>
      <c r="G252" s="390">
        <v>1.1589100560656724</v>
      </c>
      <c r="H252" s="60">
        <v>0</v>
      </c>
      <c r="I252" s="62">
        <v>3</v>
      </c>
      <c r="J252" s="11">
        <v>34</v>
      </c>
      <c r="K252" s="11">
        <v>1465.93</v>
      </c>
      <c r="L252" s="392">
        <v>2.5048945038303327</v>
      </c>
      <c r="M252" s="390">
        <v>7.3050691354456809</v>
      </c>
      <c r="N252" s="60">
        <v>0</v>
      </c>
      <c r="O252" s="60">
        <v>0</v>
      </c>
      <c r="P252" s="11">
        <v>866</v>
      </c>
      <c r="Q252" s="11">
        <v>119</v>
      </c>
      <c r="R252" s="65">
        <v>0.1374133949191686</v>
      </c>
      <c r="S252" s="391">
        <v>0.96957984253041307</v>
      </c>
      <c r="T252" s="62">
        <v>72.61556294168426</v>
      </c>
      <c r="U252" s="62">
        <v>0</v>
      </c>
      <c r="V252" s="62">
        <v>0</v>
      </c>
      <c r="W252" s="62">
        <v>15.903148148148148</v>
      </c>
      <c r="X252" s="62">
        <v>303.37952119505917</v>
      </c>
      <c r="Y252" s="62">
        <v>0</v>
      </c>
      <c r="Z252" s="62">
        <v>0</v>
      </c>
      <c r="AA252" s="62">
        <v>27.565154923139644</v>
      </c>
      <c r="AB252" s="69">
        <v>419.46338720803129</v>
      </c>
    </row>
    <row r="253" spans="1:31" ht="15" x14ac:dyDescent="0.25">
      <c r="A253" s="18">
        <v>765</v>
      </c>
      <c r="B253" s="36" t="s">
        <v>252</v>
      </c>
      <c r="C253" s="13">
        <v>10354</v>
      </c>
      <c r="D253" s="13">
        <v>260.66666666666669</v>
      </c>
      <c r="E253" s="13">
        <v>4649</v>
      </c>
      <c r="F253" s="389">
        <v>5.6069405606940563E-2</v>
      </c>
      <c r="G253" s="390">
        <v>0.82930890274802604</v>
      </c>
      <c r="H253" s="60">
        <v>0</v>
      </c>
      <c r="I253" s="62">
        <v>18</v>
      </c>
      <c r="J253" s="11">
        <v>444</v>
      </c>
      <c r="K253" s="11">
        <v>2648.88</v>
      </c>
      <c r="L253" s="392">
        <v>3.9088218416840323</v>
      </c>
      <c r="M253" s="390">
        <v>4.6813153089614854</v>
      </c>
      <c r="N253" s="60">
        <v>0</v>
      </c>
      <c r="O253" s="60">
        <v>0</v>
      </c>
      <c r="P253" s="11">
        <v>3014</v>
      </c>
      <c r="Q253" s="11">
        <v>331</v>
      </c>
      <c r="R253" s="65">
        <v>0.10982083609820836</v>
      </c>
      <c r="S253" s="391">
        <v>0.77488856914782211</v>
      </c>
      <c r="T253" s="62">
        <v>40.922327338422825</v>
      </c>
      <c r="U253" s="62">
        <v>0</v>
      </c>
      <c r="V253" s="62">
        <v>0</v>
      </c>
      <c r="W253" s="62">
        <v>73.651512458953064</v>
      </c>
      <c r="X253" s="62">
        <v>194.4150247811705</v>
      </c>
      <c r="Y253" s="62">
        <v>0</v>
      </c>
      <c r="Z253" s="62">
        <v>0</v>
      </c>
      <c r="AA253" s="62">
        <v>22.03008202087258</v>
      </c>
      <c r="AB253" s="69">
        <v>331.01894659941894</v>
      </c>
    </row>
    <row r="254" spans="1:31" ht="15" x14ac:dyDescent="0.25">
      <c r="A254" s="18">
        <v>768</v>
      </c>
      <c r="B254" s="36" t="s">
        <v>253</v>
      </c>
      <c r="C254" s="13">
        <v>2375</v>
      </c>
      <c r="D254" s="13">
        <v>78.916666666666671</v>
      </c>
      <c r="E254" s="13">
        <v>956</v>
      </c>
      <c r="F254" s="389">
        <v>8.2548814504881454E-2</v>
      </c>
      <c r="G254" s="390">
        <v>0.72516726001567589</v>
      </c>
      <c r="H254" s="60">
        <v>0</v>
      </c>
      <c r="I254" s="62">
        <v>4</v>
      </c>
      <c r="J254" s="11">
        <v>76</v>
      </c>
      <c r="K254" s="11">
        <v>584.41999999999996</v>
      </c>
      <c r="L254" s="392">
        <v>4.0638581841826085</v>
      </c>
      <c r="M254" s="390">
        <v>4.5027229539406219</v>
      </c>
      <c r="N254" s="60">
        <v>1</v>
      </c>
      <c r="O254" s="60">
        <v>0</v>
      </c>
      <c r="P254" s="11">
        <v>510</v>
      </c>
      <c r="Q254" s="11">
        <v>62</v>
      </c>
      <c r="R254" s="65">
        <v>0.12156862745098039</v>
      </c>
      <c r="S254" s="391">
        <v>0.85778020934491572</v>
      </c>
      <c r="T254" s="62">
        <v>60.248357763031962</v>
      </c>
      <c r="U254" s="62">
        <v>0</v>
      </c>
      <c r="V254" s="62">
        <v>0</v>
      </c>
      <c r="W254" s="62">
        <v>54.961279999999995</v>
      </c>
      <c r="X254" s="62">
        <v>186.99808427715405</v>
      </c>
      <c r="Y254" s="62">
        <v>404.68</v>
      </c>
      <c r="Z254" s="62">
        <v>0</v>
      </c>
      <c r="AA254" s="62">
        <v>24.386691351675953</v>
      </c>
      <c r="AB254" s="69">
        <v>731.27441339186191</v>
      </c>
    </row>
    <row r="255" spans="1:31" ht="15" x14ac:dyDescent="0.25">
      <c r="A255" s="18">
        <v>777</v>
      </c>
      <c r="B255" s="36" t="s">
        <v>254</v>
      </c>
      <c r="C255" s="13">
        <v>7367</v>
      </c>
      <c r="D255" s="13">
        <v>315.5</v>
      </c>
      <c r="E255" s="13">
        <v>2925</v>
      </c>
      <c r="F255" s="389">
        <v>0.10786324786324786</v>
      </c>
      <c r="G255" s="390">
        <v>1.0668234667158705</v>
      </c>
      <c r="H255" s="60">
        <v>0</v>
      </c>
      <c r="I255" s="62">
        <v>6</v>
      </c>
      <c r="J255" s="11">
        <v>245</v>
      </c>
      <c r="K255" s="11">
        <v>5270.33</v>
      </c>
      <c r="L255" s="392">
        <v>1.3978251836222779</v>
      </c>
      <c r="M255" s="390">
        <v>13.09064090551048</v>
      </c>
      <c r="N255" s="60">
        <v>0</v>
      </c>
      <c r="O255" s="60">
        <v>0</v>
      </c>
      <c r="P255" s="11">
        <v>1679</v>
      </c>
      <c r="Q255" s="11">
        <v>215</v>
      </c>
      <c r="R255" s="65">
        <v>0.12805241215008933</v>
      </c>
      <c r="S255" s="391">
        <v>0.90352936612298029</v>
      </c>
      <c r="T255" s="62">
        <v>78.724129301254365</v>
      </c>
      <c r="U255" s="62">
        <v>0</v>
      </c>
      <c r="V255" s="62">
        <v>0</v>
      </c>
      <c r="W255" s="62">
        <v>57.119220849735306</v>
      </c>
      <c r="X255" s="62">
        <v>543.65431680585027</v>
      </c>
      <c r="Y255" s="62">
        <v>0</v>
      </c>
      <c r="Z255" s="62">
        <v>0</v>
      </c>
      <c r="AA255" s="62">
        <v>25.68733987887633</v>
      </c>
      <c r="AB255" s="69">
        <v>705.18500683571619</v>
      </c>
    </row>
    <row r="256" spans="1:31" s="22" customFormat="1" ht="15" x14ac:dyDescent="0.25">
      <c r="A256" s="18">
        <v>778</v>
      </c>
      <c r="B256" s="36" t="s">
        <v>255</v>
      </c>
      <c r="C256" s="13">
        <v>6763</v>
      </c>
      <c r="D256" s="13">
        <v>206.25</v>
      </c>
      <c r="E256" s="13">
        <v>2855</v>
      </c>
      <c r="F256" s="389">
        <v>7.2241681260945712E-2</v>
      </c>
      <c r="G256" s="390">
        <v>0.21708079869283969</v>
      </c>
      <c r="H256" s="60">
        <v>0</v>
      </c>
      <c r="I256" s="62">
        <v>6</v>
      </c>
      <c r="J256" s="11">
        <v>159</v>
      </c>
      <c r="K256" s="11">
        <v>713.56</v>
      </c>
      <c r="L256" s="392">
        <v>9.4778294747463434</v>
      </c>
      <c r="M256" s="390">
        <v>1.930655914018564</v>
      </c>
      <c r="N256" s="60">
        <v>0</v>
      </c>
      <c r="O256" s="60">
        <v>0</v>
      </c>
      <c r="P256" s="11">
        <v>1835</v>
      </c>
      <c r="Q256" s="11">
        <v>236</v>
      </c>
      <c r="R256" s="65">
        <v>0.12861035422343325</v>
      </c>
      <c r="S256" s="391">
        <v>0.90746616855721252</v>
      </c>
      <c r="T256" s="62">
        <v>52.725683392521653</v>
      </c>
      <c r="U256" s="62">
        <v>0</v>
      </c>
      <c r="V256" s="62">
        <v>0</v>
      </c>
      <c r="W256" s="62">
        <v>40.379840307555817</v>
      </c>
      <c r="X256" s="62">
        <v>80.180140109190972</v>
      </c>
      <c r="Y256" s="62">
        <v>0</v>
      </c>
      <c r="Z256" s="62">
        <v>0</v>
      </c>
      <c r="AA256" s="62">
        <v>25.799263172081552</v>
      </c>
      <c r="AB256" s="69">
        <v>199.08492698134995</v>
      </c>
      <c r="AC256"/>
      <c r="AD256"/>
      <c r="AE256"/>
    </row>
    <row r="257" spans="1:28" ht="15" x14ac:dyDescent="0.25">
      <c r="A257" s="18">
        <v>781</v>
      </c>
      <c r="B257" s="36" t="s">
        <v>256</v>
      </c>
      <c r="C257" s="13">
        <v>3504</v>
      </c>
      <c r="D257" s="13">
        <v>126.33333333333333</v>
      </c>
      <c r="E257" s="13">
        <v>1310</v>
      </c>
      <c r="F257" s="389">
        <v>9.6437659033078882E-2</v>
      </c>
      <c r="G257" s="390">
        <v>0.90132126460816431</v>
      </c>
      <c r="H257" s="60">
        <v>0</v>
      </c>
      <c r="I257" s="62">
        <v>7</v>
      </c>
      <c r="J257" s="11">
        <v>92</v>
      </c>
      <c r="K257" s="11">
        <v>666.76</v>
      </c>
      <c r="L257" s="392">
        <v>5.2552642630031796</v>
      </c>
      <c r="M257" s="390">
        <v>3.4819233841956496</v>
      </c>
      <c r="N257" s="60">
        <v>0</v>
      </c>
      <c r="O257" s="60">
        <v>0</v>
      </c>
      <c r="P257" s="11">
        <v>699</v>
      </c>
      <c r="Q257" s="11">
        <v>114</v>
      </c>
      <c r="R257" s="65">
        <v>0.1630901287553648</v>
      </c>
      <c r="S257" s="391">
        <v>1.1507531813030918</v>
      </c>
      <c r="T257" s="62">
        <v>70.385148691755532</v>
      </c>
      <c r="U257" s="62">
        <v>0</v>
      </c>
      <c r="V257" s="62">
        <v>0</v>
      </c>
      <c r="W257" s="62">
        <v>45.095228310502279</v>
      </c>
      <c r="X257" s="62">
        <v>144.60427814564534</v>
      </c>
      <c r="Y257" s="62">
        <v>0</v>
      </c>
      <c r="Z257" s="62">
        <v>0</v>
      </c>
      <c r="AA257" s="62">
        <v>32.715912944446899</v>
      </c>
      <c r="AB257" s="69">
        <v>292.80056809235003</v>
      </c>
    </row>
    <row r="258" spans="1:28" ht="15" x14ac:dyDescent="0.25">
      <c r="A258" s="36">
        <v>783</v>
      </c>
      <c r="B258" s="36" t="s">
        <v>257</v>
      </c>
      <c r="C258" s="13">
        <v>6419</v>
      </c>
      <c r="D258" s="13">
        <v>174.41666666666666</v>
      </c>
      <c r="E258" s="13">
        <v>2937</v>
      </c>
      <c r="F258" s="389">
        <v>5.9385994779253201E-2</v>
      </c>
      <c r="G258" s="390">
        <v>0.59317100528012678</v>
      </c>
      <c r="H258" s="60">
        <v>0</v>
      </c>
      <c r="I258" s="62">
        <v>18</v>
      </c>
      <c r="J258" s="11">
        <v>211</v>
      </c>
      <c r="K258" s="11">
        <v>406.85</v>
      </c>
      <c r="L258" s="392">
        <v>15.777313506206218</v>
      </c>
      <c r="M258" s="390">
        <v>1.1597936188743765</v>
      </c>
      <c r="N258" s="60">
        <v>0</v>
      </c>
      <c r="O258" s="60">
        <v>0</v>
      </c>
      <c r="P258" s="11">
        <v>1712</v>
      </c>
      <c r="Q258" s="11">
        <v>266</v>
      </c>
      <c r="R258" s="65">
        <v>0.15537383177570094</v>
      </c>
      <c r="S258" s="391">
        <v>1.0963074992437751</v>
      </c>
      <c r="T258" s="62">
        <v>43.342944184406399</v>
      </c>
      <c r="U258" s="62">
        <v>0</v>
      </c>
      <c r="V258" s="62">
        <v>0</v>
      </c>
      <c r="W258" s="62">
        <v>56.457538557407695</v>
      </c>
      <c r="X258" s="62">
        <v>48.166228991852861</v>
      </c>
      <c r="Y258" s="62">
        <v>0</v>
      </c>
      <c r="Z258" s="62">
        <v>0</v>
      </c>
      <c r="AA258" s="62">
        <v>31.168022203500531</v>
      </c>
      <c r="AB258" s="69">
        <v>179.13473393716748</v>
      </c>
    </row>
    <row r="259" spans="1:28" ht="15" x14ac:dyDescent="0.25">
      <c r="A259" s="18">
        <v>785</v>
      </c>
      <c r="B259" s="36" t="s">
        <v>258</v>
      </c>
      <c r="C259" s="13">
        <v>2626</v>
      </c>
      <c r="D259" s="13">
        <v>130.75</v>
      </c>
      <c r="E259" s="13">
        <v>1035</v>
      </c>
      <c r="F259" s="389">
        <v>0.12632850241545893</v>
      </c>
      <c r="G259" s="390">
        <v>1.1078666181371444</v>
      </c>
      <c r="H259" s="60">
        <v>0</v>
      </c>
      <c r="I259" s="62">
        <v>0</v>
      </c>
      <c r="J259" s="11">
        <v>36</v>
      </c>
      <c r="K259" s="11">
        <v>1302.3699999999999</v>
      </c>
      <c r="L259" s="392">
        <v>2.0163240860892069</v>
      </c>
      <c r="M259" s="390">
        <v>9.0751420635804099</v>
      </c>
      <c r="N259" s="60">
        <v>3</v>
      </c>
      <c r="O259" s="60">
        <v>76</v>
      </c>
      <c r="P259" s="11">
        <v>542</v>
      </c>
      <c r="Q259" s="11">
        <v>65</v>
      </c>
      <c r="R259" s="65">
        <v>0.11992619926199262</v>
      </c>
      <c r="S259" s="391">
        <v>0.84619134447637057</v>
      </c>
      <c r="T259" s="62">
        <v>92.201018934615249</v>
      </c>
      <c r="U259" s="62">
        <v>0</v>
      </c>
      <c r="V259" s="62">
        <v>0</v>
      </c>
      <c r="W259" s="62">
        <v>23.545864432597106</v>
      </c>
      <c r="X259" s="62">
        <v>376.89064990049445</v>
      </c>
      <c r="Y259" s="62">
        <v>0</v>
      </c>
      <c r="Z259" s="62">
        <v>8.5672201066260456</v>
      </c>
      <c r="AA259" s="62">
        <v>24.057219923463215</v>
      </c>
      <c r="AB259" s="69">
        <v>525.26197329779609</v>
      </c>
    </row>
    <row r="260" spans="1:28" ht="15" x14ac:dyDescent="0.25">
      <c r="A260" s="18">
        <v>790</v>
      </c>
      <c r="B260" s="36" t="s">
        <v>259</v>
      </c>
      <c r="C260" s="13">
        <v>23734</v>
      </c>
      <c r="D260" s="13">
        <v>613.16666666666663</v>
      </c>
      <c r="E260" s="13">
        <v>10124</v>
      </c>
      <c r="F260" s="389">
        <v>6.0565652574739885E-2</v>
      </c>
      <c r="G260" s="390">
        <v>0.58883247207461575</v>
      </c>
      <c r="H260" s="60">
        <v>0</v>
      </c>
      <c r="I260" s="62">
        <v>40</v>
      </c>
      <c r="J260" s="11">
        <v>690</v>
      </c>
      <c r="K260" s="11">
        <v>1429.12</v>
      </c>
      <c r="L260" s="392">
        <v>16.607422749664131</v>
      </c>
      <c r="M260" s="390">
        <v>1.1018222275246503</v>
      </c>
      <c r="N260" s="60">
        <v>0</v>
      </c>
      <c r="O260" s="60">
        <v>0</v>
      </c>
      <c r="P260" s="11">
        <v>6504</v>
      </c>
      <c r="Q260" s="11">
        <v>892</v>
      </c>
      <c r="R260" s="65">
        <v>0.13714637146371464</v>
      </c>
      <c r="S260" s="391">
        <v>0.96769574265759295</v>
      </c>
      <c r="T260" s="62">
        <v>44.203918934034441</v>
      </c>
      <c r="U260" s="62">
        <v>0</v>
      </c>
      <c r="V260" s="62">
        <v>0</v>
      </c>
      <c r="W260" s="62">
        <v>49.932695710794633</v>
      </c>
      <c r="X260" s="62">
        <v>45.758677109098727</v>
      </c>
      <c r="Y260" s="62">
        <v>0</v>
      </c>
      <c r="Z260" s="62">
        <v>0</v>
      </c>
      <c r="AA260" s="62">
        <v>27.511589963755366</v>
      </c>
      <c r="AB260" s="69">
        <v>167.40688171768318</v>
      </c>
    </row>
    <row r="261" spans="1:28" ht="15" x14ac:dyDescent="0.25">
      <c r="A261" s="18">
        <v>791</v>
      </c>
      <c r="B261" s="36" t="s">
        <v>260</v>
      </c>
      <c r="C261" s="13">
        <v>5029</v>
      </c>
      <c r="D261" s="13">
        <v>177.33333333333334</v>
      </c>
      <c r="E261" s="13">
        <v>2163</v>
      </c>
      <c r="F261" s="389">
        <v>8.1984897518878108E-2</v>
      </c>
      <c r="G261" s="390">
        <v>1.0386641193036019</v>
      </c>
      <c r="H261" s="60">
        <v>0</v>
      </c>
      <c r="I261" s="62">
        <v>4</v>
      </c>
      <c r="J261" s="11">
        <v>76</v>
      </c>
      <c r="K261" s="11">
        <v>2173.2600000000002</v>
      </c>
      <c r="L261" s="392">
        <v>2.3140351361549008</v>
      </c>
      <c r="M261" s="390">
        <v>7.9075841336981307</v>
      </c>
      <c r="N261" s="60">
        <v>0</v>
      </c>
      <c r="O261" s="60">
        <v>0</v>
      </c>
      <c r="P261" s="11">
        <v>1273</v>
      </c>
      <c r="Q261" s="11">
        <v>173</v>
      </c>
      <c r="R261" s="65">
        <v>0.13589945011783189</v>
      </c>
      <c r="S261" s="391">
        <v>0.95889754796267279</v>
      </c>
      <c r="T261" s="62">
        <v>59.836782230116569</v>
      </c>
      <c r="U261" s="62">
        <v>0</v>
      </c>
      <c r="V261" s="62">
        <v>0</v>
      </c>
      <c r="W261" s="62">
        <v>25.956062835553787</v>
      </c>
      <c r="X261" s="62">
        <v>328.40196907248338</v>
      </c>
      <c r="Y261" s="62">
        <v>0</v>
      </c>
      <c r="Z261" s="62">
        <v>0</v>
      </c>
      <c r="AA261" s="62">
        <v>27.261457288578793</v>
      </c>
      <c r="AB261" s="69">
        <v>441.45627142673248</v>
      </c>
    </row>
    <row r="262" spans="1:28" ht="15" x14ac:dyDescent="0.25">
      <c r="A262" s="18">
        <v>831</v>
      </c>
      <c r="B262" s="36" t="s">
        <v>261</v>
      </c>
      <c r="C262" s="13">
        <v>4559</v>
      </c>
      <c r="D262" s="13">
        <v>172.25</v>
      </c>
      <c r="E262" s="13">
        <v>2137</v>
      </c>
      <c r="F262" s="389">
        <v>8.0603649976602715E-2</v>
      </c>
      <c r="G262" s="390">
        <v>0.46656456704393612</v>
      </c>
      <c r="H262" s="60">
        <v>0</v>
      </c>
      <c r="I262" s="62">
        <v>8</v>
      </c>
      <c r="J262" s="11">
        <v>223</v>
      </c>
      <c r="K262" s="11">
        <v>344.69</v>
      </c>
      <c r="L262" s="392">
        <v>13.226377324552496</v>
      </c>
      <c r="M262" s="390">
        <v>1.3834799263975783</v>
      </c>
      <c r="N262" s="60">
        <v>3</v>
      </c>
      <c r="O262" s="60">
        <v>2070</v>
      </c>
      <c r="P262" s="11">
        <v>1323</v>
      </c>
      <c r="Q262" s="11">
        <v>98</v>
      </c>
      <c r="R262" s="65">
        <v>7.407407407407407E-2</v>
      </c>
      <c r="S262" s="391">
        <v>0.52266177630335364</v>
      </c>
      <c r="T262" s="62">
        <v>58.828676946164904</v>
      </c>
      <c r="U262" s="62">
        <v>0</v>
      </c>
      <c r="V262" s="62">
        <v>0</v>
      </c>
      <c r="W262" s="62">
        <v>84.012156174599696</v>
      </c>
      <c r="X262" s="62">
        <v>57.455921343291429</v>
      </c>
      <c r="Y262" s="62">
        <v>0</v>
      </c>
      <c r="Z262" s="62">
        <v>134.40697521386267</v>
      </c>
      <c r="AA262" s="62">
        <v>14.859274300304346</v>
      </c>
      <c r="AB262" s="69">
        <v>349.56300397822304</v>
      </c>
    </row>
    <row r="263" spans="1:28" ht="15" x14ac:dyDescent="0.25">
      <c r="A263" s="18">
        <v>832</v>
      </c>
      <c r="B263" s="36" t="s">
        <v>262</v>
      </c>
      <c r="C263" s="13">
        <v>3825</v>
      </c>
      <c r="D263" s="13">
        <v>179.5</v>
      </c>
      <c r="E263" s="13">
        <v>1587</v>
      </c>
      <c r="F263" s="389">
        <v>0.1131064902331443</v>
      </c>
      <c r="G263" s="390">
        <v>1.0656901398410306</v>
      </c>
      <c r="H263" s="60">
        <v>0</v>
      </c>
      <c r="I263" s="62">
        <v>3</v>
      </c>
      <c r="J263" s="11">
        <v>86</v>
      </c>
      <c r="K263" s="11">
        <v>2438.21</v>
      </c>
      <c r="L263" s="392">
        <v>1.5687738135763531</v>
      </c>
      <c r="M263" s="390">
        <v>11.664159210921131</v>
      </c>
      <c r="N263" s="60">
        <v>0</v>
      </c>
      <c r="O263" s="60">
        <v>0</v>
      </c>
      <c r="P263" s="11">
        <v>911</v>
      </c>
      <c r="Q263" s="11">
        <v>112</v>
      </c>
      <c r="R263" s="65">
        <v>0.12294182217343579</v>
      </c>
      <c r="S263" s="391">
        <v>0.8674693806483762</v>
      </c>
      <c r="T263" s="62">
        <v>82.55091644574</v>
      </c>
      <c r="U263" s="62">
        <v>0</v>
      </c>
      <c r="V263" s="62">
        <v>0</v>
      </c>
      <c r="W263" s="62">
        <v>38.616585620915032</v>
      </c>
      <c r="X263" s="62">
        <v>484.4125320295546</v>
      </c>
      <c r="Y263" s="62">
        <v>0</v>
      </c>
      <c r="Z263" s="62">
        <v>0</v>
      </c>
      <c r="AA263" s="62">
        <v>24.662154491833334</v>
      </c>
      <c r="AB263" s="69">
        <v>630.24218858804295</v>
      </c>
    </row>
    <row r="264" spans="1:28" ht="15" x14ac:dyDescent="0.25">
      <c r="A264" s="18">
        <v>833</v>
      </c>
      <c r="B264" s="36" t="s">
        <v>263</v>
      </c>
      <c r="C264" s="13">
        <v>1691</v>
      </c>
      <c r="D264" s="13">
        <v>55.833333333333336</v>
      </c>
      <c r="E264" s="13">
        <v>698</v>
      </c>
      <c r="F264" s="389">
        <v>7.9990448901623684E-2</v>
      </c>
      <c r="G264" s="390">
        <v>1.2317843170325737</v>
      </c>
      <c r="H264" s="60">
        <v>0</v>
      </c>
      <c r="I264" s="62">
        <v>13</v>
      </c>
      <c r="J264" s="11">
        <v>101</v>
      </c>
      <c r="K264" s="11">
        <v>140.33000000000001</v>
      </c>
      <c r="L264" s="392">
        <v>12.050167462410032</v>
      </c>
      <c r="M264" s="390">
        <v>1.5185206001957756</v>
      </c>
      <c r="N264" s="60">
        <v>3</v>
      </c>
      <c r="O264" s="60">
        <v>182</v>
      </c>
      <c r="P264" s="11">
        <v>452</v>
      </c>
      <c r="Q264" s="11">
        <v>85</v>
      </c>
      <c r="R264" s="65">
        <v>0.18805309734513273</v>
      </c>
      <c r="S264" s="391">
        <v>1.3268902396196864</v>
      </c>
      <c r="T264" s="62">
        <v>58.381131357925987</v>
      </c>
      <c r="U264" s="62">
        <v>0</v>
      </c>
      <c r="V264" s="62">
        <v>0</v>
      </c>
      <c r="W264" s="62">
        <v>102.58518036664697</v>
      </c>
      <c r="X264" s="62">
        <v>63.064160526130564</v>
      </c>
      <c r="Y264" s="62">
        <v>0</v>
      </c>
      <c r="Z264" s="62">
        <v>31.860224719101122</v>
      </c>
      <c r="AA264" s="62">
        <v>37.723489512387687</v>
      </c>
      <c r="AB264" s="69">
        <v>293.61418648219228</v>
      </c>
    </row>
    <row r="265" spans="1:28" ht="15" x14ac:dyDescent="0.25">
      <c r="A265" s="18">
        <v>834</v>
      </c>
      <c r="B265" s="36" t="s">
        <v>264</v>
      </c>
      <c r="C265" s="13">
        <v>5879</v>
      </c>
      <c r="D265" s="13">
        <v>181.25</v>
      </c>
      <c r="E265" s="13">
        <v>2722</v>
      </c>
      <c r="F265" s="389">
        <v>6.6587068332108743E-2</v>
      </c>
      <c r="G265" s="390">
        <v>1.0965901569287186</v>
      </c>
      <c r="H265" s="60">
        <v>0</v>
      </c>
      <c r="I265" s="62">
        <v>13</v>
      </c>
      <c r="J265" s="11">
        <v>145</v>
      </c>
      <c r="K265" s="11">
        <v>640.59</v>
      </c>
      <c r="L265" s="392">
        <v>9.1774770133782919</v>
      </c>
      <c r="M265" s="390">
        <v>1.9938407364904651</v>
      </c>
      <c r="N265" s="60">
        <v>0</v>
      </c>
      <c r="O265" s="60">
        <v>0</v>
      </c>
      <c r="P265" s="11">
        <v>1641</v>
      </c>
      <c r="Q265" s="11">
        <v>212</v>
      </c>
      <c r="R265" s="65">
        <v>0.1291895185862279</v>
      </c>
      <c r="S265" s="391">
        <v>0.9115527140647155</v>
      </c>
      <c r="T265" s="62">
        <v>48.598656919865405</v>
      </c>
      <c r="U265" s="62">
        <v>0</v>
      </c>
      <c r="V265" s="62">
        <v>0</v>
      </c>
      <c r="W265" s="62">
        <v>42.361507059023644</v>
      </c>
      <c r="X265" s="62">
        <v>82.804205786449018</v>
      </c>
      <c r="Y265" s="62">
        <v>0</v>
      </c>
      <c r="Z265" s="62">
        <v>0</v>
      </c>
      <c r="AA265" s="62">
        <v>25.915443660859861</v>
      </c>
      <c r="AB265" s="69">
        <v>199.67981342619794</v>
      </c>
    </row>
    <row r="266" spans="1:28" ht="15" x14ac:dyDescent="0.25">
      <c r="A266" s="18">
        <v>837</v>
      </c>
      <c r="B266" s="36" t="s">
        <v>265</v>
      </c>
      <c r="C266" s="13">
        <v>249009</v>
      </c>
      <c r="D266" s="13">
        <v>12325.25</v>
      </c>
      <c r="E266" s="13">
        <v>121466</v>
      </c>
      <c r="F266" s="389">
        <v>0.10147078194721157</v>
      </c>
      <c r="G266" s="390">
        <v>1.222729168392467</v>
      </c>
      <c r="H266" s="60">
        <v>0</v>
      </c>
      <c r="I266" s="62">
        <v>1333</v>
      </c>
      <c r="J266" s="11">
        <v>23391</v>
      </c>
      <c r="K266" s="11">
        <v>524.89</v>
      </c>
      <c r="L266" s="392">
        <v>474.40225571072034</v>
      </c>
      <c r="M266" s="390">
        <v>3.8571544100406745E-2</v>
      </c>
      <c r="N266" s="60">
        <v>0</v>
      </c>
      <c r="O266" s="60">
        <v>0</v>
      </c>
      <c r="P266" s="11">
        <v>81477</v>
      </c>
      <c r="Q266" s="11">
        <v>9793</v>
      </c>
      <c r="R266" s="65">
        <v>0.12019342882040331</v>
      </c>
      <c r="S266" s="391">
        <v>0.84807689859804636</v>
      </c>
      <c r="T266" s="62">
        <v>74.058579882921208</v>
      </c>
      <c r="U266" s="62">
        <v>0</v>
      </c>
      <c r="V266" s="62">
        <v>0</v>
      </c>
      <c r="W266" s="62">
        <v>161.33946218811369</v>
      </c>
      <c r="X266" s="62">
        <v>1.601876226489892</v>
      </c>
      <c r="Y266" s="62">
        <v>0</v>
      </c>
      <c r="Z266" s="62">
        <v>0</v>
      </c>
      <c r="AA266" s="62">
        <v>24.110826227142457</v>
      </c>
      <c r="AB266" s="69">
        <v>261.11074452466721</v>
      </c>
    </row>
    <row r="267" spans="1:28" ht="15" x14ac:dyDescent="0.25">
      <c r="A267" s="18">
        <v>844</v>
      </c>
      <c r="B267" s="36" t="s">
        <v>266</v>
      </c>
      <c r="C267" s="13">
        <v>1441</v>
      </c>
      <c r="D267" s="13">
        <v>61.416666666666664</v>
      </c>
      <c r="E267" s="13">
        <v>612</v>
      </c>
      <c r="F267" s="389">
        <v>0.10035403050108932</v>
      </c>
      <c r="G267" s="390">
        <v>0.95597620202669109</v>
      </c>
      <c r="H267" s="60">
        <v>0</v>
      </c>
      <c r="I267" s="62">
        <v>2</v>
      </c>
      <c r="J267" s="11">
        <v>28</v>
      </c>
      <c r="K267" s="11">
        <v>347.75</v>
      </c>
      <c r="L267" s="392">
        <v>4.143781452192667</v>
      </c>
      <c r="M267" s="390">
        <v>4.4158765945042635</v>
      </c>
      <c r="N267" s="60">
        <v>3</v>
      </c>
      <c r="O267" s="60">
        <v>168</v>
      </c>
      <c r="P267" s="11">
        <v>335</v>
      </c>
      <c r="Q267" s="11">
        <v>47</v>
      </c>
      <c r="R267" s="65">
        <v>0.14029850746268657</v>
      </c>
      <c r="S267" s="391">
        <v>0.98993700616262059</v>
      </c>
      <c r="T267" s="62">
        <v>73.243517412770544</v>
      </c>
      <c r="U267" s="62">
        <v>0</v>
      </c>
      <c r="V267" s="62">
        <v>0</v>
      </c>
      <c r="W267" s="62">
        <v>33.373435114503813</v>
      </c>
      <c r="X267" s="62">
        <v>183.39135496976203</v>
      </c>
      <c r="Y267" s="62">
        <v>0</v>
      </c>
      <c r="Z267" s="62">
        <v>34.511700208188756</v>
      </c>
      <c r="AA267" s="62">
        <v>28.143909085203305</v>
      </c>
      <c r="AB267" s="69">
        <v>352.66391679042846</v>
      </c>
    </row>
    <row r="268" spans="1:28" ht="15" x14ac:dyDescent="0.25">
      <c r="A268" s="18">
        <v>845</v>
      </c>
      <c r="B268" s="36" t="s">
        <v>267</v>
      </c>
      <c r="C268" s="13">
        <v>2863</v>
      </c>
      <c r="D268" s="13">
        <v>122.5</v>
      </c>
      <c r="E268" s="13">
        <v>1226</v>
      </c>
      <c r="F268" s="389">
        <v>9.9918433931484502E-2</v>
      </c>
      <c r="G268" s="390">
        <v>1.2412271184388268</v>
      </c>
      <c r="H268" s="60">
        <v>0</v>
      </c>
      <c r="I268" s="62">
        <v>4</v>
      </c>
      <c r="J268" s="11">
        <v>85</v>
      </c>
      <c r="K268" s="11">
        <v>1559.72</v>
      </c>
      <c r="L268" s="392">
        <v>1.8355858743877105</v>
      </c>
      <c r="M268" s="390">
        <v>9.9687123238416859</v>
      </c>
      <c r="N268" s="60">
        <v>0</v>
      </c>
      <c r="O268" s="60">
        <v>0</v>
      </c>
      <c r="P268" s="11">
        <v>701</v>
      </c>
      <c r="Q268" s="11">
        <v>104</v>
      </c>
      <c r="R268" s="65">
        <v>0.14835948644793154</v>
      </c>
      <c r="S268" s="391">
        <v>1.0468147416974445</v>
      </c>
      <c r="T268" s="62">
        <v>72.925596699755957</v>
      </c>
      <c r="U268" s="62">
        <v>0</v>
      </c>
      <c r="V268" s="62">
        <v>0</v>
      </c>
      <c r="W268" s="62">
        <v>50.992280824310164</v>
      </c>
      <c r="X268" s="62">
        <v>414.00062280914528</v>
      </c>
      <c r="Y268" s="62">
        <v>0</v>
      </c>
      <c r="Z268" s="62">
        <v>0</v>
      </c>
      <c r="AA268" s="62">
        <v>29.760943106458345</v>
      </c>
      <c r="AB268" s="69">
        <v>567.67944343966974</v>
      </c>
    </row>
    <row r="269" spans="1:28" ht="15" x14ac:dyDescent="0.25">
      <c r="A269" s="18">
        <v>846</v>
      </c>
      <c r="B269" s="36" t="s">
        <v>268</v>
      </c>
      <c r="C269" s="13">
        <v>4862</v>
      </c>
      <c r="D269" s="13">
        <v>150.58333333333334</v>
      </c>
      <c r="E269" s="13">
        <v>2003</v>
      </c>
      <c r="F269" s="389">
        <v>7.5178898319187892E-2</v>
      </c>
      <c r="G269" s="390">
        <v>0.89704577612230074</v>
      </c>
      <c r="H269" s="60">
        <v>0</v>
      </c>
      <c r="I269" s="62">
        <v>41</v>
      </c>
      <c r="J269" s="11">
        <v>96</v>
      </c>
      <c r="K269" s="11">
        <v>554.73</v>
      </c>
      <c r="L269" s="392">
        <v>8.7646242316081686</v>
      </c>
      <c r="M269" s="390">
        <v>2.0877595027392313</v>
      </c>
      <c r="N269" s="60">
        <v>0</v>
      </c>
      <c r="O269" s="60">
        <v>0</v>
      </c>
      <c r="P269" s="11">
        <v>1155</v>
      </c>
      <c r="Q269" s="11">
        <v>173</v>
      </c>
      <c r="R269" s="65">
        <v>0.1497835497835498</v>
      </c>
      <c r="S269" s="391">
        <v>1.0568628385770411</v>
      </c>
      <c r="T269" s="62">
        <v>54.869415016216763</v>
      </c>
      <c r="U269" s="62">
        <v>0</v>
      </c>
      <c r="V269" s="62">
        <v>0</v>
      </c>
      <c r="W269" s="62">
        <v>33.912760180995477</v>
      </c>
      <c r="X269" s="62">
        <v>86.704652148760275</v>
      </c>
      <c r="Y269" s="62">
        <v>0</v>
      </c>
      <c r="Z269" s="62">
        <v>0</v>
      </c>
      <c r="AA269" s="62">
        <v>30.046610500745281</v>
      </c>
      <c r="AB269" s="69">
        <v>205.53343784671779</v>
      </c>
    </row>
    <row r="270" spans="1:28" ht="15" x14ac:dyDescent="0.25">
      <c r="A270" s="18">
        <v>848</v>
      </c>
      <c r="B270" s="36" t="s">
        <v>269</v>
      </c>
      <c r="C270" s="13">
        <v>4160</v>
      </c>
      <c r="D270" s="13">
        <v>258.83333333333331</v>
      </c>
      <c r="E270" s="13">
        <v>1749</v>
      </c>
      <c r="F270" s="389">
        <v>0.14798932723461025</v>
      </c>
      <c r="G270" s="390">
        <v>0.87409420545129146</v>
      </c>
      <c r="H270" s="60">
        <v>0</v>
      </c>
      <c r="I270" s="62">
        <v>9</v>
      </c>
      <c r="J270" s="11">
        <v>222</v>
      </c>
      <c r="K270" s="11">
        <v>837.82</v>
      </c>
      <c r="L270" s="392">
        <v>4.965267002458762</v>
      </c>
      <c r="M270" s="390">
        <v>3.6852857093923141</v>
      </c>
      <c r="N270" s="60">
        <v>0</v>
      </c>
      <c r="O270" s="60">
        <v>0</v>
      </c>
      <c r="P270" s="11">
        <v>1055</v>
      </c>
      <c r="Q270" s="11">
        <v>153</v>
      </c>
      <c r="R270" s="65">
        <v>0.14502369668246445</v>
      </c>
      <c r="S270" s="391">
        <v>1.0232776293408312</v>
      </c>
      <c r="T270" s="62">
        <v>108.0101996112126</v>
      </c>
      <c r="U270" s="62">
        <v>0</v>
      </c>
      <c r="V270" s="62">
        <v>0</v>
      </c>
      <c r="W270" s="62">
        <v>91.6571826923077</v>
      </c>
      <c r="X270" s="62">
        <v>153.04991551106281</v>
      </c>
      <c r="Y270" s="62">
        <v>0</v>
      </c>
      <c r="Z270" s="62">
        <v>0</v>
      </c>
      <c r="AA270" s="62">
        <v>29.091783002159829</v>
      </c>
      <c r="AB270" s="69">
        <v>381.80908081674289</v>
      </c>
    </row>
    <row r="271" spans="1:28" ht="15" x14ac:dyDescent="0.25">
      <c r="A271" s="18">
        <v>849</v>
      </c>
      <c r="B271" s="36" t="s">
        <v>270</v>
      </c>
      <c r="C271" s="13">
        <v>2903</v>
      </c>
      <c r="D271" s="13">
        <v>73.416666666666671</v>
      </c>
      <c r="E271" s="13">
        <v>1190</v>
      </c>
      <c r="F271" s="389">
        <v>6.1694677871148462E-2</v>
      </c>
      <c r="G271" s="390">
        <v>0.87268417343214821</v>
      </c>
      <c r="H271" s="60">
        <v>0</v>
      </c>
      <c r="I271" s="62">
        <v>5</v>
      </c>
      <c r="J271" s="11">
        <v>57</v>
      </c>
      <c r="K271" s="11">
        <v>609.16</v>
      </c>
      <c r="L271" s="392">
        <v>4.7655788298640758</v>
      </c>
      <c r="M271" s="390">
        <v>3.8397072382496709</v>
      </c>
      <c r="N271" s="60">
        <v>0</v>
      </c>
      <c r="O271" s="60">
        <v>0</v>
      </c>
      <c r="P271" s="11">
        <v>711</v>
      </c>
      <c r="Q271" s="11">
        <v>92</v>
      </c>
      <c r="R271" s="65">
        <v>0.12939521800281295</v>
      </c>
      <c r="S271" s="391">
        <v>0.91300411556788363</v>
      </c>
      <c r="T271" s="62">
        <v>45.027939489502444</v>
      </c>
      <c r="U271" s="62">
        <v>0</v>
      </c>
      <c r="V271" s="62">
        <v>0</v>
      </c>
      <c r="W271" s="62">
        <v>33.723658284533244</v>
      </c>
      <c r="X271" s="62">
        <v>159.46304160450882</v>
      </c>
      <c r="Y271" s="62">
        <v>0</v>
      </c>
      <c r="Z271" s="62">
        <v>0</v>
      </c>
      <c r="AA271" s="62">
        <v>25.956707005594932</v>
      </c>
      <c r="AB271" s="69">
        <v>264.17134638413944</v>
      </c>
    </row>
    <row r="272" spans="1:28" ht="15" x14ac:dyDescent="0.25">
      <c r="A272" s="18">
        <v>850</v>
      </c>
      <c r="B272" s="36" t="s">
        <v>271</v>
      </c>
      <c r="C272" s="13">
        <v>2407</v>
      </c>
      <c r="D272" s="13">
        <v>81.5</v>
      </c>
      <c r="E272" s="13">
        <v>1005</v>
      </c>
      <c r="F272" s="389">
        <v>8.109452736318408E-2</v>
      </c>
      <c r="G272" s="390">
        <v>1.0296341024209315</v>
      </c>
      <c r="H272" s="60">
        <v>0</v>
      </c>
      <c r="I272" s="62">
        <v>1</v>
      </c>
      <c r="J272" s="11">
        <v>32</v>
      </c>
      <c r="K272" s="11">
        <v>361.46</v>
      </c>
      <c r="L272" s="392">
        <v>6.659104741880153</v>
      </c>
      <c r="M272" s="390">
        <v>2.7478810195606038</v>
      </c>
      <c r="N272" s="60">
        <v>0</v>
      </c>
      <c r="O272" s="60">
        <v>0</v>
      </c>
      <c r="P272" s="11">
        <v>698</v>
      </c>
      <c r="Q272" s="11">
        <v>68</v>
      </c>
      <c r="R272" s="65">
        <v>9.7421203438395415E-2</v>
      </c>
      <c r="S272" s="391">
        <v>0.68739757972274873</v>
      </c>
      <c r="T272" s="62">
        <v>59.186944434098216</v>
      </c>
      <c r="U272" s="62">
        <v>0</v>
      </c>
      <c r="V272" s="62">
        <v>0</v>
      </c>
      <c r="W272" s="62">
        <v>22.833934358122143</v>
      </c>
      <c r="X272" s="62">
        <v>114.11949874235189</v>
      </c>
      <c r="Y272" s="62">
        <v>0</v>
      </c>
      <c r="Z272" s="62">
        <v>0</v>
      </c>
      <c r="AA272" s="62">
        <v>19.542713191517745</v>
      </c>
      <c r="AB272" s="69">
        <v>215.68309072608997</v>
      </c>
    </row>
    <row r="273" spans="1:28" ht="15" x14ac:dyDescent="0.25">
      <c r="A273" s="18">
        <v>851</v>
      </c>
      <c r="B273" s="36" t="s">
        <v>272</v>
      </c>
      <c r="C273" s="13">
        <v>21227</v>
      </c>
      <c r="D273" s="13">
        <v>841.66666666666663</v>
      </c>
      <c r="E273" s="13">
        <v>9679</v>
      </c>
      <c r="F273" s="389">
        <v>8.6958019079105969E-2</v>
      </c>
      <c r="G273" s="390">
        <v>0.92386215963252527</v>
      </c>
      <c r="H273" s="60">
        <v>0</v>
      </c>
      <c r="I273" s="62">
        <v>104</v>
      </c>
      <c r="J273" s="11">
        <v>633</v>
      </c>
      <c r="K273" s="11">
        <v>1188.71</v>
      </c>
      <c r="L273" s="392">
        <v>17.857172901716986</v>
      </c>
      <c r="M273" s="390">
        <v>1.0247102174677982</v>
      </c>
      <c r="N273" s="60">
        <v>0</v>
      </c>
      <c r="O273" s="60">
        <v>0</v>
      </c>
      <c r="P273" s="11">
        <v>6145</v>
      </c>
      <c r="Q273" s="11">
        <v>691</v>
      </c>
      <c r="R273" s="65">
        <v>0.11244914564686737</v>
      </c>
      <c r="S273" s="391">
        <v>0.79343374780241405</v>
      </c>
      <c r="T273" s="62">
        <v>63.466421356453594</v>
      </c>
      <c r="U273" s="62">
        <v>0</v>
      </c>
      <c r="V273" s="62">
        <v>0</v>
      </c>
      <c r="W273" s="62">
        <v>51.217921515051586</v>
      </c>
      <c r="X273" s="62">
        <v>42.55621533143767</v>
      </c>
      <c r="Y273" s="62">
        <v>0</v>
      </c>
      <c r="Z273" s="62">
        <v>0</v>
      </c>
      <c r="AA273" s="62">
        <v>22.557321450022634</v>
      </c>
      <c r="AB273" s="69">
        <v>179.79787965296549</v>
      </c>
    </row>
    <row r="274" spans="1:28" ht="15" x14ac:dyDescent="0.25">
      <c r="A274" s="18">
        <v>853</v>
      </c>
      <c r="B274" s="36" t="s">
        <v>273</v>
      </c>
      <c r="C274" s="13">
        <v>197900</v>
      </c>
      <c r="D274" s="13">
        <v>11825.083333333334</v>
      </c>
      <c r="E274" s="13">
        <v>96049</v>
      </c>
      <c r="F274" s="389">
        <v>0.12311511138411992</v>
      </c>
      <c r="G274" s="390">
        <v>0.40789285477461568</v>
      </c>
      <c r="H274" s="60">
        <v>1</v>
      </c>
      <c r="I274" s="62">
        <v>10854</v>
      </c>
      <c r="J274" s="11">
        <v>27307</v>
      </c>
      <c r="K274" s="11">
        <v>245.63</v>
      </c>
      <c r="L274" s="392">
        <v>805.68334486829781</v>
      </c>
      <c r="M274" s="390">
        <v>2.2711686475869335E-2</v>
      </c>
      <c r="N274" s="60">
        <v>0</v>
      </c>
      <c r="O274" s="60">
        <v>0</v>
      </c>
      <c r="P274" s="11">
        <v>62421</v>
      </c>
      <c r="Q274" s="11">
        <v>10177</v>
      </c>
      <c r="R274" s="65">
        <v>0.16303808013328847</v>
      </c>
      <c r="S274" s="391">
        <v>1.1503859296619663</v>
      </c>
      <c r="T274" s="62">
        <v>89.855721383707575</v>
      </c>
      <c r="U274" s="62">
        <v>20.5807</v>
      </c>
      <c r="V274" s="62">
        <v>14.996471057099546</v>
      </c>
      <c r="W274" s="62">
        <v>236.9927477513896</v>
      </c>
      <c r="X274" s="62">
        <v>0.94321633934285354</v>
      </c>
      <c r="Y274" s="62">
        <v>0</v>
      </c>
      <c r="Z274" s="62">
        <v>0</v>
      </c>
      <c r="AA274" s="62">
        <v>32.705471980289701</v>
      </c>
      <c r="AB274" s="69">
        <v>396.07432851182926</v>
      </c>
    </row>
    <row r="275" spans="1:28" ht="15" x14ac:dyDescent="0.25">
      <c r="A275" s="18">
        <v>854</v>
      </c>
      <c r="B275" s="36" t="s">
        <v>274</v>
      </c>
      <c r="C275" s="13">
        <v>3262</v>
      </c>
      <c r="D275" s="13">
        <v>136.58333333333334</v>
      </c>
      <c r="E275" s="13">
        <v>1241</v>
      </c>
      <c r="F275" s="389">
        <v>0.1100590921300027</v>
      </c>
      <c r="G275" s="390">
        <v>0.69336895541442289</v>
      </c>
      <c r="H275" s="60">
        <v>0</v>
      </c>
      <c r="I275" s="62">
        <v>19</v>
      </c>
      <c r="J275" s="11">
        <v>41</v>
      </c>
      <c r="K275" s="11">
        <v>1738.15</v>
      </c>
      <c r="L275" s="392">
        <v>1.8767079941316915</v>
      </c>
      <c r="M275" s="390">
        <v>9.7502795238769888</v>
      </c>
      <c r="N275" s="60">
        <v>0</v>
      </c>
      <c r="O275" s="60">
        <v>0</v>
      </c>
      <c r="P275" s="11">
        <v>663</v>
      </c>
      <c r="Q275" s="11">
        <v>110</v>
      </c>
      <c r="R275" s="65">
        <v>0.16591251885369532</v>
      </c>
      <c r="S275" s="391">
        <v>1.1706677795029867</v>
      </c>
      <c r="T275" s="62">
        <v>80.326769045614654</v>
      </c>
      <c r="U275" s="62">
        <v>0</v>
      </c>
      <c r="V275" s="62">
        <v>0</v>
      </c>
      <c r="W275" s="62">
        <v>21.587719190680563</v>
      </c>
      <c r="X275" s="62">
        <v>404.92910862661142</v>
      </c>
      <c r="Y275" s="62">
        <v>0</v>
      </c>
      <c r="Z275" s="62">
        <v>0</v>
      </c>
      <c r="AA275" s="62">
        <v>33.28208497126991</v>
      </c>
      <c r="AB275" s="69">
        <v>540.12568183417659</v>
      </c>
    </row>
    <row r="276" spans="1:28" ht="15" x14ac:dyDescent="0.25">
      <c r="A276" s="18">
        <v>857</v>
      </c>
      <c r="B276" s="36" t="s">
        <v>275</v>
      </c>
      <c r="C276" s="13">
        <v>2394</v>
      </c>
      <c r="D276" s="13">
        <v>105</v>
      </c>
      <c r="E276" s="13">
        <v>899</v>
      </c>
      <c r="F276" s="389">
        <v>0.1167964404894327</v>
      </c>
      <c r="G276" s="390">
        <v>0.71733948268034531</v>
      </c>
      <c r="H276" s="60">
        <v>0</v>
      </c>
      <c r="I276" s="62">
        <v>3</v>
      </c>
      <c r="J276" s="11">
        <v>52</v>
      </c>
      <c r="K276" s="11">
        <v>543.17999999999995</v>
      </c>
      <c r="L276" s="392">
        <v>4.4073787694686848</v>
      </c>
      <c r="M276" s="390">
        <v>4.1517710377509456</v>
      </c>
      <c r="N276" s="60">
        <v>0</v>
      </c>
      <c r="O276" s="60">
        <v>0</v>
      </c>
      <c r="P276" s="11">
        <v>555</v>
      </c>
      <c r="Q276" s="11">
        <v>97</v>
      </c>
      <c r="R276" s="65">
        <v>0.17477477477477477</v>
      </c>
      <c r="S276" s="391">
        <v>1.2331992721968317</v>
      </c>
      <c r="T276" s="62">
        <v>85.244031356015398</v>
      </c>
      <c r="U276" s="62">
        <v>0</v>
      </c>
      <c r="V276" s="62">
        <v>0</v>
      </c>
      <c r="W276" s="62">
        <v>37.306633249791147</v>
      </c>
      <c r="X276" s="62">
        <v>172.42305119779678</v>
      </c>
      <c r="Y276" s="62">
        <v>0</v>
      </c>
      <c r="Z276" s="62">
        <v>0</v>
      </c>
      <c r="AA276" s="62">
        <v>35.059855308555925</v>
      </c>
      <c r="AB276" s="69">
        <v>330.03357111215928</v>
      </c>
    </row>
    <row r="277" spans="1:28" ht="15" x14ac:dyDescent="0.25">
      <c r="A277" s="18">
        <v>858</v>
      </c>
      <c r="B277" s="36" t="s">
        <v>276</v>
      </c>
      <c r="C277" s="13">
        <v>40384</v>
      </c>
      <c r="D277" s="13">
        <v>1306.6666666666667</v>
      </c>
      <c r="E277" s="13">
        <v>19703</v>
      </c>
      <c r="F277" s="389">
        <v>6.6318157979326331E-2</v>
      </c>
      <c r="G277" s="390">
        <v>1.2518158335482361</v>
      </c>
      <c r="H277" s="60">
        <v>0</v>
      </c>
      <c r="I277" s="62">
        <v>577</v>
      </c>
      <c r="J277" s="11">
        <v>2913</v>
      </c>
      <c r="K277" s="11">
        <v>219.53</v>
      </c>
      <c r="L277" s="392">
        <v>183.95663462852457</v>
      </c>
      <c r="M277" s="390">
        <v>9.9471419252856394E-2</v>
      </c>
      <c r="N277" s="60">
        <v>0</v>
      </c>
      <c r="O277" s="60">
        <v>0</v>
      </c>
      <c r="P277" s="11">
        <v>14112</v>
      </c>
      <c r="Q277" s="11">
        <v>2056</v>
      </c>
      <c r="R277" s="65">
        <v>0.14569160997732428</v>
      </c>
      <c r="S277" s="391">
        <v>1.0279903814537901</v>
      </c>
      <c r="T277" s="62">
        <v>48.40239235522214</v>
      </c>
      <c r="U277" s="62">
        <v>0</v>
      </c>
      <c r="V277" s="62">
        <v>0</v>
      </c>
      <c r="W277" s="62">
        <v>123.89050168383517</v>
      </c>
      <c r="X277" s="62">
        <v>4.1310480415711259</v>
      </c>
      <c r="Y277" s="62">
        <v>0</v>
      </c>
      <c r="Z277" s="62">
        <v>0</v>
      </c>
      <c r="AA277" s="62">
        <v>29.22576654473125</v>
      </c>
      <c r="AB277" s="69">
        <v>205.64970862535969</v>
      </c>
    </row>
    <row r="278" spans="1:28" ht="15" x14ac:dyDescent="0.25">
      <c r="A278" s="18">
        <v>859</v>
      </c>
      <c r="B278" s="36" t="s">
        <v>277</v>
      </c>
      <c r="C278" s="13">
        <v>6562</v>
      </c>
      <c r="D278" s="13">
        <v>183.91666666666666</v>
      </c>
      <c r="E278" s="13">
        <v>2829</v>
      </c>
      <c r="F278" s="389">
        <v>6.5011193590196761E-2</v>
      </c>
      <c r="G278" s="390">
        <v>0.95895579121183283</v>
      </c>
      <c r="H278" s="60">
        <v>0</v>
      </c>
      <c r="I278" s="62">
        <v>17</v>
      </c>
      <c r="J278" s="11">
        <v>55</v>
      </c>
      <c r="K278" s="11">
        <v>491.82</v>
      </c>
      <c r="L278" s="392">
        <v>13.342279695823676</v>
      </c>
      <c r="M278" s="390">
        <v>1.3714618449503917</v>
      </c>
      <c r="N278" s="60">
        <v>0</v>
      </c>
      <c r="O278" s="60">
        <v>0</v>
      </c>
      <c r="P278" s="11">
        <v>1956</v>
      </c>
      <c r="Q278" s="11">
        <v>141</v>
      </c>
      <c r="R278" s="65">
        <v>7.2085889570552147E-2</v>
      </c>
      <c r="S278" s="391">
        <v>0.50863327770625444</v>
      </c>
      <c r="T278" s="62">
        <v>47.448502725527177</v>
      </c>
      <c r="U278" s="62">
        <v>0</v>
      </c>
      <c r="V278" s="62">
        <v>0</v>
      </c>
      <c r="W278" s="62">
        <v>14.395717768972874</v>
      </c>
      <c r="X278" s="62">
        <v>56.956810420789772</v>
      </c>
      <c r="Y278" s="62">
        <v>0</v>
      </c>
      <c r="Z278" s="62">
        <v>0</v>
      </c>
      <c r="AA278" s="62">
        <v>14.460444085188813</v>
      </c>
      <c r="AB278" s="69">
        <v>133.26147500047864</v>
      </c>
    </row>
    <row r="279" spans="1:28" ht="15" x14ac:dyDescent="0.25">
      <c r="A279" s="18">
        <v>886</v>
      </c>
      <c r="B279" s="36" t="s">
        <v>278</v>
      </c>
      <c r="C279" s="13">
        <v>12599</v>
      </c>
      <c r="D279" s="13">
        <v>423.16666666666669</v>
      </c>
      <c r="E279" s="13">
        <v>5714</v>
      </c>
      <c r="F279" s="389">
        <v>7.4057869560144679E-2</v>
      </c>
      <c r="G279" s="390">
        <v>0.84870120643831082</v>
      </c>
      <c r="H279" s="60">
        <v>0</v>
      </c>
      <c r="I279" s="62">
        <v>37</v>
      </c>
      <c r="J279" s="11">
        <v>276</v>
      </c>
      <c r="K279" s="11">
        <v>400.82</v>
      </c>
      <c r="L279" s="392">
        <v>31.43306222244399</v>
      </c>
      <c r="M279" s="390">
        <v>0.582139512783866</v>
      </c>
      <c r="N279" s="60">
        <v>0</v>
      </c>
      <c r="O279" s="60">
        <v>0</v>
      </c>
      <c r="P279" s="11">
        <v>3778</v>
      </c>
      <c r="Q279" s="11">
        <v>333</v>
      </c>
      <c r="R279" s="65">
        <v>8.814187400741133E-2</v>
      </c>
      <c r="S279" s="391">
        <v>0.62192324387817</v>
      </c>
      <c r="T279" s="62">
        <v>54.051230743764371</v>
      </c>
      <c r="U279" s="62">
        <v>0</v>
      </c>
      <c r="V279" s="62">
        <v>0</v>
      </c>
      <c r="W279" s="62">
        <v>37.625290896102861</v>
      </c>
      <c r="X279" s="62">
        <v>24.176253965913958</v>
      </c>
      <c r="Y279" s="62">
        <v>0</v>
      </c>
      <c r="Z279" s="62">
        <v>0</v>
      </c>
      <c r="AA279" s="62">
        <v>17.681277823456373</v>
      </c>
      <c r="AB279" s="69">
        <v>133.53405342923756</v>
      </c>
    </row>
    <row r="280" spans="1:28" ht="15" x14ac:dyDescent="0.25">
      <c r="A280" s="18">
        <v>887</v>
      </c>
      <c r="B280" s="36" t="s">
        <v>279</v>
      </c>
      <c r="C280" s="13">
        <v>4569</v>
      </c>
      <c r="D280" s="13">
        <v>183.08333333333334</v>
      </c>
      <c r="E280" s="13">
        <v>1927</v>
      </c>
      <c r="F280" s="389">
        <v>9.5009513924926486E-2</v>
      </c>
      <c r="G280" s="390">
        <v>0.88413736350895145</v>
      </c>
      <c r="H280" s="60">
        <v>0</v>
      </c>
      <c r="I280" s="62">
        <v>12</v>
      </c>
      <c r="J280" s="11">
        <v>115</v>
      </c>
      <c r="K280" s="11">
        <v>475.53</v>
      </c>
      <c r="L280" s="392">
        <v>9.608226610308499</v>
      </c>
      <c r="M280" s="390">
        <v>1.9044542005125507</v>
      </c>
      <c r="N280" s="60">
        <v>0</v>
      </c>
      <c r="O280" s="60">
        <v>0</v>
      </c>
      <c r="P280" s="11">
        <v>1269</v>
      </c>
      <c r="Q280" s="11">
        <v>203</v>
      </c>
      <c r="R280" s="65">
        <v>0.1599684791174153</v>
      </c>
      <c r="S280" s="391">
        <v>1.128727027548732</v>
      </c>
      <c r="T280" s="62">
        <v>69.34281515941386</v>
      </c>
      <c r="U280" s="62">
        <v>0</v>
      </c>
      <c r="V280" s="62">
        <v>0</v>
      </c>
      <c r="W280" s="62">
        <v>43.229831472970019</v>
      </c>
      <c r="X280" s="62">
        <v>79.091982947286226</v>
      </c>
      <c r="Y280" s="62">
        <v>0</v>
      </c>
      <c r="Z280" s="62">
        <v>0</v>
      </c>
      <c r="AA280" s="62">
        <v>32.089709393210455</v>
      </c>
      <c r="AB280" s="69">
        <v>223.75433897288056</v>
      </c>
    </row>
    <row r="281" spans="1:28" ht="15" x14ac:dyDescent="0.25">
      <c r="A281" s="18">
        <v>889</v>
      </c>
      <c r="B281" s="36" t="s">
        <v>280</v>
      </c>
      <c r="C281" s="13">
        <v>2523</v>
      </c>
      <c r="D281" s="13">
        <v>93.5</v>
      </c>
      <c r="E281" s="13">
        <v>1019</v>
      </c>
      <c r="F281" s="389">
        <v>9.175662414131501E-2</v>
      </c>
      <c r="G281" s="390">
        <v>0.77289750263954704</v>
      </c>
      <c r="H281" s="60">
        <v>0</v>
      </c>
      <c r="I281" s="62">
        <v>0</v>
      </c>
      <c r="J281" s="11">
        <v>65</v>
      </c>
      <c r="K281" s="11">
        <v>1669.46</v>
      </c>
      <c r="L281" s="392">
        <v>1.5112671163130593</v>
      </c>
      <c r="M281" s="390">
        <v>12.108003495847894</v>
      </c>
      <c r="N281" s="60">
        <v>0</v>
      </c>
      <c r="O281" s="60">
        <v>0</v>
      </c>
      <c r="P281" s="11">
        <v>576</v>
      </c>
      <c r="Q281" s="11">
        <v>77</v>
      </c>
      <c r="R281" s="65">
        <v>0.13368055555555555</v>
      </c>
      <c r="S281" s="391">
        <v>0.94324117442245847</v>
      </c>
      <c r="T281" s="62">
        <v>66.968689393681075</v>
      </c>
      <c r="U281" s="62">
        <v>0</v>
      </c>
      <c r="V281" s="62">
        <v>0</v>
      </c>
      <c r="W281" s="62">
        <v>44.248949663099481</v>
      </c>
      <c r="X281" s="62">
        <v>502.84538518256306</v>
      </c>
      <c r="Y281" s="62">
        <v>0</v>
      </c>
      <c r="Z281" s="62">
        <v>0</v>
      </c>
      <c r="AA281" s="62">
        <v>26.816346588830491</v>
      </c>
      <c r="AB281" s="69">
        <v>640.87937082817416</v>
      </c>
    </row>
    <row r="282" spans="1:28" ht="15" x14ac:dyDescent="0.25">
      <c r="A282" s="18">
        <v>890</v>
      </c>
      <c r="B282" s="36" t="s">
        <v>281</v>
      </c>
      <c r="C282" s="13">
        <v>1180</v>
      </c>
      <c r="D282" s="13">
        <v>47.083333333333336</v>
      </c>
      <c r="E282" s="13">
        <v>559</v>
      </c>
      <c r="F282" s="389">
        <v>8.422778771615981E-2</v>
      </c>
      <c r="G282" s="390">
        <v>0.62770080908939785</v>
      </c>
      <c r="H282" s="60">
        <v>0</v>
      </c>
      <c r="I282" s="62">
        <v>4</v>
      </c>
      <c r="J282" s="11">
        <v>52</v>
      </c>
      <c r="K282" s="11">
        <v>5147.16</v>
      </c>
      <c r="L282" s="392">
        <v>0.22925263640531868</v>
      </c>
      <c r="M282" s="390">
        <v>20</v>
      </c>
      <c r="N282" s="60">
        <v>0</v>
      </c>
      <c r="O282" s="60">
        <v>0</v>
      </c>
      <c r="P282" s="11">
        <v>328</v>
      </c>
      <c r="Q282" s="11">
        <v>62</v>
      </c>
      <c r="R282" s="65">
        <v>0.18902439024390244</v>
      </c>
      <c r="S282" s="391">
        <v>1.333743618188741</v>
      </c>
      <c r="T282" s="62">
        <v>61.473758506996163</v>
      </c>
      <c r="U282" s="62">
        <v>0</v>
      </c>
      <c r="V282" s="62">
        <v>0</v>
      </c>
      <c r="W282" s="62">
        <v>75.688203389830505</v>
      </c>
      <c r="X282" s="62">
        <v>830.6</v>
      </c>
      <c r="Y282" s="62">
        <v>0</v>
      </c>
      <c r="Z282" s="62">
        <v>0</v>
      </c>
      <c r="AA282" s="62">
        <v>37.91833106510591</v>
      </c>
      <c r="AB282" s="69">
        <v>1005.6802929619325</v>
      </c>
    </row>
    <row r="283" spans="1:28" ht="15" x14ac:dyDescent="0.25">
      <c r="A283" s="18">
        <v>892</v>
      </c>
      <c r="B283" s="36" t="s">
        <v>282</v>
      </c>
      <c r="C283" s="13">
        <v>3592</v>
      </c>
      <c r="D283" s="13">
        <v>150.16666666666666</v>
      </c>
      <c r="E283" s="13">
        <v>1554</v>
      </c>
      <c r="F283" s="389">
        <v>9.6632346632346627E-2</v>
      </c>
      <c r="G283" s="390">
        <v>1.0313334633997937</v>
      </c>
      <c r="H283" s="60">
        <v>0</v>
      </c>
      <c r="I283" s="62">
        <v>3</v>
      </c>
      <c r="J283" s="11">
        <v>44</v>
      </c>
      <c r="K283" s="11">
        <v>347.98</v>
      </c>
      <c r="L283" s="392">
        <v>10.322432323696763</v>
      </c>
      <c r="M283" s="390">
        <v>1.772685637809567</v>
      </c>
      <c r="N283" s="60">
        <v>0</v>
      </c>
      <c r="O283" s="60">
        <v>0</v>
      </c>
      <c r="P283" s="11">
        <v>1137</v>
      </c>
      <c r="Q283" s="11">
        <v>100</v>
      </c>
      <c r="R283" s="65">
        <v>8.7950747581354446E-2</v>
      </c>
      <c r="S283" s="391">
        <v>0.62057466843406106</v>
      </c>
      <c r="T283" s="62">
        <v>70.5272416848901</v>
      </c>
      <c r="U283" s="62">
        <v>0</v>
      </c>
      <c r="V283" s="62">
        <v>0</v>
      </c>
      <c r="W283" s="62">
        <v>21.038908685968817</v>
      </c>
      <c r="X283" s="62">
        <v>73.619634538231324</v>
      </c>
      <c r="Y283" s="62">
        <v>0</v>
      </c>
      <c r="Z283" s="62">
        <v>0</v>
      </c>
      <c r="AA283" s="62">
        <v>17.642937823580354</v>
      </c>
      <c r="AB283" s="69">
        <v>182.8287227326706</v>
      </c>
    </row>
    <row r="284" spans="1:28" ht="15" x14ac:dyDescent="0.25">
      <c r="A284" s="18">
        <v>893</v>
      </c>
      <c r="B284" s="36" t="s">
        <v>283</v>
      </c>
      <c r="C284" s="13">
        <v>7434</v>
      </c>
      <c r="D284" s="13">
        <v>130.25</v>
      </c>
      <c r="E284" s="13">
        <v>3400</v>
      </c>
      <c r="F284" s="389">
        <v>3.8308823529411763E-2</v>
      </c>
      <c r="G284" s="390">
        <v>0.77598040019888281</v>
      </c>
      <c r="H284" s="60">
        <v>3</v>
      </c>
      <c r="I284" s="62">
        <v>6304</v>
      </c>
      <c r="J284" s="11">
        <v>647</v>
      </c>
      <c r="K284" s="11">
        <v>732.83</v>
      </c>
      <c r="L284" s="392">
        <v>10.144235361543604</v>
      </c>
      <c r="M284" s="390">
        <v>1.803825214549645</v>
      </c>
      <c r="N284" s="60">
        <v>0</v>
      </c>
      <c r="O284" s="60">
        <v>0</v>
      </c>
      <c r="P284" s="11">
        <v>2290</v>
      </c>
      <c r="Q284" s="11">
        <v>363</v>
      </c>
      <c r="R284" s="65">
        <v>0.15851528384279476</v>
      </c>
      <c r="S284" s="391">
        <v>1.1184733776308229</v>
      </c>
      <c r="T284" s="62">
        <v>27.959743811273903</v>
      </c>
      <c r="U284" s="62">
        <v>20.5807</v>
      </c>
      <c r="V284" s="62">
        <v>231.86686941081518</v>
      </c>
      <c r="W284" s="62">
        <v>149.48189131019637</v>
      </c>
      <c r="X284" s="62">
        <v>74.912861160246749</v>
      </c>
      <c r="Y284" s="62">
        <v>0</v>
      </c>
      <c r="Z284" s="62">
        <v>0</v>
      </c>
      <c r="AA284" s="62">
        <v>31.798198126044294</v>
      </c>
      <c r="AB284" s="69">
        <v>536.60026381857654</v>
      </c>
    </row>
    <row r="285" spans="1:28" ht="15" x14ac:dyDescent="0.25">
      <c r="A285" s="18">
        <v>895</v>
      </c>
      <c r="B285" s="36" t="s">
        <v>284</v>
      </c>
      <c r="C285" s="13">
        <v>15092</v>
      </c>
      <c r="D285" s="13">
        <v>596.91666666666663</v>
      </c>
      <c r="E285" s="13">
        <v>7167</v>
      </c>
      <c r="F285" s="389">
        <v>8.3286823868657267E-2</v>
      </c>
      <c r="G285" s="390">
        <v>0.71819522199255681</v>
      </c>
      <c r="H285" s="60">
        <v>0</v>
      </c>
      <c r="I285" s="62">
        <v>57</v>
      </c>
      <c r="J285" s="11">
        <v>1131</v>
      </c>
      <c r="K285" s="11">
        <v>503.22</v>
      </c>
      <c r="L285" s="392">
        <v>29.990858868884384</v>
      </c>
      <c r="M285" s="390">
        <v>0.61013349459168598</v>
      </c>
      <c r="N285" s="60">
        <v>3</v>
      </c>
      <c r="O285" s="60">
        <v>642</v>
      </c>
      <c r="P285" s="11">
        <v>4396</v>
      </c>
      <c r="Q285" s="11">
        <v>760</v>
      </c>
      <c r="R285" s="65">
        <v>0.17288444040036396</v>
      </c>
      <c r="S285" s="391">
        <v>1.2198611976506843</v>
      </c>
      <c r="T285" s="62">
        <v>60.786994840353081</v>
      </c>
      <c r="U285" s="62">
        <v>0</v>
      </c>
      <c r="V285" s="62">
        <v>0</v>
      </c>
      <c r="W285" s="62">
        <v>128.71307580174928</v>
      </c>
      <c r="X285" s="62">
        <v>25.338844030392721</v>
      </c>
      <c r="Y285" s="62">
        <v>0</v>
      </c>
      <c r="Z285" s="62">
        <v>12.5924224754837</v>
      </c>
      <c r="AA285" s="62">
        <v>34.680653849208959</v>
      </c>
      <c r="AB285" s="69">
        <v>262.11199099718772</v>
      </c>
    </row>
    <row r="286" spans="1:28" ht="15" x14ac:dyDescent="0.25">
      <c r="A286" s="18">
        <v>905</v>
      </c>
      <c r="B286" s="36" t="s">
        <v>285</v>
      </c>
      <c r="C286" s="13">
        <v>67988</v>
      </c>
      <c r="D286" s="13">
        <v>2336.5833333333335</v>
      </c>
      <c r="E286" s="13">
        <v>32380</v>
      </c>
      <c r="F286" s="389">
        <v>7.2161313568046129E-2</v>
      </c>
      <c r="G286" s="390">
        <v>0.94227302588801187</v>
      </c>
      <c r="H286" s="60">
        <v>1</v>
      </c>
      <c r="I286" s="62">
        <v>15912</v>
      </c>
      <c r="J286" s="11">
        <v>7049</v>
      </c>
      <c r="K286" s="11">
        <v>364.84</v>
      </c>
      <c r="L286" s="392">
        <v>186.35018090121699</v>
      </c>
      <c r="M286" s="390">
        <v>9.8193773888410468E-2</v>
      </c>
      <c r="N286" s="60">
        <v>0</v>
      </c>
      <c r="O286" s="60">
        <v>0</v>
      </c>
      <c r="P286" s="11">
        <v>20753</v>
      </c>
      <c r="Q286" s="11">
        <v>2644</v>
      </c>
      <c r="R286" s="65">
        <v>0.12740326699754254</v>
      </c>
      <c r="S286" s="391">
        <v>0.89894904078311122</v>
      </c>
      <c r="T286" s="62">
        <v>52.667026929149706</v>
      </c>
      <c r="U286" s="62">
        <v>20.5807</v>
      </c>
      <c r="V286" s="62">
        <v>63.993749214567288</v>
      </c>
      <c r="W286" s="62">
        <v>178.07465229158086</v>
      </c>
      <c r="X286" s="62">
        <v>4.0779874295856864</v>
      </c>
      <c r="Y286" s="62">
        <v>0</v>
      </c>
      <c r="Z286" s="62">
        <v>0</v>
      </c>
      <c r="AA286" s="62">
        <v>25.557121229463849</v>
      </c>
      <c r="AB286" s="69">
        <v>344.95123709434733</v>
      </c>
    </row>
    <row r="287" spans="1:28" ht="15" x14ac:dyDescent="0.25">
      <c r="A287" s="18">
        <v>908</v>
      </c>
      <c r="B287" s="36" t="s">
        <v>286</v>
      </c>
      <c r="C287" s="13">
        <v>20703</v>
      </c>
      <c r="D287" s="13">
        <v>804.83333333333337</v>
      </c>
      <c r="E287" s="13">
        <v>9095</v>
      </c>
      <c r="F287" s="389">
        <v>8.8491845336265348E-2</v>
      </c>
      <c r="G287" s="390">
        <v>1.2306053321209094</v>
      </c>
      <c r="H287" s="60">
        <v>0</v>
      </c>
      <c r="I287" s="62">
        <v>37</v>
      </c>
      <c r="J287" s="11">
        <v>845</v>
      </c>
      <c r="K287" s="11">
        <v>272.05</v>
      </c>
      <c r="L287" s="392">
        <v>76.099981621025549</v>
      </c>
      <c r="M287" s="390">
        <v>0.24045245659327258</v>
      </c>
      <c r="N287" s="60">
        <v>0</v>
      </c>
      <c r="O287" s="60">
        <v>0</v>
      </c>
      <c r="P287" s="11">
        <v>6315</v>
      </c>
      <c r="Q287" s="11">
        <v>645</v>
      </c>
      <c r="R287" s="65">
        <v>0.10213776722090261</v>
      </c>
      <c r="S287" s="391">
        <v>0.72067734238502801</v>
      </c>
      <c r="T287" s="62">
        <v>64.585886410457562</v>
      </c>
      <c r="U287" s="62">
        <v>0</v>
      </c>
      <c r="V287" s="62">
        <v>0</v>
      </c>
      <c r="W287" s="62">
        <v>70.101980389315557</v>
      </c>
      <c r="X287" s="62">
        <v>9.985990522318609</v>
      </c>
      <c r="Y287" s="62">
        <v>0</v>
      </c>
      <c r="Z287" s="62">
        <v>0</v>
      </c>
      <c r="AA287" s="62">
        <v>20.488856844006346</v>
      </c>
      <c r="AB287" s="69">
        <v>165.16271416609811</v>
      </c>
    </row>
    <row r="288" spans="1:28" ht="15" x14ac:dyDescent="0.25">
      <c r="A288" s="18">
        <v>915</v>
      </c>
      <c r="B288" s="36" t="s">
        <v>287</v>
      </c>
      <c r="C288" s="13">
        <v>19759</v>
      </c>
      <c r="D288" s="13">
        <v>998</v>
      </c>
      <c r="E288" s="13">
        <v>8400</v>
      </c>
      <c r="F288" s="389">
        <v>0.11880952380952381</v>
      </c>
      <c r="G288" s="390">
        <v>0.84926630498289168</v>
      </c>
      <c r="H288" s="60">
        <v>0</v>
      </c>
      <c r="I288" s="62">
        <v>38</v>
      </c>
      <c r="J288" s="11">
        <v>686</v>
      </c>
      <c r="K288" s="11">
        <v>385.62</v>
      </c>
      <c r="L288" s="392">
        <v>51.239562263368079</v>
      </c>
      <c r="M288" s="390">
        <v>0.35711521955292552</v>
      </c>
      <c r="N288" s="60">
        <v>0</v>
      </c>
      <c r="O288" s="60">
        <v>0</v>
      </c>
      <c r="P288" s="11">
        <v>5178</v>
      </c>
      <c r="Q288" s="11">
        <v>710</v>
      </c>
      <c r="R288" s="65">
        <v>0.13711857860177676</v>
      </c>
      <c r="S288" s="391">
        <v>0.96749963805864136</v>
      </c>
      <c r="T288" s="62">
        <v>86.713282789886307</v>
      </c>
      <c r="U288" s="62">
        <v>0</v>
      </c>
      <c r="V288" s="62">
        <v>0</v>
      </c>
      <c r="W288" s="62">
        <v>59.630165494205173</v>
      </c>
      <c r="X288" s="62">
        <v>14.830995068032998</v>
      </c>
      <c r="Y288" s="62">
        <v>0</v>
      </c>
      <c r="Z288" s="62">
        <v>0</v>
      </c>
      <c r="AA288" s="62">
        <v>27.506014710007175</v>
      </c>
      <c r="AB288" s="69">
        <v>188.68045806213166</v>
      </c>
    </row>
    <row r="289" spans="1:28" ht="15" x14ac:dyDescent="0.25">
      <c r="A289" s="18">
        <v>918</v>
      </c>
      <c r="B289" s="36" t="s">
        <v>288</v>
      </c>
      <c r="C289" s="13">
        <v>2228</v>
      </c>
      <c r="D289" s="13">
        <v>71.25</v>
      </c>
      <c r="E289" s="13">
        <v>1044</v>
      </c>
      <c r="F289" s="389">
        <v>6.8247126436781616E-2</v>
      </c>
      <c r="G289" s="390">
        <v>0.6828209217863227</v>
      </c>
      <c r="H289" s="60">
        <v>0</v>
      </c>
      <c r="I289" s="62">
        <v>13</v>
      </c>
      <c r="J289" s="11">
        <v>83</v>
      </c>
      <c r="K289" s="11">
        <v>188.88</v>
      </c>
      <c r="L289" s="392">
        <v>11.795849216433714</v>
      </c>
      <c r="M289" s="390">
        <v>1.5512598704623595</v>
      </c>
      <c r="N289" s="60">
        <v>0</v>
      </c>
      <c r="O289" s="60">
        <v>0</v>
      </c>
      <c r="P289" s="11">
        <v>650</v>
      </c>
      <c r="Q289" s="11">
        <v>114</v>
      </c>
      <c r="R289" s="65">
        <v>0.17538461538461539</v>
      </c>
      <c r="S289" s="391">
        <v>1.2375022672782481</v>
      </c>
      <c r="T289" s="62">
        <v>49.810252449100268</v>
      </c>
      <c r="U289" s="62">
        <v>0</v>
      </c>
      <c r="V289" s="62">
        <v>0</v>
      </c>
      <c r="W289" s="62">
        <v>63.983761220825855</v>
      </c>
      <c r="X289" s="62">
        <v>64.423822420301789</v>
      </c>
      <c r="Y289" s="62">
        <v>0</v>
      </c>
      <c r="Z289" s="62">
        <v>0</v>
      </c>
      <c r="AA289" s="62">
        <v>35.182189458720593</v>
      </c>
      <c r="AB289" s="69">
        <v>213.40002554894849</v>
      </c>
    </row>
    <row r="290" spans="1:28" ht="15" x14ac:dyDescent="0.25">
      <c r="A290" s="18">
        <v>921</v>
      </c>
      <c r="B290" s="36" t="s">
        <v>289</v>
      </c>
      <c r="C290" s="13">
        <v>1894</v>
      </c>
      <c r="D290" s="13">
        <v>66</v>
      </c>
      <c r="E290" s="13">
        <v>738</v>
      </c>
      <c r="F290" s="389">
        <v>8.943089430894309E-2</v>
      </c>
      <c r="G290" s="390">
        <v>0.91839254825536665</v>
      </c>
      <c r="H290" s="60">
        <v>0</v>
      </c>
      <c r="I290" s="62">
        <v>2</v>
      </c>
      <c r="J290" s="11">
        <v>29</v>
      </c>
      <c r="K290" s="11">
        <v>422.63</v>
      </c>
      <c r="L290" s="392">
        <v>4.4814613255093105</v>
      </c>
      <c r="M290" s="390">
        <v>4.0831385564615807</v>
      </c>
      <c r="N290" s="60">
        <v>0</v>
      </c>
      <c r="O290" s="60">
        <v>0</v>
      </c>
      <c r="P290" s="11">
        <v>383</v>
      </c>
      <c r="Q290" s="11">
        <v>60</v>
      </c>
      <c r="R290" s="65">
        <v>0.1566579634464752</v>
      </c>
      <c r="S290" s="391">
        <v>1.1053682475345077</v>
      </c>
      <c r="T290" s="62">
        <v>65.271252503262588</v>
      </c>
      <c r="U290" s="62">
        <v>0</v>
      </c>
      <c r="V290" s="62">
        <v>0</v>
      </c>
      <c r="W290" s="62">
        <v>26.298130939809923</v>
      </c>
      <c r="X290" s="62">
        <v>169.57274424984948</v>
      </c>
      <c r="Y290" s="62">
        <v>0</v>
      </c>
      <c r="Z290" s="62">
        <v>0</v>
      </c>
      <c r="AA290" s="62">
        <v>31.425619277406053</v>
      </c>
      <c r="AB290" s="69">
        <v>292.56774697032802</v>
      </c>
    </row>
    <row r="291" spans="1:28" ht="15" x14ac:dyDescent="0.25">
      <c r="A291" s="18">
        <v>922</v>
      </c>
      <c r="B291" s="36" t="s">
        <v>290</v>
      </c>
      <c r="C291" s="13">
        <v>4501</v>
      </c>
      <c r="D291" s="13">
        <v>107.66666666666667</v>
      </c>
      <c r="E291" s="13">
        <v>2132</v>
      </c>
      <c r="F291" s="389">
        <v>5.0500312695434646E-2</v>
      </c>
      <c r="G291" s="390">
        <v>1.0154905448465974</v>
      </c>
      <c r="H291" s="60">
        <v>0</v>
      </c>
      <c r="I291" s="62">
        <v>18</v>
      </c>
      <c r="J291" s="11">
        <v>83</v>
      </c>
      <c r="K291" s="11">
        <v>301.04000000000002</v>
      </c>
      <c r="L291" s="392">
        <v>14.951501461599786</v>
      </c>
      <c r="M291" s="390">
        <v>1.2238521712668573</v>
      </c>
      <c r="N291" s="60">
        <v>0</v>
      </c>
      <c r="O291" s="60">
        <v>0</v>
      </c>
      <c r="P291" s="11">
        <v>1552</v>
      </c>
      <c r="Q291" s="11">
        <v>113</v>
      </c>
      <c r="R291" s="65">
        <v>7.2809278350515469E-2</v>
      </c>
      <c r="S291" s="391">
        <v>0.51373746117961727</v>
      </c>
      <c r="T291" s="62">
        <v>36.857717759709452</v>
      </c>
      <c r="U291" s="62">
        <v>0</v>
      </c>
      <c r="V291" s="62">
        <v>0</v>
      </c>
      <c r="W291" s="62">
        <v>31.672032881581874</v>
      </c>
      <c r="X291" s="62">
        <v>50.826580672712588</v>
      </c>
      <c r="Y291" s="62">
        <v>0</v>
      </c>
      <c r="Z291" s="62">
        <v>0</v>
      </c>
      <c r="AA291" s="62">
        <v>14.605556021336518</v>
      </c>
      <c r="AB291" s="69">
        <v>133.96188733534044</v>
      </c>
    </row>
    <row r="292" spans="1:28" ht="15" x14ac:dyDescent="0.25">
      <c r="A292" s="18">
        <v>924</v>
      </c>
      <c r="B292" s="36" t="s">
        <v>291</v>
      </c>
      <c r="C292" s="13">
        <v>2946</v>
      </c>
      <c r="D292" s="13">
        <v>72.25</v>
      </c>
      <c r="E292" s="13">
        <v>1296</v>
      </c>
      <c r="F292" s="389">
        <v>5.5748456790123455E-2</v>
      </c>
      <c r="G292" s="390">
        <v>1.1196510738273857</v>
      </c>
      <c r="H292" s="60">
        <v>0</v>
      </c>
      <c r="I292" s="62">
        <v>51</v>
      </c>
      <c r="J292" s="11">
        <v>74</v>
      </c>
      <c r="K292" s="11">
        <v>502.12</v>
      </c>
      <c r="L292" s="392">
        <v>5.8671233967975782</v>
      </c>
      <c r="M292" s="390">
        <v>3.1188073421919547</v>
      </c>
      <c r="N292" s="60">
        <v>0</v>
      </c>
      <c r="O292" s="60">
        <v>0</v>
      </c>
      <c r="P292" s="11">
        <v>754</v>
      </c>
      <c r="Q292" s="11">
        <v>79</v>
      </c>
      <c r="R292" s="65">
        <v>0.10477453580901856</v>
      </c>
      <c r="S292" s="391">
        <v>0.73928220746356321</v>
      </c>
      <c r="T292" s="62">
        <v>40.688082434299154</v>
      </c>
      <c r="U292" s="62">
        <v>0</v>
      </c>
      <c r="V292" s="62">
        <v>0</v>
      </c>
      <c r="W292" s="62">
        <v>43.142552613713505</v>
      </c>
      <c r="X292" s="62">
        <v>129.5240689212319</v>
      </c>
      <c r="Y292" s="62">
        <v>0</v>
      </c>
      <c r="Z292" s="62">
        <v>0</v>
      </c>
      <c r="AA292" s="62">
        <v>21.0177931581891</v>
      </c>
      <c r="AB292" s="69">
        <v>234.37249712743363</v>
      </c>
    </row>
    <row r="293" spans="1:28" ht="15" x14ac:dyDescent="0.25">
      <c r="A293" s="18">
        <v>925</v>
      </c>
      <c r="B293" s="36" t="s">
        <v>292</v>
      </c>
      <c r="C293" s="13">
        <v>3427</v>
      </c>
      <c r="D293" s="13">
        <v>117.33333333333333</v>
      </c>
      <c r="E293" s="13">
        <v>1622</v>
      </c>
      <c r="F293" s="389">
        <v>7.233867653103164E-2</v>
      </c>
      <c r="G293" s="390">
        <v>1.525793556394375</v>
      </c>
      <c r="H293" s="60">
        <v>0</v>
      </c>
      <c r="I293" s="62">
        <v>4</v>
      </c>
      <c r="J293" s="11">
        <v>135</v>
      </c>
      <c r="K293" s="11">
        <v>925.28</v>
      </c>
      <c r="L293" s="392">
        <v>3.7037437316271831</v>
      </c>
      <c r="M293" s="390">
        <v>4.9405220375329142</v>
      </c>
      <c r="N293" s="60">
        <v>0</v>
      </c>
      <c r="O293" s="60">
        <v>0</v>
      </c>
      <c r="P293" s="11">
        <v>984</v>
      </c>
      <c r="Q293" s="11">
        <v>148</v>
      </c>
      <c r="R293" s="65">
        <v>0.15040650406504066</v>
      </c>
      <c r="S293" s="391">
        <v>1.0612583628598584</v>
      </c>
      <c r="T293" s="62">
        <v>52.796475514352956</v>
      </c>
      <c r="U293" s="62">
        <v>0</v>
      </c>
      <c r="V293" s="62">
        <v>0</v>
      </c>
      <c r="W293" s="62">
        <v>67.659147942807124</v>
      </c>
      <c r="X293" s="62">
        <v>205.17988021874191</v>
      </c>
      <c r="Y293" s="62">
        <v>0</v>
      </c>
      <c r="Z293" s="62">
        <v>0</v>
      </c>
      <c r="AA293" s="62">
        <v>30.171575256105772</v>
      </c>
      <c r="AB293" s="69">
        <v>355.8070789320077</v>
      </c>
    </row>
    <row r="294" spans="1:28" ht="15" x14ac:dyDescent="0.25">
      <c r="A294" s="18">
        <v>927</v>
      </c>
      <c r="B294" s="36" t="s">
        <v>293</v>
      </c>
      <c r="C294" s="13">
        <v>28913</v>
      </c>
      <c r="D294" s="13">
        <v>1031.3333333333333</v>
      </c>
      <c r="E294" s="13">
        <v>14563</v>
      </c>
      <c r="F294" s="389">
        <v>7.0818741559660323E-2</v>
      </c>
      <c r="G294" s="390">
        <v>1.069129202871679</v>
      </c>
      <c r="H294" s="60">
        <v>0</v>
      </c>
      <c r="I294" s="62">
        <v>490</v>
      </c>
      <c r="J294" s="11">
        <v>1887</v>
      </c>
      <c r="K294" s="11">
        <v>522.02</v>
      </c>
      <c r="L294" s="392">
        <v>55.386766790544428</v>
      </c>
      <c r="M294" s="390">
        <v>0.33037544142407632</v>
      </c>
      <c r="N294" s="60">
        <v>0</v>
      </c>
      <c r="O294" s="60">
        <v>0</v>
      </c>
      <c r="P294" s="11">
        <v>9826</v>
      </c>
      <c r="Q294" s="11">
        <v>1433</v>
      </c>
      <c r="R294" s="65">
        <v>0.1458375737838388</v>
      </c>
      <c r="S294" s="391">
        <v>1.0290202924360399</v>
      </c>
      <c r="T294" s="62">
        <v>51.687149033034345</v>
      </c>
      <c r="U294" s="62">
        <v>0</v>
      </c>
      <c r="V294" s="62">
        <v>0</v>
      </c>
      <c r="W294" s="62">
        <v>112.09483554110608</v>
      </c>
      <c r="X294" s="62">
        <v>13.72049208234189</v>
      </c>
      <c r="Y294" s="62">
        <v>0</v>
      </c>
      <c r="Z294" s="62">
        <v>0</v>
      </c>
      <c r="AA294" s="62">
        <v>29.255046913956612</v>
      </c>
      <c r="AB294" s="69">
        <v>206.75752357043893</v>
      </c>
    </row>
    <row r="295" spans="1:28" ht="15" x14ac:dyDescent="0.25">
      <c r="A295" s="18">
        <v>931</v>
      </c>
      <c r="B295" s="36" t="s">
        <v>294</v>
      </c>
      <c r="C295" s="13">
        <v>5951</v>
      </c>
      <c r="D295" s="13">
        <v>227.66666666666666</v>
      </c>
      <c r="E295" s="13">
        <v>2427</v>
      </c>
      <c r="F295" s="389">
        <v>9.3805795907155612E-2</v>
      </c>
      <c r="G295" s="390">
        <v>0.8784925231679902</v>
      </c>
      <c r="H295" s="60">
        <v>0</v>
      </c>
      <c r="I295" s="62">
        <v>12</v>
      </c>
      <c r="J295" s="11">
        <v>120</v>
      </c>
      <c r="K295" s="11">
        <v>1248.53</v>
      </c>
      <c r="L295" s="392">
        <v>4.7664052926241265</v>
      </c>
      <c r="M295" s="390">
        <v>3.8390414587267205</v>
      </c>
      <c r="N295" s="60">
        <v>0</v>
      </c>
      <c r="O295" s="60">
        <v>0</v>
      </c>
      <c r="P295" s="11">
        <v>1340</v>
      </c>
      <c r="Q295" s="11">
        <v>204</v>
      </c>
      <c r="R295" s="65">
        <v>0.15223880597014924</v>
      </c>
      <c r="S295" s="391">
        <v>1.0741869641339075</v>
      </c>
      <c r="T295" s="62">
        <v>68.464280025802978</v>
      </c>
      <c r="U295" s="62">
        <v>0</v>
      </c>
      <c r="V295" s="62">
        <v>0</v>
      </c>
      <c r="W295" s="62">
        <v>34.633641404805914</v>
      </c>
      <c r="X295" s="62">
        <v>159.43539178092072</v>
      </c>
      <c r="Y295" s="62">
        <v>0</v>
      </c>
      <c r="Z295" s="62">
        <v>0</v>
      </c>
      <c r="AA295" s="62">
        <v>30.53913539032699</v>
      </c>
      <c r="AB295" s="69">
        <v>293.07244860185659</v>
      </c>
    </row>
    <row r="296" spans="1:28" ht="15" x14ac:dyDescent="0.25">
      <c r="A296" s="18">
        <v>934</v>
      </c>
      <c r="B296" s="36" t="s">
        <v>295</v>
      </c>
      <c r="C296" s="13">
        <v>2671</v>
      </c>
      <c r="D296" s="13">
        <v>62.583333333333336</v>
      </c>
      <c r="E296" s="13">
        <v>1173</v>
      </c>
      <c r="F296" s="389">
        <v>5.335322534811026E-2</v>
      </c>
      <c r="G296" s="390">
        <v>0.63507788119482178</v>
      </c>
      <c r="H296" s="60">
        <v>0</v>
      </c>
      <c r="I296" s="62">
        <v>5</v>
      </c>
      <c r="J296" s="11">
        <v>50</v>
      </c>
      <c r="K296" s="11">
        <v>287.32</v>
      </c>
      <c r="L296" s="392">
        <v>9.2962550466378957</v>
      </c>
      <c r="M296" s="390">
        <v>1.9683654800430994</v>
      </c>
      <c r="N296" s="60">
        <v>0</v>
      </c>
      <c r="O296" s="60">
        <v>0</v>
      </c>
      <c r="P296" s="11">
        <v>688</v>
      </c>
      <c r="Q296" s="11">
        <v>77</v>
      </c>
      <c r="R296" s="65">
        <v>0.1119186046511628</v>
      </c>
      <c r="S296" s="391">
        <v>0.78969028556298859</v>
      </c>
      <c r="T296" s="62">
        <v>38.939919705261531</v>
      </c>
      <c r="U296" s="62">
        <v>0</v>
      </c>
      <c r="V296" s="62">
        <v>0</v>
      </c>
      <c r="W296" s="62">
        <v>32.151628603519278</v>
      </c>
      <c r="X296" s="62">
        <v>81.746218386189923</v>
      </c>
      <c r="Y296" s="62">
        <v>0</v>
      </c>
      <c r="Z296" s="62">
        <v>0</v>
      </c>
      <c r="AA296" s="62">
        <v>22.450894818555767</v>
      </c>
      <c r="AB296" s="69">
        <v>175.28866151352651</v>
      </c>
    </row>
    <row r="297" spans="1:28" ht="15" x14ac:dyDescent="0.25">
      <c r="A297" s="18">
        <v>935</v>
      </c>
      <c r="B297" s="36" t="s">
        <v>296</v>
      </c>
      <c r="C297" s="13">
        <v>2985</v>
      </c>
      <c r="D297" s="13">
        <v>153.41666666666666</v>
      </c>
      <c r="E297" s="13">
        <v>1322</v>
      </c>
      <c r="F297" s="389">
        <v>0.1160489157841654</v>
      </c>
      <c r="G297" s="390">
        <v>0.64080856382250528</v>
      </c>
      <c r="H297" s="60">
        <v>0</v>
      </c>
      <c r="I297" s="62">
        <v>13</v>
      </c>
      <c r="J297" s="11">
        <v>179</v>
      </c>
      <c r="K297" s="11">
        <v>372.47</v>
      </c>
      <c r="L297" s="392">
        <v>8.0140682471071489</v>
      </c>
      <c r="M297" s="390">
        <v>2.2832882080937731</v>
      </c>
      <c r="N297" s="60">
        <v>0</v>
      </c>
      <c r="O297" s="60">
        <v>0</v>
      </c>
      <c r="P297" s="11">
        <v>814</v>
      </c>
      <c r="Q297" s="11">
        <v>122</v>
      </c>
      <c r="R297" s="65">
        <v>0.14987714987714987</v>
      </c>
      <c r="S297" s="391">
        <v>1.0575232746580141</v>
      </c>
      <c r="T297" s="62">
        <v>84.698449494546182</v>
      </c>
      <c r="U297" s="62">
        <v>0</v>
      </c>
      <c r="V297" s="62">
        <v>0</v>
      </c>
      <c r="W297" s="62">
        <v>102.99486097152428</v>
      </c>
      <c r="X297" s="62">
        <v>94.824959282134401</v>
      </c>
      <c r="Y297" s="62">
        <v>0</v>
      </c>
      <c r="Z297" s="62">
        <v>0</v>
      </c>
      <c r="AA297" s="62">
        <v>30.065386698527341</v>
      </c>
      <c r="AB297" s="69">
        <v>312.58365644673216</v>
      </c>
    </row>
    <row r="298" spans="1:28" ht="15" x14ac:dyDescent="0.25">
      <c r="A298" s="18">
        <v>936</v>
      </c>
      <c r="B298" s="36" t="s">
        <v>297</v>
      </c>
      <c r="C298" s="13">
        <v>6395</v>
      </c>
      <c r="D298" s="13">
        <v>204.66666666666666</v>
      </c>
      <c r="E298" s="13">
        <v>2535</v>
      </c>
      <c r="F298" s="389">
        <v>8.0736357659434585E-2</v>
      </c>
      <c r="G298" s="390">
        <v>1.4428158664974962</v>
      </c>
      <c r="H298" s="60">
        <v>0</v>
      </c>
      <c r="I298" s="62">
        <v>9</v>
      </c>
      <c r="J298" s="11">
        <v>175</v>
      </c>
      <c r="K298" s="11">
        <v>1162.6300000000001</v>
      </c>
      <c r="L298" s="392">
        <v>5.5004601635946084</v>
      </c>
      <c r="M298" s="390">
        <v>3.3267084904256943</v>
      </c>
      <c r="N298" s="60">
        <v>0</v>
      </c>
      <c r="O298" s="60">
        <v>0</v>
      </c>
      <c r="P298" s="11">
        <v>1525</v>
      </c>
      <c r="Q298" s="11">
        <v>217</v>
      </c>
      <c r="R298" s="65">
        <v>0.14229508196721311</v>
      </c>
      <c r="S298" s="391">
        <v>1.0040247040529013</v>
      </c>
      <c r="T298" s="62">
        <v>58.925533818078975</v>
      </c>
      <c r="U298" s="62">
        <v>0</v>
      </c>
      <c r="V298" s="62">
        <v>0</v>
      </c>
      <c r="W298" s="62">
        <v>47.000703674745893</v>
      </c>
      <c r="X298" s="62">
        <v>138.15820360737908</v>
      </c>
      <c r="Y298" s="62">
        <v>0</v>
      </c>
      <c r="Z298" s="62">
        <v>0</v>
      </c>
      <c r="AA298" s="62">
        <v>28.544422336223988</v>
      </c>
      <c r="AB298" s="69">
        <v>272.62886343642793</v>
      </c>
    </row>
    <row r="299" spans="1:28" ht="15" x14ac:dyDescent="0.25">
      <c r="A299" s="18">
        <v>946</v>
      </c>
      <c r="B299" s="36" t="s">
        <v>298</v>
      </c>
      <c r="C299" s="13">
        <v>6287</v>
      </c>
      <c r="D299" s="13">
        <v>112.5</v>
      </c>
      <c r="E299" s="13">
        <v>2906</v>
      </c>
      <c r="F299" s="389">
        <v>3.8713007570543703E-2</v>
      </c>
      <c r="G299" s="390">
        <v>1.0638361160701788</v>
      </c>
      <c r="H299" s="60">
        <v>3</v>
      </c>
      <c r="I299" s="62">
        <v>5134</v>
      </c>
      <c r="J299" s="11">
        <v>382</v>
      </c>
      <c r="K299" s="11">
        <v>782.13</v>
      </c>
      <c r="L299" s="392">
        <v>8.0383056525130101</v>
      </c>
      <c r="M299" s="390">
        <v>2.2764035505116507</v>
      </c>
      <c r="N299" s="60">
        <v>3</v>
      </c>
      <c r="O299" s="60">
        <v>495</v>
      </c>
      <c r="P299" s="11">
        <v>1802</v>
      </c>
      <c r="Q299" s="11">
        <v>219</v>
      </c>
      <c r="R299" s="65">
        <v>0.12153163152053274</v>
      </c>
      <c r="S299" s="391">
        <v>0.85751916850214494</v>
      </c>
      <c r="T299" s="62">
        <v>28.254738050237627</v>
      </c>
      <c r="U299" s="62">
        <v>20.5807</v>
      </c>
      <c r="V299" s="62">
        <v>223.28392336567521</v>
      </c>
      <c r="W299" s="62">
        <v>104.35824399554637</v>
      </c>
      <c r="X299" s="62">
        <v>94.539039452748852</v>
      </c>
      <c r="Y299" s="62">
        <v>0</v>
      </c>
      <c r="Z299" s="62">
        <v>23.30680769842532</v>
      </c>
      <c r="AA299" s="62">
        <v>24.37926996051598</v>
      </c>
      <c r="AB299" s="69">
        <v>518.7027225231493</v>
      </c>
    </row>
    <row r="300" spans="1:28" ht="15" x14ac:dyDescent="0.25">
      <c r="A300" s="18">
        <v>976</v>
      </c>
      <c r="B300" s="36" t="s">
        <v>299</v>
      </c>
      <c r="C300" s="13">
        <v>3788</v>
      </c>
      <c r="D300" s="13">
        <v>184.16666666666666</v>
      </c>
      <c r="E300" s="13">
        <v>1512</v>
      </c>
      <c r="F300" s="389">
        <v>0.12180335097001763</v>
      </c>
      <c r="G300" s="390">
        <v>0.61258634168679948</v>
      </c>
      <c r="H300" s="60">
        <v>0</v>
      </c>
      <c r="I300" s="62">
        <v>25</v>
      </c>
      <c r="J300" s="11">
        <v>111</v>
      </c>
      <c r="K300" s="11">
        <v>2029.3</v>
      </c>
      <c r="L300" s="392">
        <v>1.866653525846351</v>
      </c>
      <c r="M300" s="390">
        <v>9.8027980415818625</v>
      </c>
      <c r="N300" s="60">
        <v>0</v>
      </c>
      <c r="O300" s="60">
        <v>0</v>
      </c>
      <c r="P300" s="11">
        <v>803</v>
      </c>
      <c r="Q300" s="11">
        <v>138</v>
      </c>
      <c r="R300" s="65">
        <v>0.17185554171855541</v>
      </c>
      <c r="S300" s="391">
        <v>1.2126013564796361</v>
      </c>
      <c r="T300" s="62">
        <v>88.898331369056976</v>
      </c>
      <c r="U300" s="62">
        <v>0</v>
      </c>
      <c r="V300" s="62">
        <v>0</v>
      </c>
      <c r="W300" s="62">
        <v>50.32918162618796</v>
      </c>
      <c r="X300" s="62">
        <v>407.11020266689474</v>
      </c>
      <c r="Y300" s="62">
        <v>0</v>
      </c>
      <c r="Z300" s="62">
        <v>0</v>
      </c>
      <c r="AA300" s="62">
        <v>34.47425656471605</v>
      </c>
      <c r="AB300" s="69">
        <v>580.81197222685569</v>
      </c>
    </row>
    <row r="301" spans="1:28" ht="15" x14ac:dyDescent="0.25">
      <c r="A301" s="18">
        <v>977</v>
      </c>
      <c r="B301" s="36" t="s">
        <v>300</v>
      </c>
      <c r="C301" s="13">
        <v>15293</v>
      </c>
      <c r="D301" s="13">
        <v>522.58333333333337</v>
      </c>
      <c r="E301" s="13">
        <v>6983</v>
      </c>
      <c r="F301" s="389">
        <v>7.483650770919853E-2</v>
      </c>
      <c r="G301" s="390">
        <v>1.5053720919776794</v>
      </c>
      <c r="H301" s="60">
        <v>0</v>
      </c>
      <c r="I301" s="62">
        <v>42</v>
      </c>
      <c r="J301" s="11">
        <v>259</v>
      </c>
      <c r="K301" s="11">
        <v>569.83000000000004</v>
      </c>
      <c r="L301" s="392">
        <v>26.837828826141127</v>
      </c>
      <c r="M301" s="390">
        <v>0.68181474909978868</v>
      </c>
      <c r="N301" s="60">
        <v>0</v>
      </c>
      <c r="O301" s="60">
        <v>0</v>
      </c>
      <c r="P301" s="11">
        <v>4587</v>
      </c>
      <c r="Q301" s="11">
        <v>407</v>
      </c>
      <c r="R301" s="65">
        <v>8.8729016786570747E-2</v>
      </c>
      <c r="S301" s="391">
        <v>0.6260660845648085</v>
      </c>
      <c r="T301" s="62">
        <v>54.619520791943891</v>
      </c>
      <c r="U301" s="62">
        <v>0</v>
      </c>
      <c r="V301" s="62">
        <v>0</v>
      </c>
      <c r="W301" s="62">
        <v>29.088004969593932</v>
      </c>
      <c r="X301" s="62">
        <v>28.315766530114221</v>
      </c>
      <c r="Y301" s="62">
        <v>0</v>
      </c>
      <c r="Z301" s="62">
        <v>0</v>
      </c>
      <c r="AA301" s="62">
        <v>17.799058784177507</v>
      </c>
      <c r="AB301" s="69">
        <v>129.82235107582954</v>
      </c>
    </row>
    <row r="302" spans="1:28" ht="15" x14ac:dyDescent="0.25">
      <c r="A302" s="18">
        <v>980</v>
      </c>
      <c r="B302" s="36" t="s">
        <v>301</v>
      </c>
      <c r="C302" s="13">
        <v>33607</v>
      </c>
      <c r="D302" s="13">
        <v>910.75</v>
      </c>
      <c r="E302" s="13">
        <v>16166</v>
      </c>
      <c r="F302" s="389">
        <v>5.6337374737102562E-2</v>
      </c>
      <c r="G302" s="390">
        <v>0.6955158787868484</v>
      </c>
      <c r="H302" s="60">
        <v>0</v>
      </c>
      <c r="I302" s="62">
        <v>124</v>
      </c>
      <c r="J302" s="11">
        <v>989</v>
      </c>
      <c r="K302" s="11">
        <v>1115.75</v>
      </c>
      <c r="L302" s="392">
        <v>30.120546717454626</v>
      </c>
      <c r="M302" s="390">
        <v>0.60750648715398947</v>
      </c>
      <c r="N302" s="60">
        <v>0</v>
      </c>
      <c r="O302" s="60">
        <v>0</v>
      </c>
      <c r="P302" s="11">
        <v>11292</v>
      </c>
      <c r="Q302" s="11">
        <v>930</v>
      </c>
      <c r="R302" s="65">
        <v>8.2359192348565355E-2</v>
      </c>
      <c r="S302" s="391">
        <v>0.58112102386544495</v>
      </c>
      <c r="T302" s="62">
        <v>41.117904950533692</v>
      </c>
      <c r="U302" s="62">
        <v>0</v>
      </c>
      <c r="V302" s="62">
        <v>0</v>
      </c>
      <c r="W302" s="62">
        <v>50.544441931740415</v>
      </c>
      <c r="X302" s="62">
        <v>25.229744411505184</v>
      </c>
      <c r="Y302" s="62">
        <v>0</v>
      </c>
      <c r="Z302" s="62">
        <v>0</v>
      </c>
      <c r="AA302" s="62">
        <v>16.521270708494601</v>
      </c>
      <c r="AB302" s="69">
        <v>133.41336200227389</v>
      </c>
    </row>
    <row r="303" spans="1:28" ht="15" x14ac:dyDescent="0.25">
      <c r="A303" s="18">
        <v>981</v>
      </c>
      <c r="B303" s="36" t="s">
        <v>302</v>
      </c>
      <c r="C303" s="13">
        <v>2237</v>
      </c>
      <c r="D303" s="13">
        <v>85.416666666666671</v>
      </c>
      <c r="E303" s="13">
        <v>1070</v>
      </c>
      <c r="F303" s="389">
        <v>7.9828660436137081E-2</v>
      </c>
      <c r="G303" s="390">
        <v>0.7217637344820903</v>
      </c>
      <c r="H303" s="60">
        <v>0</v>
      </c>
      <c r="I303" s="62">
        <v>12</v>
      </c>
      <c r="J303" s="11">
        <v>47</v>
      </c>
      <c r="K303" s="11">
        <v>182.76</v>
      </c>
      <c r="L303" s="392">
        <v>12.240096301159992</v>
      </c>
      <c r="M303" s="390">
        <v>1.4949578072963647</v>
      </c>
      <c r="N303" s="60">
        <v>0</v>
      </c>
      <c r="O303" s="60">
        <v>0</v>
      </c>
      <c r="P303" s="11">
        <v>653</v>
      </c>
      <c r="Q303" s="11">
        <v>83</v>
      </c>
      <c r="R303" s="65">
        <v>0.12710566615620214</v>
      </c>
      <c r="S303" s="391">
        <v>0.89684918889419263</v>
      </c>
      <c r="T303" s="62">
        <v>58.26304983962639</v>
      </c>
      <c r="U303" s="62">
        <v>0</v>
      </c>
      <c r="V303" s="62">
        <v>0</v>
      </c>
      <c r="W303" s="62">
        <v>36.085999105945461</v>
      </c>
      <c r="X303" s="62">
        <v>62.085597737018027</v>
      </c>
      <c r="Y303" s="62">
        <v>0</v>
      </c>
      <c r="Z303" s="62">
        <v>0</v>
      </c>
      <c r="AA303" s="62">
        <v>25.497422440261897</v>
      </c>
      <c r="AB303" s="69">
        <v>181.9320691228518</v>
      </c>
    </row>
    <row r="304" spans="1:28" ht="15" x14ac:dyDescent="0.25">
      <c r="A304" s="18">
        <v>989</v>
      </c>
      <c r="B304" s="36" t="s">
        <v>303</v>
      </c>
      <c r="C304" s="13">
        <v>5406</v>
      </c>
      <c r="D304" s="13">
        <v>144.33333333333334</v>
      </c>
      <c r="E304" s="13">
        <v>2243</v>
      </c>
      <c r="F304" s="389">
        <v>6.4348342993015312E-2</v>
      </c>
      <c r="G304" s="390">
        <v>0.75703232977203994</v>
      </c>
      <c r="H304" s="60">
        <v>0</v>
      </c>
      <c r="I304" s="62">
        <v>6</v>
      </c>
      <c r="J304" s="11">
        <v>86</v>
      </c>
      <c r="K304" s="11">
        <v>805.81</v>
      </c>
      <c r="L304" s="392">
        <v>6.7087775033816905</v>
      </c>
      <c r="M304" s="390">
        <v>2.7275353100106252</v>
      </c>
      <c r="N304" s="60">
        <v>0</v>
      </c>
      <c r="O304" s="60">
        <v>0</v>
      </c>
      <c r="P304" s="11">
        <v>1382</v>
      </c>
      <c r="Q304" s="11">
        <v>168</v>
      </c>
      <c r="R304" s="65">
        <v>0.12156295224312591</v>
      </c>
      <c r="S304" s="391">
        <v>0.85774016545297116</v>
      </c>
      <c r="T304" s="62">
        <v>46.964720370057172</v>
      </c>
      <c r="U304" s="62">
        <v>0</v>
      </c>
      <c r="V304" s="62">
        <v>0</v>
      </c>
      <c r="W304" s="62">
        <v>27.323055863854975</v>
      </c>
      <c r="X304" s="62">
        <v>113.27454142474127</v>
      </c>
      <c r="Y304" s="62">
        <v>0</v>
      </c>
      <c r="Z304" s="62">
        <v>0</v>
      </c>
      <c r="AA304" s="62">
        <v>24.385552903827968</v>
      </c>
      <c r="AB304" s="69">
        <v>211.94787056248137</v>
      </c>
    </row>
    <row r="305" spans="1:28" ht="15" x14ac:dyDescent="0.25">
      <c r="A305" s="18">
        <v>992</v>
      </c>
      <c r="B305" s="36" t="s">
        <v>304</v>
      </c>
      <c r="C305" s="13">
        <v>18120</v>
      </c>
      <c r="D305" s="13">
        <v>948.66666666666663</v>
      </c>
      <c r="E305" s="13">
        <v>7919</v>
      </c>
      <c r="F305" s="389">
        <v>0.11979627057288378</v>
      </c>
      <c r="G305" s="390">
        <v>0.91492845595180983</v>
      </c>
      <c r="H305" s="60">
        <v>0</v>
      </c>
      <c r="I305" s="62">
        <v>21</v>
      </c>
      <c r="J305" s="11">
        <v>331</v>
      </c>
      <c r="K305" s="11">
        <v>884.61</v>
      </c>
      <c r="L305" s="392">
        <v>20.483602943670093</v>
      </c>
      <c r="M305" s="390">
        <v>0.89332074917675186</v>
      </c>
      <c r="N305" s="60">
        <v>0</v>
      </c>
      <c r="O305" s="60">
        <v>0</v>
      </c>
      <c r="P305" s="11">
        <v>4918</v>
      </c>
      <c r="Q305" s="11">
        <v>552</v>
      </c>
      <c r="R305" s="65">
        <v>0.11224074827165514</v>
      </c>
      <c r="S305" s="391">
        <v>0.79196330968129147</v>
      </c>
      <c r="T305" s="62">
        <v>87.433461176178085</v>
      </c>
      <c r="U305" s="62">
        <v>0</v>
      </c>
      <c r="V305" s="62">
        <v>0</v>
      </c>
      <c r="W305" s="62">
        <v>31.374488962472405</v>
      </c>
      <c r="X305" s="62">
        <v>37.099610713310504</v>
      </c>
      <c r="Y305" s="62">
        <v>0</v>
      </c>
      <c r="Z305" s="62">
        <v>0</v>
      </c>
      <c r="AA305" s="62">
        <v>22.515516894239116</v>
      </c>
      <c r="AB305" s="69">
        <v>178.42307774620014</v>
      </c>
    </row>
  </sheetData>
  <autoFilter ref="A12:AE12" xr:uid="{085CF33C-F2CC-4ECD-9E51-93214D3DB36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17</vt:i4>
      </vt:variant>
      <vt:variant>
        <vt:lpstr>Nimetyt alueet</vt:lpstr>
      </vt:variant>
      <vt:variant>
        <vt:i4>10</vt:i4>
      </vt:variant>
    </vt:vector>
  </HeadingPairs>
  <TitlesOfParts>
    <vt:vector size="27" baseType="lpstr">
      <vt:lpstr>Tietoja aineistosta</vt:lpstr>
      <vt:lpstr>INFO</vt:lpstr>
      <vt:lpstr>Yhteenveto</vt:lpstr>
      <vt:lpstr>Taul1</vt:lpstr>
      <vt:lpstr>YHTEENVETO+</vt:lpstr>
      <vt:lpstr>Lask. kustannukset IKÄRAKENNE</vt:lpstr>
      <vt:lpstr>Taul2</vt:lpstr>
      <vt:lpstr>Lask. kustannukset MUUT</vt:lpstr>
      <vt:lpstr>Taul3</vt:lpstr>
      <vt:lpstr>Lisäosat</vt:lpstr>
      <vt:lpstr>Taul4</vt:lpstr>
      <vt:lpstr>Muut lis_väh</vt:lpstr>
      <vt:lpstr>Taul5</vt:lpstr>
      <vt:lpstr>Verotuloihin perust tasaus</vt:lpstr>
      <vt:lpstr>Verokorvaukset</vt:lpstr>
      <vt:lpstr>Kotikuntakorvaus</vt:lpstr>
      <vt:lpstr>Valtionosuudet 2025-2027</vt:lpstr>
      <vt:lpstr>'Lask. kustannukset IKÄRAKENNE'!Tulostusalue</vt:lpstr>
      <vt:lpstr>'Lask. kustannukset MUUT'!Tulostusalue</vt:lpstr>
      <vt:lpstr>Lisäosat!Tulostusalue</vt:lpstr>
      <vt:lpstr>'Muut lis_väh'!Tulostusalue</vt:lpstr>
      <vt:lpstr>Yhteenveto!Tulostusalue</vt:lpstr>
      <vt:lpstr>'Lask. kustannukset IKÄRAKENNE'!Tulostusotsikot</vt:lpstr>
      <vt:lpstr>'Lask. kustannukset MUUT'!Tulostusotsikot</vt:lpstr>
      <vt:lpstr>Lisäosat!Tulostusotsikot</vt:lpstr>
      <vt:lpstr>'Muut lis_väh'!Tulostusotsikot</vt:lpstr>
      <vt:lpstr>Yhteenveto!Tulostusotsikot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Kunnan peruspalvelujen valtionosuus</dc:title>
  <dc:creator>VM</dc:creator>
  <cp:lastModifiedBy>Riikonen Olli</cp:lastModifiedBy>
  <dcterms:created xsi:type="dcterms:W3CDTF">2020-05-15T09:22:39Z</dcterms:created>
  <dcterms:modified xsi:type="dcterms:W3CDTF">2024-01-12T06:28:41Z</dcterms:modified>
</cp:coreProperties>
</file>