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kuntaliittofi-my.sharepoint.com/personal/benjamin_strandberg_kuntaliitto_fi/Documents/Desktop/"/>
    </mc:Choice>
  </mc:AlternateContent>
  <xr:revisionPtr revIDLastSave="0" documentId="8_{585C5536-02CC-4C2F-901B-CB4525AD52D0}" xr6:coauthVersionLast="47" xr6:coauthVersionMax="47" xr10:uidLastSave="{00000000-0000-0000-0000-000000000000}"/>
  <bookViews>
    <workbookView xWindow="-110" yWindow="-110" windowWidth="38620" windowHeight="21100" xr2:uid="{AD0307C0-9653-4B59-A90F-365BEA4D3E8D}"/>
  </bookViews>
  <sheets>
    <sheet name="Selite" sheetId="13" r:id="rId1"/>
    <sheet name="Tasaus 2024 simulointi" sheetId="11" r:id="rId2"/>
    <sheet name="Lask. kunnallisvero 2022 " sheetId="12" r:id="rId3"/>
    <sheet name="Lask. kiinteistövero 2022" sheetId="2" r:id="rId4"/>
  </sheets>
  <definedNames>
    <definedName name="_xlnm._FilterDatabase" localSheetId="1" hidden="1">'Tasaus 2024 simulointi'!$A$14:$S$307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12" l="1"/>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9" i="12"/>
  <c r="C8" i="12" l="1"/>
  <c r="D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R10" i="2"/>
  <c r="G16" i="11" s="1"/>
  <c r="R11" i="2"/>
  <c r="G17" i="11" s="1"/>
  <c r="R12" i="2"/>
  <c r="G18" i="11" s="1"/>
  <c r="R13" i="2"/>
  <c r="G19" i="11" s="1"/>
  <c r="R14" i="2"/>
  <c r="G20" i="11" s="1"/>
  <c r="R15" i="2"/>
  <c r="G21" i="11" s="1"/>
  <c r="R16" i="2"/>
  <c r="G22" i="11" s="1"/>
  <c r="R17" i="2"/>
  <c r="R18" i="2"/>
  <c r="G24" i="11" s="1"/>
  <c r="R19" i="2"/>
  <c r="G25" i="11" s="1"/>
  <c r="R20" i="2"/>
  <c r="G26" i="11" s="1"/>
  <c r="R21" i="2"/>
  <c r="G27" i="11" s="1"/>
  <c r="R22" i="2"/>
  <c r="G28" i="11" s="1"/>
  <c r="R23" i="2"/>
  <c r="G29" i="11" s="1"/>
  <c r="R24" i="2"/>
  <c r="G30" i="11" s="1"/>
  <c r="R25" i="2"/>
  <c r="G31" i="11" s="1"/>
  <c r="R26" i="2"/>
  <c r="G32" i="11" s="1"/>
  <c r="R27" i="2"/>
  <c r="G33" i="11" s="1"/>
  <c r="R28" i="2"/>
  <c r="G34" i="11" s="1"/>
  <c r="R29" i="2"/>
  <c r="G35" i="11" s="1"/>
  <c r="R30" i="2"/>
  <c r="G36" i="11" s="1"/>
  <c r="R31" i="2"/>
  <c r="G37" i="11" s="1"/>
  <c r="R32" i="2"/>
  <c r="G38" i="11" s="1"/>
  <c r="R33" i="2"/>
  <c r="G39" i="11" s="1"/>
  <c r="R34" i="2"/>
  <c r="G40" i="11" s="1"/>
  <c r="R35" i="2"/>
  <c r="G41" i="11" s="1"/>
  <c r="R36" i="2"/>
  <c r="G42" i="11" s="1"/>
  <c r="R37" i="2"/>
  <c r="G43" i="11" s="1"/>
  <c r="R38" i="2"/>
  <c r="G44" i="11" s="1"/>
  <c r="R39" i="2"/>
  <c r="G45" i="11" s="1"/>
  <c r="R40" i="2"/>
  <c r="G46" i="11" s="1"/>
  <c r="R41" i="2"/>
  <c r="G47" i="11" s="1"/>
  <c r="R42" i="2"/>
  <c r="G48" i="11" s="1"/>
  <c r="R43" i="2"/>
  <c r="G49" i="11" s="1"/>
  <c r="R44" i="2"/>
  <c r="G50" i="11" s="1"/>
  <c r="R45" i="2"/>
  <c r="G51" i="11" s="1"/>
  <c r="R46" i="2"/>
  <c r="G52" i="11" s="1"/>
  <c r="R47" i="2"/>
  <c r="G53" i="11" s="1"/>
  <c r="R48" i="2"/>
  <c r="G54" i="11" s="1"/>
  <c r="R49" i="2"/>
  <c r="G55" i="11" s="1"/>
  <c r="R50" i="2"/>
  <c r="G56" i="11" s="1"/>
  <c r="R51" i="2"/>
  <c r="G57" i="11" s="1"/>
  <c r="R52" i="2"/>
  <c r="G58" i="11" s="1"/>
  <c r="R53" i="2"/>
  <c r="G59" i="11" s="1"/>
  <c r="R54" i="2"/>
  <c r="G60" i="11" s="1"/>
  <c r="R55" i="2"/>
  <c r="G61" i="11" s="1"/>
  <c r="R56" i="2"/>
  <c r="G62" i="11" s="1"/>
  <c r="R57" i="2"/>
  <c r="G63" i="11" s="1"/>
  <c r="R58" i="2"/>
  <c r="G64" i="11" s="1"/>
  <c r="R59" i="2"/>
  <c r="G65" i="11" s="1"/>
  <c r="R60" i="2"/>
  <c r="G66" i="11" s="1"/>
  <c r="R61" i="2"/>
  <c r="G67" i="11" s="1"/>
  <c r="R62" i="2"/>
  <c r="G68" i="11" s="1"/>
  <c r="R63" i="2"/>
  <c r="G69" i="11" s="1"/>
  <c r="R64" i="2"/>
  <c r="R65" i="2"/>
  <c r="G71" i="11" s="1"/>
  <c r="R66" i="2"/>
  <c r="G72" i="11" s="1"/>
  <c r="R67" i="2"/>
  <c r="R68" i="2"/>
  <c r="G74" i="11" s="1"/>
  <c r="R69" i="2"/>
  <c r="G75" i="11" s="1"/>
  <c r="R70" i="2"/>
  <c r="G76" i="11" s="1"/>
  <c r="R71" i="2"/>
  <c r="G77" i="11" s="1"/>
  <c r="R72" i="2"/>
  <c r="G78" i="11" s="1"/>
  <c r="R73" i="2"/>
  <c r="G79" i="11" s="1"/>
  <c r="R74" i="2"/>
  <c r="G80" i="11" s="1"/>
  <c r="R75" i="2"/>
  <c r="G81" i="11" s="1"/>
  <c r="R76" i="2"/>
  <c r="G82" i="11" s="1"/>
  <c r="R77" i="2"/>
  <c r="G83" i="11" s="1"/>
  <c r="R78" i="2"/>
  <c r="G84" i="11" s="1"/>
  <c r="R79" i="2"/>
  <c r="G85" i="11" s="1"/>
  <c r="R80" i="2"/>
  <c r="G86" i="11" s="1"/>
  <c r="R81" i="2"/>
  <c r="G87" i="11" s="1"/>
  <c r="R82" i="2"/>
  <c r="G88" i="11" s="1"/>
  <c r="R83" i="2"/>
  <c r="G89" i="11" s="1"/>
  <c r="R84" i="2"/>
  <c r="G90" i="11" s="1"/>
  <c r="R85" i="2"/>
  <c r="G91" i="11" s="1"/>
  <c r="R86" i="2"/>
  <c r="G92" i="11" s="1"/>
  <c r="R87" i="2"/>
  <c r="G93" i="11" s="1"/>
  <c r="R88" i="2"/>
  <c r="G94" i="11" s="1"/>
  <c r="R89" i="2"/>
  <c r="G95" i="11" s="1"/>
  <c r="R90" i="2"/>
  <c r="R91" i="2"/>
  <c r="G97" i="11" s="1"/>
  <c r="R92" i="2"/>
  <c r="G98" i="11" s="1"/>
  <c r="R93" i="2"/>
  <c r="G99" i="11" s="1"/>
  <c r="R94" i="2"/>
  <c r="G100" i="11" s="1"/>
  <c r="R95" i="2"/>
  <c r="G101" i="11" s="1"/>
  <c r="R96" i="2"/>
  <c r="G102" i="11" s="1"/>
  <c r="R97" i="2"/>
  <c r="G103" i="11" s="1"/>
  <c r="R98" i="2"/>
  <c r="G104" i="11" s="1"/>
  <c r="R99" i="2"/>
  <c r="R100" i="2"/>
  <c r="G106" i="11" s="1"/>
  <c r="R101" i="2"/>
  <c r="G107" i="11" s="1"/>
  <c r="R102" i="2"/>
  <c r="G108" i="11" s="1"/>
  <c r="R103" i="2"/>
  <c r="G109" i="11" s="1"/>
  <c r="R104" i="2"/>
  <c r="G110" i="11" s="1"/>
  <c r="R105" i="2"/>
  <c r="G111" i="11" s="1"/>
  <c r="R106" i="2"/>
  <c r="G112" i="11" s="1"/>
  <c r="R107" i="2"/>
  <c r="R108" i="2"/>
  <c r="R109" i="2"/>
  <c r="G115" i="11" s="1"/>
  <c r="R110" i="2"/>
  <c r="G116" i="11" s="1"/>
  <c r="R111" i="2"/>
  <c r="G117" i="11" s="1"/>
  <c r="R112" i="2"/>
  <c r="G118" i="11" s="1"/>
  <c r="R113" i="2"/>
  <c r="G119" i="11" s="1"/>
  <c r="R114" i="2"/>
  <c r="G120" i="11" s="1"/>
  <c r="R115" i="2"/>
  <c r="G121" i="11" s="1"/>
  <c r="R116" i="2"/>
  <c r="G122" i="11" s="1"/>
  <c r="R117" i="2"/>
  <c r="G123" i="11" s="1"/>
  <c r="R118" i="2"/>
  <c r="G124" i="11" s="1"/>
  <c r="R119" i="2"/>
  <c r="G125" i="11" s="1"/>
  <c r="R120" i="2"/>
  <c r="G126" i="11" s="1"/>
  <c r="R121" i="2"/>
  <c r="G127" i="11" s="1"/>
  <c r="R122" i="2"/>
  <c r="G128" i="11" s="1"/>
  <c r="R123" i="2"/>
  <c r="G129" i="11" s="1"/>
  <c r="R124" i="2"/>
  <c r="G130" i="11" s="1"/>
  <c r="R125" i="2"/>
  <c r="G131" i="11" s="1"/>
  <c r="R126" i="2"/>
  <c r="G132" i="11" s="1"/>
  <c r="R127" i="2"/>
  <c r="G133" i="11" s="1"/>
  <c r="R128" i="2"/>
  <c r="G134" i="11" s="1"/>
  <c r="R129" i="2"/>
  <c r="G135" i="11" s="1"/>
  <c r="R130" i="2"/>
  <c r="G136" i="11" s="1"/>
  <c r="R131" i="2"/>
  <c r="G137" i="11" s="1"/>
  <c r="R132" i="2"/>
  <c r="G138" i="11" s="1"/>
  <c r="R133" i="2"/>
  <c r="G139" i="11" s="1"/>
  <c r="R134" i="2"/>
  <c r="G140" i="11" s="1"/>
  <c r="R135" i="2"/>
  <c r="G141" i="11" s="1"/>
  <c r="R136" i="2"/>
  <c r="G142" i="11" s="1"/>
  <c r="R137" i="2"/>
  <c r="G143" i="11" s="1"/>
  <c r="R138" i="2"/>
  <c r="R139" i="2"/>
  <c r="R140" i="2"/>
  <c r="G146" i="11" s="1"/>
  <c r="R141" i="2"/>
  <c r="G147" i="11" s="1"/>
  <c r="R142" i="2"/>
  <c r="G148" i="11" s="1"/>
  <c r="R143" i="2"/>
  <c r="G149" i="11" s="1"/>
  <c r="R144" i="2"/>
  <c r="G150" i="11" s="1"/>
  <c r="R145" i="2"/>
  <c r="G151" i="11" s="1"/>
  <c r="R146" i="2"/>
  <c r="G152" i="11" s="1"/>
  <c r="R147" i="2"/>
  <c r="R148" i="2"/>
  <c r="G154" i="11" s="1"/>
  <c r="R149" i="2"/>
  <c r="G155" i="11" s="1"/>
  <c r="R150" i="2"/>
  <c r="G156" i="11" s="1"/>
  <c r="R151" i="2"/>
  <c r="G157" i="11" s="1"/>
  <c r="R152" i="2"/>
  <c r="G158" i="11" s="1"/>
  <c r="R153" i="2"/>
  <c r="G159" i="11" s="1"/>
  <c r="R154" i="2"/>
  <c r="G160" i="11" s="1"/>
  <c r="R155" i="2"/>
  <c r="G161" i="11" s="1"/>
  <c r="R156" i="2"/>
  <c r="G162" i="11" s="1"/>
  <c r="R157" i="2"/>
  <c r="G163" i="11" s="1"/>
  <c r="R158" i="2"/>
  <c r="G164" i="11" s="1"/>
  <c r="R159" i="2"/>
  <c r="G165" i="11" s="1"/>
  <c r="R160" i="2"/>
  <c r="G166" i="11" s="1"/>
  <c r="R161" i="2"/>
  <c r="G167" i="11" s="1"/>
  <c r="R162" i="2"/>
  <c r="G168" i="11" s="1"/>
  <c r="R163" i="2"/>
  <c r="G169" i="11" s="1"/>
  <c r="R164" i="2"/>
  <c r="G170" i="11" s="1"/>
  <c r="R165" i="2"/>
  <c r="G171" i="11" s="1"/>
  <c r="R166" i="2"/>
  <c r="G172" i="11" s="1"/>
  <c r="R167" i="2"/>
  <c r="G173" i="11" s="1"/>
  <c r="R168" i="2"/>
  <c r="G174" i="11" s="1"/>
  <c r="R169" i="2"/>
  <c r="G175" i="11" s="1"/>
  <c r="R170" i="2"/>
  <c r="G176" i="11" s="1"/>
  <c r="R171" i="2"/>
  <c r="G177" i="11" s="1"/>
  <c r="R172" i="2"/>
  <c r="G178" i="11" s="1"/>
  <c r="R173" i="2"/>
  <c r="G179" i="11" s="1"/>
  <c r="R174" i="2"/>
  <c r="G180" i="11" s="1"/>
  <c r="R175" i="2"/>
  <c r="G181" i="11" s="1"/>
  <c r="R176" i="2"/>
  <c r="G182" i="11" s="1"/>
  <c r="R177" i="2"/>
  <c r="G183" i="11" s="1"/>
  <c r="R178" i="2"/>
  <c r="G184" i="11" s="1"/>
  <c r="R179" i="2"/>
  <c r="G185" i="11" s="1"/>
  <c r="R180" i="2"/>
  <c r="G186" i="11" s="1"/>
  <c r="R181" i="2"/>
  <c r="G187" i="11" s="1"/>
  <c r="R182" i="2"/>
  <c r="G188" i="11" s="1"/>
  <c r="R183" i="2"/>
  <c r="G189" i="11" s="1"/>
  <c r="R184" i="2"/>
  <c r="G190" i="11" s="1"/>
  <c r="R185" i="2"/>
  <c r="R186" i="2"/>
  <c r="G192" i="11" s="1"/>
  <c r="R187" i="2"/>
  <c r="G193" i="11" s="1"/>
  <c r="R188" i="2"/>
  <c r="G194" i="11" s="1"/>
  <c r="R189" i="2"/>
  <c r="G195" i="11" s="1"/>
  <c r="R190" i="2"/>
  <c r="G196" i="11" s="1"/>
  <c r="R191" i="2"/>
  <c r="G197" i="11" s="1"/>
  <c r="R192" i="2"/>
  <c r="G198" i="11" s="1"/>
  <c r="R193" i="2"/>
  <c r="G199" i="11" s="1"/>
  <c r="R194" i="2"/>
  <c r="G200" i="11" s="1"/>
  <c r="R195" i="2"/>
  <c r="R196" i="2"/>
  <c r="G202" i="11" s="1"/>
  <c r="R197" i="2"/>
  <c r="G203" i="11" s="1"/>
  <c r="R198" i="2"/>
  <c r="G204" i="11" s="1"/>
  <c r="R199" i="2"/>
  <c r="G205" i="11" s="1"/>
  <c r="R200" i="2"/>
  <c r="G206" i="11" s="1"/>
  <c r="R201" i="2"/>
  <c r="G207" i="11" s="1"/>
  <c r="R202" i="2"/>
  <c r="G208" i="11" s="1"/>
  <c r="R203" i="2"/>
  <c r="G209" i="11" s="1"/>
  <c r="R204" i="2"/>
  <c r="G210" i="11" s="1"/>
  <c r="R205" i="2"/>
  <c r="G211" i="11" s="1"/>
  <c r="R206" i="2"/>
  <c r="G212" i="11" s="1"/>
  <c r="R207" i="2"/>
  <c r="G213" i="11" s="1"/>
  <c r="R208" i="2"/>
  <c r="R209" i="2"/>
  <c r="G215" i="11" s="1"/>
  <c r="R210" i="2"/>
  <c r="G216" i="11" s="1"/>
  <c r="R211" i="2"/>
  <c r="G217" i="11" s="1"/>
  <c r="R212" i="2"/>
  <c r="G218" i="11" s="1"/>
  <c r="R213" i="2"/>
  <c r="G219" i="11" s="1"/>
  <c r="R214" i="2"/>
  <c r="G220" i="11" s="1"/>
  <c r="R215" i="2"/>
  <c r="G221" i="11" s="1"/>
  <c r="R216" i="2"/>
  <c r="G222" i="11" s="1"/>
  <c r="R217" i="2"/>
  <c r="G223" i="11" s="1"/>
  <c r="R218" i="2"/>
  <c r="R219" i="2"/>
  <c r="R220" i="2"/>
  <c r="G226" i="11" s="1"/>
  <c r="R221" i="2"/>
  <c r="G227" i="11" s="1"/>
  <c r="R222" i="2"/>
  <c r="G228" i="11" s="1"/>
  <c r="R223" i="2"/>
  <c r="G229" i="11" s="1"/>
  <c r="R224" i="2"/>
  <c r="G230" i="11" s="1"/>
  <c r="R225" i="2"/>
  <c r="G231" i="11" s="1"/>
  <c r="R226" i="2"/>
  <c r="G232" i="11" s="1"/>
  <c r="R227" i="2"/>
  <c r="G233" i="11" s="1"/>
  <c r="R228" i="2"/>
  <c r="G234" i="11" s="1"/>
  <c r="R229" i="2"/>
  <c r="G235" i="11" s="1"/>
  <c r="R230" i="2"/>
  <c r="G236" i="11" s="1"/>
  <c r="R231" i="2"/>
  <c r="G237" i="11" s="1"/>
  <c r="R232" i="2"/>
  <c r="G238" i="11" s="1"/>
  <c r="R233" i="2"/>
  <c r="R234" i="2"/>
  <c r="G240" i="11" s="1"/>
  <c r="R235" i="2"/>
  <c r="R236" i="2"/>
  <c r="R237" i="2"/>
  <c r="R238" i="2"/>
  <c r="G244" i="11" s="1"/>
  <c r="R239" i="2"/>
  <c r="G245" i="11" s="1"/>
  <c r="R240" i="2"/>
  <c r="G246" i="11" s="1"/>
  <c r="R241" i="2"/>
  <c r="G247" i="11" s="1"/>
  <c r="R242" i="2"/>
  <c r="G248" i="11" s="1"/>
  <c r="R243" i="2"/>
  <c r="R244" i="2"/>
  <c r="G250" i="11" s="1"/>
  <c r="R245" i="2"/>
  <c r="G251" i="11" s="1"/>
  <c r="R246" i="2"/>
  <c r="G252" i="11" s="1"/>
  <c r="R247" i="2"/>
  <c r="G253" i="11" s="1"/>
  <c r="R248" i="2"/>
  <c r="G254" i="11" s="1"/>
  <c r="R249" i="2"/>
  <c r="G255" i="11" s="1"/>
  <c r="R250" i="2"/>
  <c r="G256" i="11" s="1"/>
  <c r="R251" i="2"/>
  <c r="G257" i="11" s="1"/>
  <c r="R252" i="2"/>
  <c r="G258" i="11" s="1"/>
  <c r="R253" i="2"/>
  <c r="G259" i="11" s="1"/>
  <c r="R254" i="2"/>
  <c r="G260" i="11" s="1"/>
  <c r="R255" i="2"/>
  <c r="G261" i="11" s="1"/>
  <c r="R256" i="2"/>
  <c r="R257" i="2"/>
  <c r="G263" i="11" s="1"/>
  <c r="R258" i="2"/>
  <c r="G264" i="11" s="1"/>
  <c r="R259" i="2"/>
  <c r="G265" i="11" s="1"/>
  <c r="R260" i="2"/>
  <c r="G266" i="11" s="1"/>
  <c r="R261" i="2"/>
  <c r="G267" i="11" s="1"/>
  <c r="R262" i="2"/>
  <c r="G268" i="11" s="1"/>
  <c r="R263" i="2"/>
  <c r="G269" i="11" s="1"/>
  <c r="R264" i="2"/>
  <c r="G270" i="11" s="1"/>
  <c r="R265" i="2"/>
  <c r="G271" i="11" s="1"/>
  <c r="R266" i="2"/>
  <c r="G272" i="11" s="1"/>
  <c r="R267" i="2"/>
  <c r="G273" i="11" s="1"/>
  <c r="R268" i="2"/>
  <c r="G274" i="11" s="1"/>
  <c r="R269" i="2"/>
  <c r="G275" i="11" s="1"/>
  <c r="R270" i="2"/>
  <c r="G276" i="11" s="1"/>
  <c r="R271" i="2"/>
  <c r="G277" i="11" s="1"/>
  <c r="R272" i="2"/>
  <c r="G278" i="11" s="1"/>
  <c r="R273" i="2"/>
  <c r="G279" i="11" s="1"/>
  <c r="R274" i="2"/>
  <c r="G280" i="11" s="1"/>
  <c r="R275" i="2"/>
  <c r="G281" i="11" s="1"/>
  <c r="R276" i="2"/>
  <c r="G282" i="11" s="1"/>
  <c r="R277" i="2"/>
  <c r="G283" i="11" s="1"/>
  <c r="R278" i="2"/>
  <c r="G284" i="11" s="1"/>
  <c r="R279" i="2"/>
  <c r="G285" i="11" s="1"/>
  <c r="R280" i="2"/>
  <c r="G286" i="11" s="1"/>
  <c r="R281" i="2"/>
  <c r="G287" i="11" s="1"/>
  <c r="R282" i="2"/>
  <c r="G288" i="11" s="1"/>
  <c r="R283" i="2"/>
  <c r="G289" i="11" s="1"/>
  <c r="R284" i="2"/>
  <c r="G290" i="11" s="1"/>
  <c r="R285" i="2"/>
  <c r="G291" i="11" s="1"/>
  <c r="R286" i="2"/>
  <c r="G292" i="11" s="1"/>
  <c r="R287" i="2"/>
  <c r="G293" i="11" s="1"/>
  <c r="R288" i="2"/>
  <c r="G294" i="11" s="1"/>
  <c r="R289" i="2"/>
  <c r="G295" i="11" s="1"/>
  <c r="R290" i="2"/>
  <c r="G296" i="11" s="1"/>
  <c r="R291" i="2"/>
  <c r="R292" i="2"/>
  <c r="G298" i="11" s="1"/>
  <c r="R293" i="2"/>
  <c r="G299" i="11" s="1"/>
  <c r="R294" i="2"/>
  <c r="G300" i="11" s="1"/>
  <c r="R295" i="2"/>
  <c r="G301" i="11" s="1"/>
  <c r="R296" i="2"/>
  <c r="G302" i="11" s="1"/>
  <c r="R297" i="2"/>
  <c r="R298" i="2"/>
  <c r="G304" i="11" s="1"/>
  <c r="R299" i="2"/>
  <c r="G305" i="11" s="1"/>
  <c r="R300" i="2"/>
  <c r="G306" i="11" s="1"/>
  <c r="R301" i="2"/>
  <c r="G307" i="11" s="1"/>
  <c r="R9" i="2"/>
  <c r="G15" i="11"/>
  <c r="J8" i="2"/>
  <c r="G23" i="11"/>
  <c r="G73" i="11"/>
  <c r="G153" i="11"/>
  <c r="G191" i="11"/>
  <c r="G201" i="11"/>
  <c r="G239" i="11"/>
  <c r="G249" i="11"/>
  <c r="G297" i="11"/>
  <c r="G303" i="11"/>
  <c r="G70" i="11"/>
  <c r="G96" i="11"/>
  <c r="G105" i="11"/>
  <c r="G113" i="11"/>
  <c r="G114" i="11"/>
  <c r="G144" i="11"/>
  <c r="G145" i="11"/>
  <c r="G214" i="11"/>
  <c r="G224" i="11"/>
  <c r="G225" i="11"/>
  <c r="G241" i="11"/>
  <c r="G242" i="11"/>
  <c r="G243" i="11"/>
  <c r="G262" i="11"/>
  <c r="F8" i="12" l="1"/>
  <c r="R8" i="2"/>
  <c r="G14" i="11"/>
  <c r="E16" i="11" l="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15" i="11"/>
  <c r="E14" i="11" l="1"/>
  <c r="AP308" i="11" l="1"/>
  <c r="C307" i="11"/>
  <c r="C303" i="11"/>
  <c r="C302" i="11"/>
  <c r="C301" i="11"/>
  <c r="C300" i="11"/>
  <c r="C299" i="11"/>
  <c r="C298" i="11"/>
  <c r="C297" i="11"/>
  <c r="C296" i="11"/>
  <c r="C295" i="11"/>
  <c r="C294" i="11"/>
  <c r="C292" i="11"/>
  <c r="C290" i="11"/>
  <c r="C287" i="11"/>
  <c r="C285" i="11"/>
  <c r="C283" i="11"/>
  <c r="C282" i="11"/>
  <c r="C276" i="11"/>
  <c r="C272" i="11"/>
  <c r="C271" i="11"/>
  <c r="C269" i="11"/>
  <c r="C261" i="11"/>
  <c r="C260" i="11"/>
  <c r="C259" i="11"/>
  <c r="C255" i="11"/>
  <c r="C253" i="11"/>
  <c r="C251" i="11"/>
  <c r="C245" i="11"/>
  <c r="C244" i="11"/>
  <c r="C239" i="11"/>
  <c r="C235" i="11"/>
  <c r="C234" i="11"/>
  <c r="C232" i="11"/>
  <c r="C229" i="11"/>
  <c r="C228" i="11"/>
  <c r="C227" i="11"/>
  <c r="C223" i="11"/>
  <c r="C219" i="11"/>
  <c r="C216" i="11"/>
  <c r="C214" i="11"/>
  <c r="C213" i="11"/>
  <c r="C208" i="11"/>
  <c r="C207" i="11"/>
  <c r="C206" i="11"/>
  <c r="C200" i="11"/>
  <c r="C195" i="11"/>
  <c r="C191" i="11"/>
  <c r="C188" i="11"/>
  <c r="C184" i="11"/>
  <c r="C182" i="11"/>
  <c r="C180" i="11"/>
  <c r="C177" i="11"/>
  <c r="C175" i="11"/>
  <c r="C173" i="11"/>
  <c r="C172" i="11"/>
  <c r="C171" i="11"/>
  <c r="C168" i="11"/>
  <c r="C166" i="11"/>
  <c r="C164" i="11"/>
  <c r="C160" i="11"/>
  <c r="C159" i="11"/>
  <c r="C155" i="11"/>
  <c r="C152" i="11"/>
  <c r="C151" i="11"/>
  <c r="C148" i="11"/>
  <c r="C146" i="11"/>
  <c r="C145" i="11"/>
  <c r="C143" i="11"/>
  <c r="C141" i="11"/>
  <c r="C140" i="11"/>
  <c r="C138" i="11"/>
  <c r="C136" i="11"/>
  <c r="C130" i="11"/>
  <c r="C129" i="11"/>
  <c r="C128" i="11"/>
  <c r="C127" i="11"/>
  <c r="C125" i="11"/>
  <c r="C123" i="11"/>
  <c r="C120" i="11"/>
  <c r="C119" i="11"/>
  <c r="C117" i="11"/>
  <c r="C116" i="11"/>
  <c r="C114" i="11"/>
  <c r="C112" i="11"/>
  <c r="C111" i="11"/>
  <c r="C107" i="11"/>
  <c r="C104" i="11"/>
  <c r="C100" i="11"/>
  <c r="C98" i="11"/>
  <c r="C96" i="11"/>
  <c r="C95" i="11"/>
  <c r="C91" i="11"/>
  <c r="C90" i="11"/>
  <c r="C88" i="11"/>
  <c r="C85" i="11"/>
  <c r="C83" i="11"/>
  <c r="C80" i="11"/>
  <c r="C77" i="11"/>
  <c r="C75" i="11"/>
  <c r="C74" i="11"/>
  <c r="C72" i="11"/>
  <c r="C67" i="11"/>
  <c r="C66" i="11"/>
  <c r="C62" i="11"/>
  <c r="C61" i="11"/>
  <c r="C58" i="11"/>
  <c r="C56" i="11"/>
  <c r="C54" i="11"/>
  <c r="C51" i="11"/>
  <c r="C48" i="11"/>
  <c r="C46" i="11"/>
  <c r="C45" i="11"/>
  <c r="C42" i="11"/>
  <c r="C40" i="11"/>
  <c r="C38" i="11"/>
  <c r="C37" i="11"/>
  <c r="C36" i="11"/>
  <c r="C35" i="11"/>
  <c r="C33" i="11"/>
  <c r="C30" i="11"/>
  <c r="C28" i="11"/>
  <c r="C27" i="11"/>
  <c r="C25" i="11"/>
  <c r="C23" i="11"/>
  <c r="C21" i="11"/>
  <c r="C18" i="11"/>
  <c r="C15" i="11"/>
  <c r="D14" i="11"/>
  <c r="C93" i="11" l="1"/>
  <c r="C101" i="11"/>
  <c r="C109" i="11"/>
  <c r="C133" i="11"/>
  <c r="C165" i="11"/>
  <c r="C181" i="11"/>
  <c r="C197" i="11"/>
  <c r="C205" i="11"/>
  <c r="C221" i="11"/>
  <c r="C237" i="11"/>
  <c r="C78" i="11"/>
  <c r="C102" i="11"/>
  <c r="C118" i="11"/>
  <c r="C158" i="11"/>
  <c r="C222" i="11"/>
  <c r="C238" i="11"/>
  <c r="C254" i="11"/>
  <c r="C55" i="11"/>
  <c r="C87" i="11"/>
  <c r="C24" i="11"/>
  <c r="C176" i="11"/>
  <c r="C240" i="11"/>
  <c r="C49" i="11"/>
  <c r="C57" i="11"/>
  <c r="C73" i="11"/>
  <c r="C81" i="11"/>
  <c r="C97" i="11"/>
  <c r="C137" i="11"/>
  <c r="C161" i="11"/>
  <c r="C185" i="11"/>
  <c r="C201" i="11"/>
  <c r="C209" i="11"/>
  <c r="C225" i="11"/>
  <c r="C233" i="11"/>
  <c r="C241" i="11"/>
  <c r="C257" i="11"/>
  <c r="C265" i="11"/>
  <c r="C34" i="11"/>
  <c r="C50" i="11"/>
  <c r="C82" i="11"/>
  <c r="C106" i="11"/>
  <c r="C122" i="11"/>
  <c r="C154" i="11"/>
  <c r="C162" i="11"/>
  <c r="C170" i="11"/>
  <c r="C178" i="11"/>
  <c r="C186" i="11"/>
  <c r="C194" i="11"/>
  <c r="C202" i="11"/>
  <c r="C210" i="11"/>
  <c r="C218" i="11"/>
  <c r="C226" i="11"/>
  <c r="C242" i="11"/>
  <c r="C250" i="11"/>
  <c r="C258" i="11"/>
  <c r="C266" i="11"/>
  <c r="C274" i="11"/>
  <c r="C306" i="11"/>
  <c r="C53" i="11"/>
  <c r="C189" i="11"/>
  <c r="C293" i="11"/>
  <c r="C22" i="11"/>
  <c r="C70" i="11"/>
  <c r="C86" i="11"/>
  <c r="C94" i="11"/>
  <c r="C110" i="11"/>
  <c r="C134" i="11"/>
  <c r="C174" i="11"/>
  <c r="C190" i="11"/>
  <c r="C198" i="11"/>
  <c r="C230" i="11"/>
  <c r="C246" i="11"/>
  <c r="C262" i="11"/>
  <c r="C31" i="11"/>
  <c r="C47" i="11"/>
  <c r="C63" i="11"/>
  <c r="C71" i="11"/>
  <c r="C79" i="11"/>
  <c r="C135" i="11"/>
  <c r="C167" i="11"/>
  <c r="C183" i="11"/>
  <c r="C199" i="11"/>
  <c r="C215" i="11"/>
  <c r="C231" i="11"/>
  <c r="C247" i="11"/>
  <c r="C263" i="11"/>
  <c r="C16" i="11"/>
  <c r="C64" i="11"/>
  <c r="C144" i="11"/>
  <c r="C192" i="11"/>
  <c r="C224" i="11"/>
  <c r="C248" i="11"/>
  <c r="C256" i="11"/>
  <c r="C264" i="11"/>
  <c r="C304" i="11"/>
  <c r="C17" i="11"/>
  <c r="C41" i="11"/>
  <c r="C65" i="11"/>
  <c r="C89" i="11"/>
  <c r="C121" i="11"/>
  <c r="C169" i="11"/>
  <c r="C193" i="11"/>
  <c r="C217" i="11"/>
  <c r="C249" i="11"/>
  <c r="C305" i="11"/>
  <c r="C26" i="11"/>
  <c r="C19" i="11"/>
  <c r="C149" i="11"/>
  <c r="C150" i="11"/>
  <c r="C286" i="11"/>
  <c r="C103" i="11"/>
  <c r="C113" i="11"/>
  <c r="C273" i="11"/>
  <c r="C43" i="11"/>
  <c r="C59" i="11"/>
  <c r="C99" i="11"/>
  <c r="C115" i="11"/>
  <c r="C131" i="11"/>
  <c r="C139" i="11"/>
  <c r="C147" i="11"/>
  <c r="C163" i="11"/>
  <c r="C179" i="11"/>
  <c r="C187" i="11"/>
  <c r="C203" i="11"/>
  <c r="C211" i="11"/>
  <c r="C243" i="11"/>
  <c r="C267" i="11"/>
  <c r="C275" i="11"/>
  <c r="C291" i="11"/>
  <c r="C69" i="11"/>
  <c r="C157" i="11"/>
  <c r="C277" i="11"/>
  <c r="C142" i="11"/>
  <c r="C270" i="11"/>
  <c r="C280" i="11"/>
  <c r="C105" i="11"/>
  <c r="C289" i="11"/>
  <c r="C29" i="11"/>
  <c r="C126" i="11"/>
  <c r="C278" i="11"/>
  <c r="C39" i="11"/>
  <c r="C279" i="11"/>
  <c r="C32" i="11"/>
  <c r="C288" i="11"/>
  <c r="C153" i="11"/>
  <c r="C281" i="11"/>
  <c r="C20" i="11"/>
  <c r="C44" i="11"/>
  <c r="C52" i="11"/>
  <c r="C60" i="11"/>
  <c r="C68" i="11"/>
  <c r="C76" i="11"/>
  <c r="C84" i="11"/>
  <c r="C92" i="11"/>
  <c r="C108" i="11"/>
  <c r="C124" i="11"/>
  <c r="C132" i="11"/>
  <c r="C156" i="11"/>
  <c r="C196" i="11"/>
  <c r="C204" i="11"/>
  <c r="C212" i="11"/>
  <c r="C220" i="11"/>
  <c r="C236" i="11"/>
  <c r="C252" i="11"/>
  <c r="C268" i="11"/>
  <c r="C284" i="11"/>
  <c r="C14" i="11" l="1"/>
  <c r="Q10" i="2" l="1"/>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9" i="2"/>
  <c r="D8" i="2"/>
  <c r="E8" i="2"/>
  <c r="F8" i="2"/>
  <c r="G8" i="2"/>
  <c r="H8" i="2"/>
  <c r="I8" i="2"/>
  <c r="C8" i="2"/>
  <c r="T271" i="2" l="1"/>
  <c r="T175" i="2"/>
  <c r="T127" i="2"/>
  <c r="T31" i="2"/>
  <c r="T283" i="2"/>
  <c r="T91" i="2"/>
  <c r="T223" i="2"/>
  <c r="T79" i="2"/>
  <c r="T43" i="2"/>
  <c r="T235" i="2"/>
  <c r="T187" i="2"/>
  <c r="T139" i="2"/>
  <c r="T295" i="2"/>
  <c r="T247" i="2"/>
  <c r="T199" i="2"/>
  <c r="T103" i="2"/>
  <c r="T55" i="2"/>
  <c r="T151" i="2"/>
  <c r="T211" i="2"/>
  <c r="T163" i="2"/>
  <c r="T19" i="2"/>
  <c r="T115" i="2"/>
  <c r="T259" i="2"/>
  <c r="T67" i="2"/>
  <c r="T294" i="2"/>
  <c r="T282" i="2"/>
  <c r="T270" i="2"/>
  <c r="T258" i="2"/>
  <c r="T246" i="2"/>
  <c r="T234" i="2"/>
  <c r="T222" i="2"/>
  <c r="T210" i="2"/>
  <c r="T198" i="2"/>
  <c r="T186" i="2"/>
  <c r="T174" i="2"/>
  <c r="T162" i="2"/>
  <c r="T150" i="2"/>
  <c r="T138" i="2"/>
  <c r="T126" i="2"/>
  <c r="T114" i="2"/>
  <c r="T102" i="2"/>
  <c r="T90" i="2"/>
  <c r="T78" i="2"/>
  <c r="T66" i="2"/>
  <c r="T54" i="2"/>
  <c r="T42" i="2"/>
  <c r="T30" i="2"/>
  <c r="T18" i="2"/>
  <c r="T301" i="2"/>
  <c r="T289" i="2"/>
  <c r="T277" i="2"/>
  <c r="T265" i="2"/>
  <c r="T253" i="2"/>
  <c r="T241" i="2"/>
  <c r="T229" i="2"/>
  <c r="T217" i="2"/>
  <c r="T205" i="2"/>
  <c r="T193" i="2"/>
  <c r="T181" i="2"/>
  <c r="T169" i="2"/>
  <c r="T157" i="2"/>
  <c r="T145" i="2"/>
  <c r="T133" i="2"/>
  <c r="T121" i="2"/>
  <c r="T109" i="2"/>
  <c r="T97" i="2"/>
  <c r="T85" i="2"/>
  <c r="T73" i="2"/>
  <c r="T61" i="2"/>
  <c r="T49" i="2"/>
  <c r="T37" i="2"/>
  <c r="T25" i="2"/>
  <c r="T13" i="2"/>
  <c r="T230" i="2"/>
  <c r="T296" i="2"/>
  <c r="T284" i="2"/>
  <c r="T272" i="2"/>
  <c r="T260" i="2"/>
  <c r="T248" i="2"/>
  <c r="T236" i="2"/>
  <c r="T224" i="2"/>
  <c r="T212" i="2"/>
  <c r="T200" i="2"/>
  <c r="T188" i="2"/>
  <c r="T176" i="2"/>
  <c r="T164" i="2"/>
  <c r="T152" i="2"/>
  <c r="T140" i="2"/>
  <c r="T128" i="2"/>
  <c r="T116" i="2"/>
  <c r="T104" i="2"/>
  <c r="T92" i="2"/>
  <c r="T80" i="2"/>
  <c r="T68" i="2"/>
  <c r="T56" i="2"/>
  <c r="T44" i="2"/>
  <c r="T32" i="2"/>
  <c r="T20" i="2"/>
  <c r="T293" i="2"/>
  <c r="T281" i="2"/>
  <c r="T269" i="2"/>
  <c r="T257" i="2"/>
  <c r="T245" i="2"/>
  <c r="T233" i="2"/>
  <c r="T221" i="2"/>
  <c r="T209" i="2"/>
  <c r="T197" i="2"/>
  <c r="T185" i="2"/>
  <c r="T173" i="2"/>
  <c r="T161" i="2"/>
  <c r="T149" i="2"/>
  <c r="T137" i="2"/>
  <c r="T125" i="2"/>
  <c r="T113" i="2"/>
  <c r="T101" i="2"/>
  <c r="T89" i="2"/>
  <c r="T77" i="2"/>
  <c r="T65" i="2"/>
  <c r="T53" i="2"/>
  <c r="T41" i="2"/>
  <c r="T29" i="2"/>
  <c r="T17" i="2"/>
  <c r="T292" i="2"/>
  <c r="T268" i="2"/>
  <c r="T244" i="2"/>
  <c r="T232" i="2"/>
  <c r="T208" i="2"/>
  <c r="T196" i="2"/>
  <c r="T184" i="2"/>
  <c r="T172" i="2"/>
  <c r="T160" i="2"/>
  <c r="T148" i="2"/>
  <c r="T136" i="2"/>
  <c r="T124" i="2"/>
  <c r="T112" i="2"/>
  <c r="T100" i="2"/>
  <c r="T88" i="2"/>
  <c r="T76" i="2"/>
  <c r="T64" i="2"/>
  <c r="T52" i="2"/>
  <c r="T40" i="2"/>
  <c r="T28" i="2"/>
  <c r="T16" i="2"/>
  <c r="T280" i="2"/>
  <c r="T256" i="2"/>
  <c r="T220" i="2"/>
  <c r="T291" i="2"/>
  <c r="T279" i="2"/>
  <c r="T267" i="2"/>
  <c r="T255" i="2"/>
  <c r="T243" i="2"/>
  <c r="T231" i="2"/>
  <c r="T219" i="2"/>
  <c r="T207" i="2"/>
  <c r="T195" i="2"/>
  <c r="T183" i="2"/>
  <c r="T171" i="2"/>
  <c r="T159" i="2"/>
  <c r="T147" i="2"/>
  <c r="T135" i="2"/>
  <c r="T123" i="2"/>
  <c r="T111" i="2"/>
  <c r="T99" i="2"/>
  <c r="T87" i="2"/>
  <c r="T75" i="2"/>
  <c r="T63" i="2"/>
  <c r="T51" i="2"/>
  <c r="T39" i="2"/>
  <c r="T27" i="2"/>
  <c r="T15" i="2"/>
  <c r="T290" i="2"/>
  <c r="T278" i="2"/>
  <c r="T206" i="2"/>
  <c r="T194" i="2"/>
  <c r="T182" i="2"/>
  <c r="T170" i="2"/>
  <c r="T158" i="2"/>
  <c r="T146" i="2"/>
  <c r="T134" i="2"/>
  <c r="T122" i="2"/>
  <c r="T110" i="2"/>
  <c r="T98" i="2"/>
  <c r="T86" i="2"/>
  <c r="T74" i="2"/>
  <c r="T62" i="2"/>
  <c r="T50" i="2"/>
  <c r="T38" i="2"/>
  <c r="T26" i="2"/>
  <c r="T14" i="2"/>
  <c r="T254" i="2"/>
  <c r="T300" i="2"/>
  <c r="T288" i="2"/>
  <c r="T276" i="2"/>
  <c r="T264" i="2"/>
  <c r="T252" i="2"/>
  <c r="T240" i="2"/>
  <c r="T228" i="2"/>
  <c r="T216" i="2"/>
  <c r="T204" i="2"/>
  <c r="T192" i="2"/>
  <c r="T180" i="2"/>
  <c r="T168" i="2"/>
  <c r="T156" i="2"/>
  <c r="T144" i="2"/>
  <c r="T132" i="2"/>
  <c r="T120" i="2"/>
  <c r="T108" i="2"/>
  <c r="T96" i="2"/>
  <c r="T84" i="2"/>
  <c r="T72" i="2"/>
  <c r="T60" i="2"/>
  <c r="T48" i="2"/>
  <c r="T36" i="2"/>
  <c r="T24" i="2"/>
  <c r="T12" i="2"/>
  <c r="T9" i="2"/>
  <c r="T242" i="2"/>
  <c r="T299" i="2"/>
  <c r="T287" i="2"/>
  <c r="T275" i="2"/>
  <c r="T263" i="2"/>
  <c r="T251" i="2"/>
  <c r="T239" i="2"/>
  <c r="T227" i="2"/>
  <c r="T215" i="2"/>
  <c r="T203" i="2"/>
  <c r="T191" i="2"/>
  <c r="T179" i="2"/>
  <c r="T167" i="2"/>
  <c r="T155" i="2"/>
  <c r="T143" i="2"/>
  <c r="T131" i="2"/>
  <c r="T119" i="2"/>
  <c r="T107" i="2"/>
  <c r="T95" i="2"/>
  <c r="T83" i="2"/>
  <c r="T71" i="2"/>
  <c r="T59" i="2"/>
  <c r="T47" i="2"/>
  <c r="T35" i="2"/>
  <c r="T23" i="2"/>
  <c r="T11" i="2"/>
  <c r="T266" i="2"/>
  <c r="T298" i="2"/>
  <c r="T286" i="2"/>
  <c r="T274" i="2"/>
  <c r="T262" i="2"/>
  <c r="T250" i="2"/>
  <c r="T238" i="2"/>
  <c r="T226" i="2"/>
  <c r="T214" i="2"/>
  <c r="T202" i="2"/>
  <c r="T190" i="2"/>
  <c r="T178" i="2"/>
  <c r="T166" i="2"/>
  <c r="T154" i="2"/>
  <c r="T142" i="2"/>
  <c r="T130" i="2"/>
  <c r="T118" i="2"/>
  <c r="T106" i="2"/>
  <c r="T94" i="2"/>
  <c r="T82" i="2"/>
  <c r="T70" i="2"/>
  <c r="T58" i="2"/>
  <c r="T46" i="2"/>
  <c r="T34" i="2"/>
  <c r="T22" i="2"/>
  <c r="T10" i="2"/>
  <c r="T218" i="2"/>
  <c r="T297" i="2"/>
  <c r="T285" i="2"/>
  <c r="T273" i="2"/>
  <c r="T261" i="2"/>
  <c r="T249" i="2"/>
  <c r="T237" i="2"/>
  <c r="T225" i="2"/>
  <c r="T213" i="2"/>
  <c r="T201" i="2"/>
  <c r="T189" i="2"/>
  <c r="T177" i="2"/>
  <c r="T165" i="2"/>
  <c r="T153" i="2"/>
  <c r="T141" i="2"/>
  <c r="T129" i="2"/>
  <c r="T117" i="2"/>
  <c r="T105" i="2"/>
  <c r="T93" i="2"/>
  <c r="T81" i="2"/>
  <c r="T69" i="2"/>
  <c r="T57" i="2"/>
  <c r="T45" i="2"/>
  <c r="T33" i="2"/>
  <c r="T21" i="2"/>
  <c r="P8" i="2"/>
  <c r="N8" i="2"/>
  <c r="L8" i="2"/>
  <c r="Q8" i="2"/>
  <c r="O8" i="2"/>
  <c r="M8" i="2"/>
  <c r="F139" i="11" l="1"/>
  <c r="F111" i="11"/>
  <c r="F257" i="11"/>
  <c r="F151" i="11"/>
  <c r="F163" i="11"/>
  <c r="F16" i="11"/>
  <c r="F208" i="11"/>
  <c r="F89" i="11"/>
  <c r="F281" i="11"/>
  <c r="F150" i="11"/>
  <c r="F32" i="11"/>
  <c r="F284" i="11"/>
  <c r="F189" i="11"/>
  <c r="F58" i="11"/>
  <c r="F274" i="11"/>
  <c r="F191" i="11"/>
  <c r="F98" i="11"/>
  <c r="F290" i="11"/>
  <c r="F301" i="11"/>
  <c r="F147" i="11"/>
  <c r="F28" i="11"/>
  <c r="F220" i="11"/>
  <c r="F101" i="11"/>
  <c r="F293" i="11"/>
  <c r="F162" i="11"/>
  <c r="F44" i="11"/>
  <c r="F296" i="11"/>
  <c r="F201" i="11"/>
  <c r="F70" i="11"/>
  <c r="F298" i="11"/>
  <c r="F203" i="11"/>
  <c r="F110" i="11"/>
  <c r="F302" i="11"/>
  <c r="F187" i="11"/>
  <c r="F84" i="11"/>
  <c r="F276" i="11"/>
  <c r="F145" i="11"/>
  <c r="F291" i="11"/>
  <c r="F114" i="11"/>
  <c r="F153" i="11"/>
  <c r="F155" i="11"/>
  <c r="F228" i="11"/>
  <c r="F303" i="11"/>
  <c r="F260" i="11"/>
  <c r="F34" i="11"/>
  <c r="F266" i="11"/>
  <c r="F48" i="11"/>
  <c r="F224" i="11"/>
  <c r="F269" i="11"/>
  <c r="F212" i="11"/>
  <c r="F179" i="11"/>
  <c r="F253" i="11"/>
  <c r="F264" i="11"/>
  <c r="F159" i="11"/>
  <c r="F40" i="11"/>
  <c r="F232" i="11"/>
  <c r="F113" i="11"/>
  <c r="F305" i="11"/>
  <c r="F174" i="11"/>
  <c r="F56" i="11"/>
  <c r="F21" i="11"/>
  <c r="F213" i="11"/>
  <c r="F82" i="11"/>
  <c r="F23" i="11"/>
  <c r="F215" i="11"/>
  <c r="F122" i="11"/>
  <c r="F236" i="11"/>
  <c r="F199" i="11"/>
  <c r="F96" i="11"/>
  <c r="F288" i="11"/>
  <c r="F193" i="11"/>
  <c r="F172" i="11"/>
  <c r="F245" i="11"/>
  <c r="F188" i="11"/>
  <c r="F214" i="11"/>
  <c r="F254" i="11"/>
  <c r="F109" i="11"/>
  <c r="F184" i="11"/>
  <c r="F126" i="11"/>
  <c r="F165" i="11"/>
  <c r="F238" i="11"/>
  <c r="F74" i="11"/>
  <c r="F240" i="11"/>
  <c r="F196" i="11"/>
  <c r="F138" i="11"/>
  <c r="F177" i="11"/>
  <c r="F250" i="11"/>
  <c r="F278" i="11"/>
  <c r="F252" i="11"/>
  <c r="F135" i="11"/>
  <c r="F72" i="11"/>
  <c r="F171" i="11"/>
  <c r="F52" i="11"/>
  <c r="F244" i="11"/>
  <c r="F125" i="11"/>
  <c r="F248" i="11"/>
  <c r="F186" i="11"/>
  <c r="F68" i="11"/>
  <c r="F33" i="11"/>
  <c r="F225" i="11"/>
  <c r="F94" i="11"/>
  <c r="F35" i="11"/>
  <c r="F227" i="11"/>
  <c r="F134" i="11"/>
  <c r="F19" i="11"/>
  <c r="F211" i="11"/>
  <c r="F108" i="11"/>
  <c r="F300" i="11"/>
  <c r="F241" i="11"/>
  <c r="F99" i="11"/>
  <c r="F53" i="11"/>
  <c r="F306" i="11"/>
  <c r="F22" i="11"/>
  <c r="F62" i="11"/>
  <c r="F36" i="11"/>
  <c r="F65" i="11"/>
  <c r="F200" i="11"/>
  <c r="F167" i="11"/>
  <c r="F205" i="11"/>
  <c r="F123" i="11"/>
  <c r="F77" i="11"/>
  <c r="F20" i="11"/>
  <c r="F46" i="11"/>
  <c r="F86" i="11"/>
  <c r="F60" i="11"/>
  <c r="F175" i="11"/>
  <c r="F183" i="11"/>
  <c r="F64" i="11"/>
  <c r="F256" i="11"/>
  <c r="F137" i="11"/>
  <c r="F15" i="11"/>
  <c r="H15" i="11" s="1"/>
  <c r="F198" i="11"/>
  <c r="F80" i="11"/>
  <c r="F45" i="11"/>
  <c r="F237" i="11"/>
  <c r="F106" i="11"/>
  <c r="F47" i="11"/>
  <c r="F239" i="11"/>
  <c r="F146" i="11"/>
  <c r="F31" i="11"/>
  <c r="F223" i="11"/>
  <c r="F120" i="11"/>
  <c r="F49" i="11"/>
  <c r="F149" i="11"/>
  <c r="F251" i="11"/>
  <c r="F132" i="11"/>
  <c r="F235" i="11"/>
  <c r="F207" i="11"/>
  <c r="F88" i="11"/>
  <c r="F280" i="11"/>
  <c r="F161" i="11"/>
  <c r="F30" i="11"/>
  <c r="F222" i="11"/>
  <c r="F104" i="11"/>
  <c r="F69" i="11"/>
  <c r="F261" i="11"/>
  <c r="F130" i="11"/>
  <c r="F71" i="11"/>
  <c r="F263" i="11"/>
  <c r="F170" i="11"/>
  <c r="F55" i="11"/>
  <c r="F247" i="11"/>
  <c r="F144" i="11"/>
  <c r="F265" i="11"/>
  <c r="F229" i="11"/>
  <c r="F27" i="11"/>
  <c r="F219" i="11"/>
  <c r="F100" i="11"/>
  <c r="F292" i="11"/>
  <c r="F173" i="11"/>
  <c r="F42" i="11"/>
  <c r="F234" i="11"/>
  <c r="F116" i="11"/>
  <c r="F81" i="11"/>
  <c r="F273" i="11"/>
  <c r="F142" i="11"/>
  <c r="F83" i="11"/>
  <c r="F275" i="11"/>
  <c r="F182" i="11"/>
  <c r="F67" i="11"/>
  <c r="F259" i="11"/>
  <c r="F156" i="11"/>
  <c r="F121" i="11"/>
  <c r="F97" i="11"/>
  <c r="F195" i="11"/>
  <c r="F92" i="11"/>
  <c r="F73" i="11"/>
  <c r="F25" i="11"/>
  <c r="F169" i="11"/>
  <c r="F217" i="11"/>
  <c r="F75" i="11"/>
  <c r="F148" i="11"/>
  <c r="F29" i="11"/>
  <c r="F221" i="11"/>
  <c r="F90" i="11"/>
  <c r="F282" i="11"/>
  <c r="F164" i="11"/>
  <c r="F129" i="11"/>
  <c r="F262" i="11"/>
  <c r="F190" i="11"/>
  <c r="F131" i="11"/>
  <c r="F38" i="11"/>
  <c r="F230" i="11"/>
  <c r="F115" i="11"/>
  <c r="F307" i="11"/>
  <c r="F204" i="11"/>
  <c r="F157" i="11"/>
  <c r="F181" i="11"/>
  <c r="F76" i="11"/>
  <c r="F268" i="11"/>
  <c r="F18" i="11"/>
  <c r="F210" i="11"/>
  <c r="F57" i="11"/>
  <c r="F249" i="11"/>
  <c r="F118" i="11"/>
  <c r="F59" i="11"/>
  <c r="F158" i="11"/>
  <c r="F43" i="11"/>
  <c r="F85" i="11"/>
  <c r="F39" i="11"/>
  <c r="F231" i="11"/>
  <c r="F112" i="11"/>
  <c r="F304" i="11"/>
  <c r="F185" i="11"/>
  <c r="F54" i="11"/>
  <c r="F246" i="11"/>
  <c r="F128" i="11"/>
  <c r="F93" i="11"/>
  <c r="F285" i="11"/>
  <c r="F154" i="11"/>
  <c r="F95" i="11"/>
  <c r="F287" i="11"/>
  <c r="F194" i="11"/>
  <c r="F79" i="11"/>
  <c r="F271" i="11"/>
  <c r="F168" i="11"/>
  <c r="F289" i="11"/>
  <c r="F51" i="11"/>
  <c r="F243" i="11"/>
  <c r="F124" i="11"/>
  <c r="F272" i="11"/>
  <c r="F197" i="11"/>
  <c r="F66" i="11"/>
  <c r="F258" i="11"/>
  <c r="F140" i="11"/>
  <c r="F105" i="11"/>
  <c r="F297" i="11"/>
  <c r="F166" i="11"/>
  <c r="F107" i="11"/>
  <c r="F299" i="11"/>
  <c r="F206" i="11"/>
  <c r="F91" i="11"/>
  <c r="F283" i="11"/>
  <c r="F180" i="11"/>
  <c r="F37" i="11"/>
  <c r="F63" i="11"/>
  <c r="F255" i="11"/>
  <c r="F136" i="11"/>
  <c r="F17" i="11"/>
  <c r="F209" i="11"/>
  <c r="F78" i="11"/>
  <c r="F270" i="11"/>
  <c r="F152" i="11"/>
  <c r="F117" i="11"/>
  <c r="F226" i="11"/>
  <c r="F178" i="11"/>
  <c r="F119" i="11"/>
  <c r="F26" i="11"/>
  <c r="F218" i="11"/>
  <c r="F103" i="11"/>
  <c r="F295" i="11"/>
  <c r="F192" i="11"/>
  <c r="F133" i="11"/>
  <c r="F267" i="11"/>
  <c r="F87" i="11"/>
  <c r="F279" i="11"/>
  <c r="F160" i="11"/>
  <c r="F41" i="11"/>
  <c r="F233" i="11"/>
  <c r="F102" i="11"/>
  <c r="F294" i="11"/>
  <c r="F176" i="11"/>
  <c r="F141" i="11"/>
  <c r="F286" i="11"/>
  <c r="F202" i="11"/>
  <c r="F143" i="11"/>
  <c r="F50" i="11"/>
  <c r="F242" i="11"/>
  <c r="F127" i="11"/>
  <c r="F24" i="11"/>
  <c r="F216" i="11"/>
  <c r="F61" i="11"/>
  <c r="F277" i="11"/>
  <c r="H181" i="11" l="1"/>
  <c r="I181" i="11" s="1"/>
  <c r="H224" i="11"/>
  <c r="I224" i="11" s="1"/>
  <c r="H89" i="11"/>
  <c r="I89" i="11" s="1"/>
  <c r="H233" i="11"/>
  <c r="I233" i="11" s="1"/>
  <c r="H37" i="11"/>
  <c r="I37" i="11" s="1"/>
  <c r="H118" i="11"/>
  <c r="I118" i="11" s="1"/>
  <c r="H273" i="11"/>
  <c r="I273" i="11" s="1"/>
  <c r="H161" i="11"/>
  <c r="I161" i="11" s="1"/>
  <c r="H237" i="11"/>
  <c r="I237" i="11" s="1"/>
  <c r="H205" i="11"/>
  <c r="I205" i="11" s="1"/>
  <c r="H227" i="11"/>
  <c r="I227" i="11" s="1"/>
  <c r="H250" i="11"/>
  <c r="I250" i="11" s="1"/>
  <c r="H193" i="11"/>
  <c r="I193" i="11" s="1"/>
  <c r="H208" i="11"/>
  <c r="I208" i="11" s="1"/>
  <c r="H287" i="11"/>
  <c r="I287" i="11" s="1"/>
  <c r="H153" i="11"/>
  <c r="I153" i="11" s="1"/>
  <c r="H274" i="11"/>
  <c r="I274" i="11" s="1"/>
  <c r="H143" i="11"/>
  <c r="I143" i="11" s="1"/>
  <c r="H41" i="11"/>
  <c r="I41" i="11" s="1"/>
  <c r="H103" i="11"/>
  <c r="I103" i="11" s="1"/>
  <c r="H270" i="11"/>
  <c r="I270" i="11" s="1"/>
  <c r="H180" i="11"/>
  <c r="I180" i="11" s="1"/>
  <c r="H105" i="11"/>
  <c r="I105" i="11" s="1"/>
  <c r="H51" i="11"/>
  <c r="I51" i="11" s="1"/>
  <c r="H154" i="11"/>
  <c r="I154" i="11" s="1"/>
  <c r="H112" i="11"/>
  <c r="I112" i="11" s="1"/>
  <c r="H249" i="11"/>
  <c r="I249" i="11" s="1"/>
  <c r="H204" i="11"/>
  <c r="I204" i="11" s="1"/>
  <c r="H129" i="11"/>
  <c r="I129" i="11" s="1"/>
  <c r="H217" i="11"/>
  <c r="I217" i="11" s="1"/>
  <c r="H156" i="11"/>
  <c r="I156" i="11" s="1"/>
  <c r="H81" i="11"/>
  <c r="I81" i="11" s="1"/>
  <c r="H27" i="11"/>
  <c r="I27" i="11" s="1"/>
  <c r="H71" i="11"/>
  <c r="I71" i="11" s="1"/>
  <c r="H280" i="11"/>
  <c r="I280" i="11" s="1"/>
  <c r="H120" i="11"/>
  <c r="I120" i="11" s="1"/>
  <c r="H45" i="11"/>
  <c r="I45" i="11" s="1"/>
  <c r="H175" i="11"/>
  <c r="I175" i="11" s="1"/>
  <c r="H167" i="11"/>
  <c r="I167" i="11" s="1"/>
  <c r="H99" i="11"/>
  <c r="I99" i="11" s="1"/>
  <c r="H35" i="11"/>
  <c r="I35" i="11" s="1"/>
  <c r="H244" i="11"/>
  <c r="I244" i="11" s="1"/>
  <c r="H177" i="11"/>
  <c r="I177" i="11" s="1"/>
  <c r="H184" i="11"/>
  <c r="I184" i="11" s="1"/>
  <c r="H288" i="11"/>
  <c r="I288" i="11" s="1"/>
  <c r="H213" i="11"/>
  <c r="I213" i="11" s="1"/>
  <c r="H159" i="11"/>
  <c r="I159" i="11" s="1"/>
  <c r="H266" i="11"/>
  <c r="I266" i="11" s="1"/>
  <c r="H291" i="11"/>
  <c r="I291" i="11" s="1"/>
  <c r="H298" i="11"/>
  <c r="I298" i="11" s="1"/>
  <c r="H220" i="11"/>
  <c r="I220" i="11" s="1"/>
  <c r="H58" i="11"/>
  <c r="I58" i="11" s="1"/>
  <c r="H16" i="11"/>
  <c r="I16" i="11" s="1"/>
  <c r="H166" i="11"/>
  <c r="I166" i="11" s="1"/>
  <c r="H110" i="11"/>
  <c r="I110" i="11" s="1"/>
  <c r="H82" i="11"/>
  <c r="I82" i="11" s="1"/>
  <c r="H191" i="11"/>
  <c r="I191" i="11" s="1"/>
  <c r="H50" i="11"/>
  <c r="I50" i="11" s="1"/>
  <c r="H295" i="11"/>
  <c r="I295" i="11" s="1"/>
  <c r="H243" i="11"/>
  <c r="I243" i="11" s="1"/>
  <c r="H75" i="11"/>
  <c r="I75" i="11" s="1"/>
  <c r="H219" i="11"/>
  <c r="I219" i="11" s="1"/>
  <c r="H49" i="11"/>
  <c r="I49" i="11" s="1"/>
  <c r="H183" i="11"/>
  <c r="I183" i="11" s="1"/>
  <c r="H53" i="11"/>
  <c r="I53" i="11" s="1"/>
  <c r="H125" i="11"/>
  <c r="I125" i="11" s="1"/>
  <c r="H126" i="11"/>
  <c r="I126" i="11" s="1"/>
  <c r="H114" i="11"/>
  <c r="I114" i="11" s="1"/>
  <c r="H277" i="11"/>
  <c r="I277" i="11" s="1"/>
  <c r="H202" i="11"/>
  <c r="I202" i="11" s="1"/>
  <c r="H160" i="11"/>
  <c r="I160" i="11" s="1"/>
  <c r="H218" i="11"/>
  <c r="I218" i="11" s="1"/>
  <c r="H78" i="11"/>
  <c r="I78" i="11" s="1"/>
  <c r="H283" i="11"/>
  <c r="I283" i="11" s="1"/>
  <c r="H140" i="11"/>
  <c r="I140" i="11" s="1"/>
  <c r="H289" i="11"/>
  <c r="I289" i="11" s="1"/>
  <c r="H285" i="11"/>
  <c r="I285" i="11" s="1"/>
  <c r="H231" i="11"/>
  <c r="I231" i="11" s="1"/>
  <c r="H57" i="11"/>
  <c r="I57" i="11" s="1"/>
  <c r="H307" i="11"/>
  <c r="I307" i="11" s="1"/>
  <c r="H164" i="11"/>
  <c r="I164" i="11" s="1"/>
  <c r="H169" i="11"/>
  <c r="I169" i="11" s="1"/>
  <c r="H259" i="11"/>
  <c r="I259" i="11" s="1"/>
  <c r="H116" i="11"/>
  <c r="I116" i="11" s="1"/>
  <c r="H229" i="11"/>
  <c r="I229" i="11" s="1"/>
  <c r="H130" i="11"/>
  <c r="I130" i="11" s="1"/>
  <c r="H88" i="11"/>
  <c r="I88" i="11" s="1"/>
  <c r="H223" i="11"/>
  <c r="I223" i="11" s="1"/>
  <c r="H80" i="11"/>
  <c r="I80" i="11" s="1"/>
  <c r="H60" i="11"/>
  <c r="I60" i="11" s="1"/>
  <c r="H200" i="11"/>
  <c r="I200" i="11" s="1"/>
  <c r="H241" i="11"/>
  <c r="I241" i="11" s="1"/>
  <c r="H94" i="11"/>
  <c r="I94" i="11" s="1"/>
  <c r="H52" i="11"/>
  <c r="I52" i="11" s="1"/>
  <c r="H138" i="11"/>
  <c r="I138" i="11" s="1"/>
  <c r="H109" i="11"/>
  <c r="I109" i="11" s="1"/>
  <c r="H96" i="11"/>
  <c r="I96" i="11" s="1"/>
  <c r="H21" i="11"/>
  <c r="I21" i="11" s="1"/>
  <c r="H264" i="11"/>
  <c r="I264" i="11" s="1"/>
  <c r="H34" i="11"/>
  <c r="I34" i="11" s="1"/>
  <c r="H145" i="11"/>
  <c r="I145" i="11" s="1"/>
  <c r="H70" i="11"/>
  <c r="I70" i="11" s="1"/>
  <c r="H28" i="11"/>
  <c r="I28" i="11" s="1"/>
  <c r="H189" i="11"/>
  <c r="I189" i="11" s="1"/>
  <c r="H163" i="11"/>
  <c r="I163" i="11" s="1"/>
  <c r="H242" i="11"/>
  <c r="I242" i="11" s="1"/>
  <c r="H102" i="11"/>
  <c r="I102" i="11" s="1"/>
  <c r="H192" i="11"/>
  <c r="I192" i="11" s="1"/>
  <c r="H63" i="11"/>
  <c r="I63" i="11" s="1"/>
  <c r="H124" i="11"/>
  <c r="I124" i="11" s="1"/>
  <c r="H59" i="11"/>
  <c r="I59" i="11" s="1"/>
  <c r="H190" i="11"/>
  <c r="I190" i="11" s="1"/>
  <c r="H148" i="11"/>
  <c r="I148" i="11" s="1"/>
  <c r="H97" i="11"/>
  <c r="I97" i="11" s="1"/>
  <c r="H142" i="11"/>
  <c r="I142" i="11" s="1"/>
  <c r="H100" i="11"/>
  <c r="I100" i="11" s="1"/>
  <c r="H170" i="11"/>
  <c r="I170" i="11" s="1"/>
  <c r="H30" i="11"/>
  <c r="I30" i="11" s="1"/>
  <c r="H149" i="11"/>
  <c r="I149" i="11" s="1"/>
  <c r="H106" i="11"/>
  <c r="I106" i="11" s="1"/>
  <c r="H64" i="11"/>
  <c r="I64" i="11" s="1"/>
  <c r="H123" i="11"/>
  <c r="I123" i="11" s="1"/>
  <c r="H306" i="11"/>
  <c r="I306" i="11" s="1"/>
  <c r="H293" i="11"/>
  <c r="I293" i="11" s="1"/>
  <c r="H297" i="11"/>
  <c r="I297" i="11" s="1"/>
  <c r="H263" i="11"/>
  <c r="I263" i="11" s="1"/>
  <c r="H40" i="11"/>
  <c r="I40" i="11" s="1"/>
  <c r="H134" i="11"/>
  <c r="I134" i="11" s="1"/>
  <c r="H101" i="11"/>
  <c r="I101" i="11" s="1"/>
  <c r="H61" i="11"/>
  <c r="I61" i="11" s="1"/>
  <c r="H286" i="11"/>
  <c r="I286" i="11" s="1"/>
  <c r="H279" i="11"/>
  <c r="I279" i="11" s="1"/>
  <c r="H26" i="11"/>
  <c r="I26" i="11" s="1"/>
  <c r="H209" i="11"/>
  <c r="I209" i="11" s="1"/>
  <c r="H91" i="11"/>
  <c r="I91" i="11" s="1"/>
  <c r="H258" i="11"/>
  <c r="I258" i="11" s="1"/>
  <c r="H168" i="11"/>
  <c r="I168" i="11" s="1"/>
  <c r="H93" i="11"/>
  <c r="I93" i="11" s="1"/>
  <c r="H39" i="11"/>
  <c r="I39" i="11" s="1"/>
  <c r="H210" i="11"/>
  <c r="I210" i="11" s="1"/>
  <c r="H115" i="11"/>
  <c r="I115" i="11" s="1"/>
  <c r="H282" i="11"/>
  <c r="I282" i="11" s="1"/>
  <c r="H25" i="11"/>
  <c r="I25" i="11" s="1"/>
  <c r="H67" i="11"/>
  <c r="I67" i="11" s="1"/>
  <c r="H234" i="11"/>
  <c r="I234" i="11" s="1"/>
  <c r="H265" i="11"/>
  <c r="I265" i="11" s="1"/>
  <c r="H261" i="11"/>
  <c r="I261" i="11" s="1"/>
  <c r="H207" i="11"/>
  <c r="I207" i="11" s="1"/>
  <c r="H31" i="11"/>
  <c r="I31" i="11" s="1"/>
  <c r="H198" i="11"/>
  <c r="I198" i="11" s="1"/>
  <c r="H86" i="11"/>
  <c r="I86" i="11" s="1"/>
  <c r="H65" i="11"/>
  <c r="I65" i="11" s="1"/>
  <c r="H300" i="11"/>
  <c r="I300" i="11" s="1"/>
  <c r="H225" i="11"/>
  <c r="I225" i="11" s="1"/>
  <c r="H171" i="11"/>
  <c r="I171" i="11" s="1"/>
  <c r="H196" i="11"/>
  <c r="I196" i="11" s="1"/>
  <c r="H254" i="11"/>
  <c r="I254" i="11" s="1"/>
  <c r="H199" i="11"/>
  <c r="I199" i="11" s="1"/>
  <c r="H56" i="11"/>
  <c r="I56" i="11" s="1"/>
  <c r="H253" i="11"/>
  <c r="I253" i="11" s="1"/>
  <c r="H260" i="11"/>
  <c r="I260" i="11" s="1"/>
  <c r="H276" i="11"/>
  <c r="I276" i="11" s="1"/>
  <c r="H201" i="11"/>
  <c r="I201" i="11" s="1"/>
  <c r="H147" i="11"/>
  <c r="I147" i="11" s="1"/>
  <c r="H284" i="11"/>
  <c r="I284" i="11" s="1"/>
  <c r="H151" i="11"/>
  <c r="I151" i="11" s="1"/>
  <c r="H165" i="11"/>
  <c r="I165" i="11" s="1"/>
  <c r="H203" i="11"/>
  <c r="I203" i="11" s="1"/>
  <c r="H185" i="11"/>
  <c r="I185" i="11" s="1"/>
  <c r="H23" i="11"/>
  <c r="I23" i="11" s="1"/>
  <c r="H152" i="11"/>
  <c r="I152" i="11" s="1"/>
  <c r="H48" i="11"/>
  <c r="I48" i="11" s="1"/>
  <c r="H216" i="11"/>
  <c r="I216" i="11" s="1"/>
  <c r="H141" i="11"/>
  <c r="I141" i="11" s="1"/>
  <c r="H87" i="11"/>
  <c r="I87" i="11" s="1"/>
  <c r="H119" i="11"/>
  <c r="I119" i="11" s="1"/>
  <c r="H17" i="11"/>
  <c r="I17" i="11" s="1"/>
  <c r="H206" i="11"/>
  <c r="I206" i="11" s="1"/>
  <c r="H66" i="11"/>
  <c r="I66" i="11" s="1"/>
  <c r="H271" i="11"/>
  <c r="I271" i="11" s="1"/>
  <c r="H128" i="11"/>
  <c r="I128" i="11" s="1"/>
  <c r="H85" i="11"/>
  <c r="I85" i="11" s="1"/>
  <c r="H18" i="11"/>
  <c r="I18" i="11" s="1"/>
  <c r="H230" i="11"/>
  <c r="I230" i="11" s="1"/>
  <c r="H90" i="11"/>
  <c r="I90" i="11" s="1"/>
  <c r="H73" i="11"/>
  <c r="I73" i="11" s="1"/>
  <c r="H182" i="11"/>
  <c r="I182" i="11" s="1"/>
  <c r="H42" i="11"/>
  <c r="I42" i="11" s="1"/>
  <c r="H144" i="11"/>
  <c r="I144" i="11" s="1"/>
  <c r="H69" i="11"/>
  <c r="I69" i="11" s="1"/>
  <c r="H235" i="11"/>
  <c r="I235" i="11" s="1"/>
  <c r="H146" i="11"/>
  <c r="I146" i="11" s="1"/>
  <c r="H46" i="11"/>
  <c r="I46" i="11" s="1"/>
  <c r="H36" i="11"/>
  <c r="I36" i="11" s="1"/>
  <c r="H108" i="11"/>
  <c r="I108" i="11" s="1"/>
  <c r="H33" i="11"/>
  <c r="I33" i="11" s="1"/>
  <c r="H72" i="11"/>
  <c r="I72" i="11" s="1"/>
  <c r="H240" i="11"/>
  <c r="I240" i="11" s="1"/>
  <c r="H214" i="11"/>
  <c r="I214" i="11" s="1"/>
  <c r="H236" i="11"/>
  <c r="I236" i="11" s="1"/>
  <c r="H174" i="11"/>
  <c r="I174" i="11" s="1"/>
  <c r="H179" i="11"/>
  <c r="I179" i="11" s="1"/>
  <c r="H303" i="11"/>
  <c r="I303" i="11" s="1"/>
  <c r="H84" i="11"/>
  <c r="I84" i="11" s="1"/>
  <c r="H296" i="11"/>
  <c r="I296" i="11" s="1"/>
  <c r="H301" i="11"/>
  <c r="I301" i="11" s="1"/>
  <c r="H32" i="11"/>
  <c r="I32" i="11" s="1"/>
  <c r="H257" i="11"/>
  <c r="I257" i="11" s="1"/>
  <c r="H278" i="11"/>
  <c r="I278" i="11" s="1"/>
  <c r="H304" i="11"/>
  <c r="I304" i="11" s="1"/>
  <c r="H232" i="11"/>
  <c r="I232" i="11" s="1"/>
  <c r="H262" i="11"/>
  <c r="I262" i="11" s="1"/>
  <c r="H24" i="11"/>
  <c r="I24" i="11" s="1"/>
  <c r="H176" i="11"/>
  <c r="I176" i="11" s="1"/>
  <c r="H267" i="11"/>
  <c r="I267" i="11" s="1"/>
  <c r="H178" i="11"/>
  <c r="I178" i="11" s="1"/>
  <c r="H136" i="11"/>
  <c r="I136" i="11" s="1"/>
  <c r="H299" i="11"/>
  <c r="I299" i="11" s="1"/>
  <c r="H197" i="11"/>
  <c r="I197" i="11" s="1"/>
  <c r="H79" i="11"/>
  <c r="I79" i="11" s="1"/>
  <c r="H246" i="11"/>
  <c r="I246" i="11" s="1"/>
  <c r="H43" i="11"/>
  <c r="I43" i="11" s="1"/>
  <c r="H268" i="11"/>
  <c r="I268" i="11" s="1"/>
  <c r="H38" i="11"/>
  <c r="I38" i="11" s="1"/>
  <c r="H221" i="11"/>
  <c r="I221" i="11" s="1"/>
  <c r="H92" i="11"/>
  <c r="I92" i="11" s="1"/>
  <c r="H275" i="11"/>
  <c r="I275" i="11" s="1"/>
  <c r="H173" i="11"/>
  <c r="I173" i="11" s="1"/>
  <c r="H247" i="11"/>
  <c r="I247" i="11" s="1"/>
  <c r="H104" i="11"/>
  <c r="I104" i="11" s="1"/>
  <c r="H132" i="11"/>
  <c r="I132" i="11" s="1"/>
  <c r="H239" i="11"/>
  <c r="I239" i="11" s="1"/>
  <c r="H137" i="11"/>
  <c r="I137" i="11" s="1"/>
  <c r="H20" i="11"/>
  <c r="I20" i="11" s="1"/>
  <c r="H62" i="11"/>
  <c r="I62" i="11" s="1"/>
  <c r="H211" i="11"/>
  <c r="I211" i="11" s="1"/>
  <c r="H68" i="11"/>
  <c r="I68" i="11" s="1"/>
  <c r="H135" i="11"/>
  <c r="I135" i="11" s="1"/>
  <c r="H74" i="11"/>
  <c r="I74" i="11" s="1"/>
  <c r="H188" i="11"/>
  <c r="I188" i="11" s="1"/>
  <c r="H122" i="11"/>
  <c r="I122" i="11" s="1"/>
  <c r="H305" i="11"/>
  <c r="I305" i="11" s="1"/>
  <c r="H212" i="11"/>
  <c r="I212" i="11" s="1"/>
  <c r="H228" i="11"/>
  <c r="I228" i="11" s="1"/>
  <c r="H187" i="11"/>
  <c r="I187" i="11" s="1"/>
  <c r="H44" i="11"/>
  <c r="I44" i="11" s="1"/>
  <c r="H290" i="11"/>
  <c r="I290" i="11" s="1"/>
  <c r="H150" i="11"/>
  <c r="I150" i="11" s="1"/>
  <c r="H111" i="11"/>
  <c r="I111" i="11" s="1"/>
  <c r="H95" i="11"/>
  <c r="I95" i="11" s="1"/>
  <c r="H117" i="11"/>
  <c r="I117" i="11" s="1"/>
  <c r="H248" i="11"/>
  <c r="I248" i="11" s="1"/>
  <c r="H157" i="11"/>
  <c r="I157" i="11" s="1"/>
  <c r="H127" i="11"/>
  <c r="I127" i="11" s="1"/>
  <c r="H294" i="11"/>
  <c r="I294" i="11" s="1"/>
  <c r="H133" i="11"/>
  <c r="I133" i="11" s="1"/>
  <c r="H226" i="11"/>
  <c r="I226" i="11" s="1"/>
  <c r="H255" i="11"/>
  <c r="I255" i="11" s="1"/>
  <c r="H107" i="11"/>
  <c r="I107" i="11" s="1"/>
  <c r="H272" i="11"/>
  <c r="I272" i="11" s="1"/>
  <c r="H194" i="11"/>
  <c r="I194" i="11" s="1"/>
  <c r="H54" i="11"/>
  <c r="I54" i="11" s="1"/>
  <c r="H158" i="11"/>
  <c r="I158" i="11" s="1"/>
  <c r="H76" i="11"/>
  <c r="I76" i="11" s="1"/>
  <c r="H131" i="11"/>
  <c r="I131" i="11" s="1"/>
  <c r="H29" i="11"/>
  <c r="I29" i="11" s="1"/>
  <c r="H195" i="11"/>
  <c r="I195" i="11" s="1"/>
  <c r="H83" i="11"/>
  <c r="I83" i="11" s="1"/>
  <c r="H292" i="11"/>
  <c r="I292" i="11" s="1"/>
  <c r="H55" i="11"/>
  <c r="I55" i="11" s="1"/>
  <c r="H222" i="11"/>
  <c r="I222" i="11" s="1"/>
  <c r="H251" i="11"/>
  <c r="I251" i="11" s="1"/>
  <c r="H47" i="11"/>
  <c r="I47" i="11" s="1"/>
  <c r="H256" i="11"/>
  <c r="I256" i="11" s="1"/>
  <c r="H77" i="11"/>
  <c r="I77" i="11" s="1"/>
  <c r="H22" i="11"/>
  <c r="I22" i="11" s="1"/>
  <c r="H19" i="11"/>
  <c r="I19" i="11" s="1"/>
  <c r="H186" i="11"/>
  <c r="I186" i="11" s="1"/>
  <c r="H252" i="11"/>
  <c r="I252" i="11" s="1"/>
  <c r="H238" i="11"/>
  <c r="I238" i="11" s="1"/>
  <c r="H245" i="11"/>
  <c r="I245" i="11" s="1"/>
  <c r="H215" i="11"/>
  <c r="I215" i="11" s="1"/>
  <c r="H113" i="11"/>
  <c r="I113" i="11" s="1"/>
  <c r="H269" i="11"/>
  <c r="I269" i="11" s="1"/>
  <c r="H155" i="11"/>
  <c r="I155" i="11" s="1"/>
  <c r="H302" i="11"/>
  <c r="I302" i="11" s="1"/>
  <c r="H162" i="11"/>
  <c r="I162" i="11" s="1"/>
  <c r="H98" i="11"/>
  <c r="I98" i="11" s="1"/>
  <c r="H281" i="11"/>
  <c r="I281" i="11" s="1"/>
  <c r="H139" i="11"/>
  <c r="I139" i="11" s="1"/>
  <c r="H172" i="11"/>
  <c r="I172" i="11" s="1"/>
  <c r="H121" i="11"/>
  <c r="I121" i="11" s="1"/>
  <c r="F14" i="11"/>
  <c r="H14" i="11" s="1"/>
  <c r="I14" i="11" s="1"/>
  <c r="I15" i="11"/>
  <c r="J15" i="11" l="1"/>
  <c r="K15" i="11" s="1"/>
  <c r="J162" i="11" l="1"/>
  <c r="J178" i="11"/>
  <c r="J31" i="11"/>
  <c r="J296" i="11"/>
  <c r="J259" i="11"/>
  <c r="J265" i="11"/>
  <c r="J70" i="11"/>
  <c r="J155" i="11"/>
  <c r="J55" i="11"/>
  <c r="J187" i="11"/>
  <c r="J139" i="11"/>
  <c r="J123" i="11"/>
  <c r="J119" i="11"/>
  <c r="J130" i="11"/>
  <c r="J180" i="11"/>
  <c r="J100" i="11"/>
  <c r="J200" i="11"/>
  <c r="J203" i="11"/>
  <c r="J118" i="11"/>
  <c r="J183" i="11"/>
  <c r="J122" i="11"/>
  <c r="J66" i="11"/>
  <c r="J149" i="11"/>
  <c r="J250" i="11"/>
  <c r="J106" i="11"/>
  <c r="J217" i="11"/>
  <c r="J141" i="11"/>
  <c r="J224" i="11"/>
  <c r="J262" i="11"/>
  <c r="J156" i="11"/>
  <c r="J212" i="11"/>
  <c r="J90" i="11"/>
  <c r="J167" i="11"/>
  <c r="J242" i="11"/>
  <c r="J151" i="11"/>
  <c r="J137" i="11"/>
  <c r="J109" i="11"/>
  <c r="J69" i="11"/>
  <c r="J58" i="11"/>
  <c r="J51" i="11"/>
  <c r="J41" i="11"/>
  <c r="J116" i="11"/>
  <c r="J59" i="11"/>
  <c r="J98" i="11"/>
  <c r="J97" i="11"/>
  <c r="J251" i="11"/>
  <c r="J245" i="11"/>
  <c r="J195" i="11"/>
  <c r="J223" i="11"/>
  <c r="J252" i="11"/>
  <c r="J287" i="11"/>
  <c r="J27" i="11"/>
  <c r="J202" i="11"/>
  <c r="J96" i="11"/>
  <c r="J272" i="11"/>
  <c r="J243" i="11"/>
  <c r="J186" i="11"/>
  <c r="J94" i="11"/>
  <c r="J209" i="11"/>
  <c r="J150" i="11"/>
  <c r="J302" i="11"/>
  <c r="J163" i="11"/>
  <c r="M15" i="11"/>
  <c r="J30" i="11"/>
  <c r="J146" i="11"/>
  <c r="J192" i="11"/>
  <c r="J23" i="11"/>
  <c r="J239" i="11"/>
  <c r="J133" i="11"/>
  <c r="J142" i="11"/>
  <c r="J29" i="11"/>
  <c r="J286" i="11"/>
  <c r="J169" i="11"/>
  <c r="J28" i="11"/>
  <c r="J88" i="11"/>
  <c r="J268" i="11"/>
  <c r="J16" i="11"/>
  <c r="J81" i="11"/>
  <c r="J91" i="11"/>
  <c r="J171" i="11"/>
  <c r="J38" i="11"/>
  <c r="J254" i="11"/>
  <c r="J105" i="11"/>
  <c r="J85" i="11"/>
  <c r="J24" i="11"/>
  <c r="J124" i="11"/>
  <c r="J22" i="11"/>
  <c r="J247" i="11"/>
  <c r="J264" i="11"/>
  <c r="J40" i="11"/>
  <c r="J304" i="11"/>
  <c r="J211" i="11"/>
  <c r="J120" i="11"/>
  <c r="J293" i="11"/>
  <c r="J188" i="11"/>
  <c r="J86" i="11"/>
  <c r="J84" i="11"/>
  <c r="J197" i="11"/>
  <c r="J194" i="11"/>
  <c r="J157" i="11"/>
  <c r="J107" i="11"/>
  <c r="J52" i="11"/>
  <c r="J301" i="11"/>
  <c r="J227" i="11"/>
  <c r="J63" i="11"/>
  <c r="J64" i="11"/>
  <c r="J230" i="11"/>
  <c r="J278" i="11"/>
  <c r="J306" i="11"/>
  <c r="J144" i="11"/>
  <c r="J236" i="11"/>
  <c r="J241" i="11"/>
  <c r="J285" i="11"/>
  <c r="J193" i="11"/>
  <c r="J92" i="11"/>
  <c r="J128" i="11"/>
  <c r="J132" i="11"/>
  <c r="J281" i="11"/>
  <c r="J159" i="11"/>
  <c r="J294" i="11"/>
  <c r="J210" i="11"/>
  <c r="J161" i="11"/>
  <c r="J235" i="11"/>
  <c r="J206" i="11"/>
  <c r="J153" i="11"/>
  <c r="J126" i="11"/>
  <c r="J240" i="11"/>
  <c r="J75" i="11"/>
  <c r="J53" i="11"/>
  <c r="J168" i="11"/>
  <c r="J204" i="11"/>
  <c r="J17" i="11"/>
  <c r="J205" i="11"/>
  <c r="J35" i="11"/>
  <c r="J280" i="11"/>
  <c r="J271" i="11"/>
  <c r="J165" i="11"/>
  <c r="J104" i="11"/>
  <c r="J220" i="11"/>
  <c r="J218" i="11"/>
  <c r="J263" i="11"/>
  <c r="J129" i="11"/>
  <c r="J73" i="11"/>
  <c r="J39" i="11"/>
  <c r="J216" i="11"/>
  <c r="J255" i="11"/>
  <c r="J74" i="11"/>
  <c r="J207" i="11"/>
  <c r="J290" i="11"/>
  <c r="J279" i="11"/>
  <c r="J292" i="11"/>
  <c r="J201" i="11"/>
  <c r="J78" i="11"/>
  <c r="J199" i="11"/>
  <c r="J299" i="11"/>
  <c r="J246" i="11"/>
  <c r="J228" i="11"/>
  <c r="J297" i="11"/>
  <c r="J48" i="11"/>
  <c r="J50" i="11"/>
  <c r="J270" i="11"/>
  <c r="J138" i="11"/>
  <c r="J32" i="11"/>
  <c r="J277" i="11"/>
  <c r="J72" i="11"/>
  <c r="J135" i="11"/>
  <c r="J60" i="11"/>
  <c r="J305" i="11"/>
  <c r="J125" i="11"/>
  <c r="J71" i="11"/>
  <c r="J172" i="11"/>
  <c r="J83" i="11"/>
  <c r="J307" i="11"/>
  <c r="J182" i="11"/>
  <c r="J44" i="11"/>
  <c r="J276" i="11"/>
  <c r="J225" i="11"/>
  <c r="J158" i="11"/>
  <c r="J260" i="11"/>
  <c r="J175" i="11"/>
  <c r="J102" i="11"/>
  <c r="J258" i="11"/>
  <c r="J25" i="11"/>
  <c r="J87" i="11"/>
  <c r="J275" i="11"/>
  <c r="J184" i="11"/>
  <c r="J291" i="11"/>
  <c r="J110" i="11"/>
  <c r="J33" i="11"/>
  <c r="J136" i="11"/>
  <c r="J61" i="11"/>
  <c r="J99" i="11"/>
  <c r="J154" i="11"/>
  <c r="J108" i="11"/>
  <c r="J221" i="11"/>
  <c r="J82" i="11"/>
  <c r="J77" i="11"/>
  <c r="J42" i="11"/>
  <c r="J34" i="11"/>
  <c r="J190" i="11"/>
  <c r="J43" i="11"/>
  <c r="J232" i="11"/>
  <c r="J49" i="11"/>
  <c r="J140" i="11"/>
  <c r="J300" i="11"/>
  <c r="J121" i="11"/>
  <c r="J67" i="11"/>
  <c r="J164" i="11"/>
  <c r="J115" i="11"/>
  <c r="J174" i="11"/>
  <c r="J143" i="11"/>
  <c r="J303" i="11"/>
  <c r="J269" i="11"/>
  <c r="J198" i="11"/>
  <c r="J173" i="11"/>
  <c r="J208" i="11"/>
  <c r="J47" i="11"/>
  <c r="J237" i="11"/>
  <c r="J289" i="11"/>
  <c r="J191" i="11"/>
  <c r="J196" i="11"/>
  <c r="J18" i="11"/>
  <c r="J284" i="11"/>
  <c r="J213" i="11"/>
  <c r="J21" i="11"/>
  <c r="J214" i="11"/>
  <c r="J68" i="11"/>
  <c r="J160" i="11"/>
  <c r="J95" i="11"/>
  <c r="J298" i="11"/>
  <c r="J45" i="11"/>
  <c r="J166" i="11"/>
  <c r="J152" i="11"/>
  <c r="J46" i="11"/>
  <c r="J257" i="11"/>
  <c r="J103" i="11"/>
  <c r="J93" i="11"/>
  <c r="J229" i="11"/>
  <c r="J177" i="11"/>
  <c r="J233" i="11"/>
  <c r="J147" i="11"/>
  <c r="J148" i="11"/>
  <c r="J179" i="11"/>
  <c r="J215" i="11"/>
  <c r="J19" i="11"/>
  <c r="J170" i="11"/>
  <c r="J111" i="11"/>
  <c r="J238" i="11"/>
  <c r="J134" i="11"/>
  <c r="J176" i="11"/>
  <c r="J62" i="11"/>
  <c r="J101" i="11"/>
  <c r="J36" i="11"/>
  <c r="J266" i="11"/>
  <c r="J56" i="11"/>
  <c r="J283" i="11"/>
  <c r="J282" i="11"/>
  <c r="J113" i="11"/>
  <c r="J26" i="11"/>
  <c r="J112" i="11"/>
  <c r="J117" i="11"/>
  <c r="J89" i="11"/>
  <c r="J234" i="11"/>
  <c r="J37" i="11"/>
  <c r="J261" i="11"/>
  <c r="J267" i="11"/>
  <c r="J20" i="11"/>
  <c r="J219" i="11"/>
  <c r="J189" i="11"/>
  <c r="J273" i="11"/>
  <c r="J295" i="11"/>
  <c r="J57" i="11"/>
  <c r="J114" i="11"/>
  <c r="J244" i="11"/>
  <c r="J231" i="11"/>
  <c r="J226" i="11"/>
  <c r="J76" i="11"/>
  <c r="J248" i="11"/>
  <c r="J79" i="11"/>
  <c r="J145" i="11"/>
  <c r="J222" i="11"/>
  <c r="J181" i="11"/>
  <c r="J253" i="11"/>
  <c r="J54" i="11"/>
  <c r="J256" i="11"/>
  <c r="J185" i="11"/>
  <c r="J249" i="11"/>
  <c r="J65" i="11"/>
  <c r="J274" i="11"/>
  <c r="J127" i="11"/>
  <c r="J80" i="11"/>
  <c r="J288" i="11"/>
  <c r="J131" i="11"/>
  <c r="T8" i="2"/>
  <c r="K241" i="11" l="1"/>
  <c r="M241" i="11" s="1"/>
  <c r="K295" i="11"/>
  <c r="M295" i="11" s="1"/>
  <c r="Q295" i="11" s="1"/>
  <c r="S295" i="11" s="1"/>
  <c r="K91" i="11"/>
  <c r="M91" i="11" s="1"/>
  <c r="K182" i="11"/>
  <c r="M182" i="11" s="1"/>
  <c r="O182" i="11" s="1"/>
  <c r="K300" i="11"/>
  <c r="M300" i="11" s="1"/>
  <c r="K65" i="11"/>
  <c r="M65" i="11" s="1"/>
  <c r="K276" i="11"/>
  <c r="M276" i="11" s="1"/>
  <c r="O276" i="11" s="1"/>
  <c r="K90" i="11"/>
  <c r="M90" i="11" s="1"/>
  <c r="K249" i="11"/>
  <c r="M249" i="11" s="1"/>
  <c r="K61" i="11"/>
  <c r="M61" i="11" s="1"/>
  <c r="K73" i="11"/>
  <c r="M73" i="11" s="1"/>
  <c r="K245" i="11"/>
  <c r="M245" i="11" s="1"/>
  <c r="O245" i="11" s="1"/>
  <c r="K18" i="11"/>
  <c r="M18" i="11" s="1"/>
  <c r="K144" i="11"/>
  <c r="M144" i="11" s="1"/>
  <c r="K251" i="11"/>
  <c r="M251" i="11" s="1"/>
  <c r="Q251" i="11" s="1"/>
  <c r="S251" i="11" s="1"/>
  <c r="K33" i="11"/>
  <c r="M33" i="11" s="1"/>
  <c r="K119" i="11"/>
  <c r="M119" i="11" s="1"/>
  <c r="K219" i="11"/>
  <c r="M219" i="11" s="1"/>
  <c r="K110" i="11"/>
  <c r="M110" i="11" s="1"/>
  <c r="K246" i="11"/>
  <c r="M246" i="11" s="1"/>
  <c r="Q246" i="11" s="1"/>
  <c r="S246" i="11" s="1"/>
  <c r="K278" i="11"/>
  <c r="M278" i="11" s="1"/>
  <c r="K224" i="11"/>
  <c r="M224" i="11" s="1"/>
  <c r="K291" i="11"/>
  <c r="M291" i="11" s="1"/>
  <c r="O291" i="11" s="1"/>
  <c r="K139" i="11"/>
  <c r="M139" i="11" s="1"/>
  <c r="K176" i="11"/>
  <c r="M176" i="11" s="1"/>
  <c r="K237" i="11"/>
  <c r="M237" i="11" s="1"/>
  <c r="O237" i="11" s="1"/>
  <c r="K71" i="11"/>
  <c r="M71" i="11" s="1"/>
  <c r="K161" i="11"/>
  <c r="M161" i="11" s="1"/>
  <c r="K116" i="11"/>
  <c r="M116" i="11" s="1"/>
  <c r="K261" i="11"/>
  <c r="M261" i="11" s="1"/>
  <c r="K47" i="11"/>
  <c r="M47" i="11" s="1"/>
  <c r="O47" i="11" s="1"/>
  <c r="K125" i="11"/>
  <c r="M125" i="11" s="1"/>
  <c r="K165" i="11"/>
  <c r="M165" i="11" s="1"/>
  <c r="K63" i="11"/>
  <c r="M63" i="11" s="1"/>
  <c r="O63" i="11" s="1"/>
  <c r="K169" i="11"/>
  <c r="M169" i="11" s="1"/>
  <c r="O169" i="11" s="1"/>
  <c r="K186" i="11"/>
  <c r="M186" i="11" s="1"/>
  <c r="K41" i="11"/>
  <c r="M41" i="11" s="1"/>
  <c r="K145" i="11"/>
  <c r="M145" i="11" s="1"/>
  <c r="K166" i="11"/>
  <c r="M166" i="11" s="1"/>
  <c r="Q166" i="11" s="1"/>
  <c r="S166" i="11" s="1"/>
  <c r="K208" i="11"/>
  <c r="M208" i="11" s="1"/>
  <c r="K190" i="11"/>
  <c r="M190" i="11" s="1"/>
  <c r="K87" i="11"/>
  <c r="M87" i="11" s="1"/>
  <c r="O87" i="11" s="1"/>
  <c r="K305" i="11"/>
  <c r="M305" i="11" s="1"/>
  <c r="K201" i="11"/>
  <c r="M201" i="11" s="1"/>
  <c r="K271" i="11"/>
  <c r="M271" i="11" s="1"/>
  <c r="K294" i="11"/>
  <c r="M294" i="11" s="1"/>
  <c r="K227" i="11"/>
  <c r="M227" i="11" s="1"/>
  <c r="K247" i="11"/>
  <c r="M247" i="11" s="1"/>
  <c r="K286" i="11"/>
  <c r="M286" i="11" s="1"/>
  <c r="K243" i="11"/>
  <c r="M243" i="11" s="1"/>
  <c r="Q243" i="11" s="1"/>
  <c r="S243" i="11" s="1"/>
  <c r="K51" i="11"/>
  <c r="M51" i="11" s="1"/>
  <c r="K250" i="11"/>
  <c r="M250" i="11" s="1"/>
  <c r="K155" i="11"/>
  <c r="M155" i="11" s="1"/>
  <c r="K283" i="11"/>
  <c r="M283" i="11" s="1"/>
  <c r="K99" i="11"/>
  <c r="M99" i="11" s="1"/>
  <c r="O99" i="11" s="1"/>
  <c r="K39" i="11"/>
  <c r="M39" i="11" s="1"/>
  <c r="K195" i="11"/>
  <c r="M195" i="11" s="1"/>
  <c r="K44" i="11"/>
  <c r="M44" i="11" s="1"/>
  <c r="K180" i="11"/>
  <c r="M180" i="11" s="1"/>
  <c r="K185" i="11"/>
  <c r="M185" i="11" s="1"/>
  <c r="K266" i="11"/>
  <c r="M266" i="11" s="1"/>
  <c r="K136" i="11"/>
  <c r="M136" i="11" s="1"/>
  <c r="K293" i="11"/>
  <c r="M293" i="11" s="1"/>
  <c r="O293" i="11" s="1"/>
  <c r="K156" i="11"/>
  <c r="M156" i="11" s="1"/>
  <c r="K256" i="11"/>
  <c r="M256" i="11" s="1"/>
  <c r="K196" i="11"/>
  <c r="M196" i="11" s="1"/>
  <c r="K307" i="11"/>
  <c r="M307" i="11" s="1"/>
  <c r="K120" i="11"/>
  <c r="M120" i="11" s="1"/>
  <c r="K97" i="11"/>
  <c r="M97" i="11" s="1"/>
  <c r="K191" i="11"/>
  <c r="M191" i="11" s="1"/>
  <c r="K218" i="11"/>
  <c r="M218" i="11" s="1"/>
  <c r="O218" i="11" s="1"/>
  <c r="K123" i="11"/>
  <c r="M123" i="11" s="1"/>
  <c r="K20" i="11"/>
  <c r="M20" i="11" s="1"/>
  <c r="K289" i="11"/>
  <c r="M289" i="11" s="1"/>
  <c r="K172" i="11"/>
  <c r="M172" i="11" s="1"/>
  <c r="K230" i="11"/>
  <c r="M230" i="11" s="1"/>
  <c r="K59" i="11"/>
  <c r="M59" i="11" s="1"/>
  <c r="K181" i="11"/>
  <c r="M181" i="11" s="1"/>
  <c r="K232" i="11"/>
  <c r="M232" i="11" s="1"/>
  <c r="O232" i="11" s="1"/>
  <c r="K104" i="11"/>
  <c r="M104" i="11" s="1"/>
  <c r="K28" i="11"/>
  <c r="M28" i="11" s="1"/>
  <c r="K134" i="11"/>
  <c r="M134" i="11" s="1"/>
  <c r="K43" i="11"/>
  <c r="M43" i="11" s="1"/>
  <c r="K78" i="11"/>
  <c r="M78" i="11" s="1"/>
  <c r="O78" i="11" s="1"/>
  <c r="K264" i="11"/>
  <c r="M264" i="11" s="1"/>
  <c r="K55" i="11"/>
  <c r="M55" i="11" s="1"/>
  <c r="K238" i="11"/>
  <c r="M238" i="11" s="1"/>
  <c r="Q238" i="11" s="1"/>
  <c r="S238" i="11" s="1"/>
  <c r="K79" i="11"/>
  <c r="M79" i="11" s="1"/>
  <c r="K234" i="11"/>
  <c r="M234" i="11" s="1"/>
  <c r="K111" i="11"/>
  <c r="M111" i="11" s="1"/>
  <c r="K45" i="11"/>
  <c r="M45" i="11" s="1"/>
  <c r="K173" i="11"/>
  <c r="M173" i="11" s="1"/>
  <c r="K34" i="11"/>
  <c r="M34" i="11" s="1"/>
  <c r="Q34" i="11" s="1"/>
  <c r="S34" i="11" s="1"/>
  <c r="K25" i="11"/>
  <c r="M25" i="11" s="1"/>
  <c r="K60" i="11"/>
  <c r="M60" i="11" s="1"/>
  <c r="Q60" i="11" s="1"/>
  <c r="S60" i="11" s="1"/>
  <c r="K292" i="11"/>
  <c r="M292" i="11" s="1"/>
  <c r="K280" i="11"/>
  <c r="M280" i="11" s="1"/>
  <c r="K159" i="11"/>
  <c r="M159" i="11" s="1"/>
  <c r="K301" i="11"/>
  <c r="M301" i="11" s="1"/>
  <c r="O301" i="11" s="1"/>
  <c r="K22" i="11"/>
  <c r="M22" i="11" s="1"/>
  <c r="K29" i="11"/>
  <c r="M29" i="11" s="1"/>
  <c r="K272" i="11"/>
  <c r="M272" i="11" s="1"/>
  <c r="K58" i="11"/>
  <c r="M58" i="11" s="1"/>
  <c r="Q58" i="11" s="1"/>
  <c r="S58" i="11" s="1"/>
  <c r="K149" i="11"/>
  <c r="M149" i="11" s="1"/>
  <c r="K70" i="11"/>
  <c r="M70" i="11" s="1"/>
  <c r="K164" i="11"/>
  <c r="M164" i="11" s="1"/>
  <c r="K50" i="11"/>
  <c r="M50" i="11" s="1"/>
  <c r="K100" i="11"/>
  <c r="M100" i="11" s="1"/>
  <c r="K56" i="11"/>
  <c r="M56" i="11" s="1"/>
  <c r="K48" i="11"/>
  <c r="M48" i="11" s="1"/>
  <c r="K212" i="11"/>
  <c r="M212" i="11" s="1"/>
  <c r="O212" i="11" s="1"/>
  <c r="K229" i="11"/>
  <c r="M229" i="11" s="1"/>
  <c r="K129" i="11"/>
  <c r="M129" i="11" s="1"/>
  <c r="K130" i="11"/>
  <c r="M130" i="11" s="1"/>
  <c r="Q130" i="11" s="1"/>
  <c r="S130" i="11" s="1"/>
  <c r="K93" i="11"/>
  <c r="M93" i="11" s="1"/>
  <c r="K263" i="11"/>
  <c r="M263" i="11" s="1"/>
  <c r="K262" i="11"/>
  <c r="M262" i="11" s="1"/>
  <c r="K101" i="11"/>
  <c r="M101" i="11" s="1"/>
  <c r="K83" i="11"/>
  <c r="M83" i="11" s="1"/>
  <c r="O83" i="11" s="1"/>
  <c r="K150" i="11"/>
  <c r="M150" i="11" s="1"/>
  <c r="K253" i="11"/>
  <c r="M253" i="11" s="1"/>
  <c r="K49" i="11"/>
  <c r="M49" i="11" s="1"/>
  <c r="K220" i="11"/>
  <c r="M220" i="11" s="1"/>
  <c r="K141" i="11"/>
  <c r="M141" i="11" s="1"/>
  <c r="O141" i="11" s="1"/>
  <c r="K46" i="11"/>
  <c r="M46" i="11" s="1"/>
  <c r="O46" i="11" s="1"/>
  <c r="K199" i="11"/>
  <c r="M199" i="11" s="1"/>
  <c r="K94" i="11"/>
  <c r="M94" i="11" s="1"/>
  <c r="Q94" i="11" s="1"/>
  <c r="S94" i="11" s="1"/>
  <c r="K152" i="11"/>
  <c r="M152" i="11" s="1"/>
  <c r="K275" i="11"/>
  <c r="M275" i="11" s="1"/>
  <c r="K210" i="11"/>
  <c r="M210" i="11" s="1"/>
  <c r="K106" i="11"/>
  <c r="M106" i="11" s="1"/>
  <c r="K37" i="11"/>
  <c r="M37" i="11" s="1"/>
  <c r="K248" i="11"/>
  <c r="M248" i="11" s="1"/>
  <c r="O248" i="11" s="1"/>
  <c r="K89" i="11"/>
  <c r="M89" i="11" s="1"/>
  <c r="K170" i="11"/>
  <c r="M170" i="11" s="1"/>
  <c r="O170" i="11" s="1"/>
  <c r="K298" i="11"/>
  <c r="M298" i="11" s="1"/>
  <c r="K198" i="11"/>
  <c r="M198" i="11" s="1"/>
  <c r="K42" i="11"/>
  <c r="M42" i="11" s="1"/>
  <c r="K258" i="11"/>
  <c r="M258" i="11" s="1"/>
  <c r="K135" i="11"/>
  <c r="M135" i="11" s="1"/>
  <c r="K279" i="11"/>
  <c r="M279" i="11" s="1"/>
  <c r="K35" i="11"/>
  <c r="M35" i="11" s="1"/>
  <c r="K281" i="11"/>
  <c r="M281" i="11" s="1"/>
  <c r="Q281" i="11" s="1"/>
  <c r="S281" i="11" s="1"/>
  <c r="K52" i="11"/>
  <c r="M52" i="11" s="1"/>
  <c r="K124" i="11"/>
  <c r="M124" i="11" s="1"/>
  <c r="K142" i="11"/>
  <c r="M142" i="11" s="1"/>
  <c r="K96" i="11"/>
  <c r="M96" i="11" s="1"/>
  <c r="K69" i="11"/>
  <c r="M69" i="11" s="1"/>
  <c r="O69" i="11" s="1"/>
  <c r="K66" i="11"/>
  <c r="M66" i="11" s="1"/>
  <c r="K265" i="11"/>
  <c r="M265" i="11" s="1"/>
  <c r="K75" i="11"/>
  <c r="M75" i="11" s="1"/>
  <c r="O75" i="11" s="1"/>
  <c r="K297" i="11"/>
  <c r="M297" i="11" s="1"/>
  <c r="K36" i="11"/>
  <c r="M36" i="11" s="1"/>
  <c r="K302" i="11"/>
  <c r="M302" i="11" s="1"/>
  <c r="K211" i="11"/>
  <c r="M211" i="11" s="1"/>
  <c r="K257" i="11"/>
  <c r="M257" i="11" s="1"/>
  <c r="K88" i="11"/>
  <c r="M88" i="11" s="1"/>
  <c r="K184" i="11"/>
  <c r="M184" i="11" s="1"/>
  <c r="K40" i="11"/>
  <c r="M40" i="11" s="1"/>
  <c r="O40" i="11" s="1"/>
  <c r="K95" i="11"/>
  <c r="M95" i="11" s="1"/>
  <c r="K290" i="11"/>
  <c r="M290" i="11" s="1"/>
  <c r="K133" i="11"/>
  <c r="M133" i="11" s="1"/>
  <c r="K122" i="11"/>
  <c r="M122" i="11" s="1"/>
  <c r="O122" i="11" s="1"/>
  <c r="K213" i="11"/>
  <c r="M213" i="11" s="1"/>
  <c r="K171" i="11"/>
  <c r="M171" i="11" s="1"/>
  <c r="Q171" i="11" s="1"/>
  <c r="S171" i="11" s="1"/>
  <c r="K177" i="11"/>
  <c r="M177" i="11" s="1"/>
  <c r="K236" i="11"/>
  <c r="M236" i="11" s="1"/>
  <c r="K273" i="11"/>
  <c r="M273" i="11" s="1"/>
  <c r="K126" i="11"/>
  <c r="M126" i="11" s="1"/>
  <c r="K189" i="11"/>
  <c r="M189" i="11" s="1"/>
  <c r="K153" i="11"/>
  <c r="M153" i="11" s="1"/>
  <c r="K140" i="11"/>
  <c r="M140" i="11" s="1"/>
  <c r="K268" i="11"/>
  <c r="M268" i="11" s="1"/>
  <c r="K235" i="11"/>
  <c r="M235" i="11" s="1"/>
  <c r="K187" i="11"/>
  <c r="M187" i="11" s="1"/>
  <c r="K131" i="11"/>
  <c r="M131" i="11" s="1"/>
  <c r="K19" i="11"/>
  <c r="M19" i="11" s="1"/>
  <c r="K77" i="11"/>
  <c r="M77" i="11" s="1"/>
  <c r="K132" i="11"/>
  <c r="M132" i="11" s="1"/>
  <c r="K109" i="11"/>
  <c r="M109" i="11" s="1"/>
  <c r="K112" i="11"/>
  <c r="M112" i="11" s="1"/>
  <c r="K215" i="11"/>
  <c r="M215" i="11" s="1"/>
  <c r="K160" i="11"/>
  <c r="M160" i="11" s="1"/>
  <c r="O160" i="11" s="1"/>
  <c r="K303" i="11"/>
  <c r="M303" i="11" s="1"/>
  <c r="K82" i="11"/>
  <c r="M82" i="11" s="1"/>
  <c r="K175" i="11"/>
  <c r="M175" i="11" s="1"/>
  <c r="K277" i="11"/>
  <c r="M277" i="11" s="1"/>
  <c r="K207" i="11"/>
  <c r="M207" i="11" s="1"/>
  <c r="K17" i="11"/>
  <c r="M17" i="11" s="1"/>
  <c r="O17" i="11" s="1"/>
  <c r="K128" i="11"/>
  <c r="M128" i="11" s="1"/>
  <c r="K157" i="11"/>
  <c r="M157" i="11" s="1"/>
  <c r="O157" i="11" s="1"/>
  <c r="K85" i="11"/>
  <c r="M85" i="11" s="1"/>
  <c r="K239" i="11"/>
  <c r="M239" i="11" s="1"/>
  <c r="K27" i="11"/>
  <c r="M27" i="11" s="1"/>
  <c r="O27" i="11" s="1"/>
  <c r="K137" i="11"/>
  <c r="M137" i="11" s="1"/>
  <c r="K183" i="11"/>
  <c r="M183" i="11" s="1"/>
  <c r="K296" i="11"/>
  <c r="M296" i="11" s="1"/>
  <c r="O296" i="11" s="1"/>
  <c r="K57" i="11"/>
  <c r="M57" i="11" s="1"/>
  <c r="K86" i="11"/>
  <c r="M86" i="11" s="1"/>
  <c r="Q86" i="11" s="1"/>
  <c r="S86" i="11" s="1"/>
  <c r="K284" i="11"/>
  <c r="M284" i="11" s="1"/>
  <c r="K188" i="11"/>
  <c r="M188" i="11" s="1"/>
  <c r="K121" i="11"/>
  <c r="M121" i="11" s="1"/>
  <c r="K163" i="11"/>
  <c r="M163" i="11" s="1"/>
  <c r="K228" i="11"/>
  <c r="M228" i="11" s="1"/>
  <c r="K103" i="11"/>
  <c r="M103" i="11" s="1"/>
  <c r="Q103" i="11" s="1"/>
  <c r="S103" i="11" s="1"/>
  <c r="K98" i="11"/>
  <c r="M98" i="11" s="1"/>
  <c r="K299" i="11"/>
  <c r="M299" i="11" s="1"/>
  <c r="O299" i="11" s="1"/>
  <c r="K267" i="11"/>
  <c r="M267" i="11" s="1"/>
  <c r="K217" i="11"/>
  <c r="M217" i="11" s="1"/>
  <c r="K222" i="11"/>
  <c r="M222" i="11" s="1"/>
  <c r="O222" i="11" s="1"/>
  <c r="K117" i="11"/>
  <c r="M117" i="11" s="1"/>
  <c r="O117" i="11" s="1"/>
  <c r="K269" i="11"/>
  <c r="M269" i="11" s="1"/>
  <c r="O269" i="11" s="1"/>
  <c r="K72" i="11"/>
  <c r="M72" i="11" s="1"/>
  <c r="K205" i="11"/>
  <c r="M205" i="11" s="1"/>
  <c r="K107" i="11"/>
  <c r="M107" i="11" s="1"/>
  <c r="O107" i="11" s="1"/>
  <c r="K24" i="11"/>
  <c r="M24" i="11" s="1"/>
  <c r="K202" i="11"/>
  <c r="M202" i="11" s="1"/>
  <c r="K80" i="11"/>
  <c r="M80" i="11" s="1"/>
  <c r="K26" i="11"/>
  <c r="M26" i="11" s="1"/>
  <c r="K179" i="11"/>
  <c r="M179" i="11" s="1"/>
  <c r="Q179" i="11" s="1"/>
  <c r="S179" i="11" s="1"/>
  <c r="K68" i="11"/>
  <c r="M68" i="11" s="1"/>
  <c r="Q68" i="11" s="1"/>
  <c r="S68" i="11" s="1"/>
  <c r="K143" i="11"/>
  <c r="M143" i="11" s="1"/>
  <c r="K221" i="11"/>
  <c r="M221" i="11" s="1"/>
  <c r="O221" i="11" s="1"/>
  <c r="K260" i="11"/>
  <c r="M260" i="11" s="1"/>
  <c r="K32" i="11"/>
  <c r="M32" i="11" s="1"/>
  <c r="K74" i="11"/>
  <c r="M74" i="11" s="1"/>
  <c r="K204" i="11"/>
  <c r="M204" i="11" s="1"/>
  <c r="Q204" i="11" s="1"/>
  <c r="S204" i="11" s="1"/>
  <c r="K92" i="11"/>
  <c r="M92" i="11" s="1"/>
  <c r="K194" i="11"/>
  <c r="M194" i="11" s="1"/>
  <c r="K105" i="11"/>
  <c r="M105" i="11" s="1"/>
  <c r="K23" i="11"/>
  <c r="M23" i="11" s="1"/>
  <c r="K287" i="11"/>
  <c r="M287" i="11" s="1"/>
  <c r="K151" i="11"/>
  <c r="M151" i="11" s="1"/>
  <c r="K118" i="11"/>
  <c r="M118" i="11" s="1"/>
  <c r="Q118" i="11" s="1"/>
  <c r="S118" i="11" s="1"/>
  <c r="K31" i="11"/>
  <c r="M31" i="11" s="1"/>
  <c r="K233" i="11"/>
  <c r="M233" i="11" s="1"/>
  <c r="K30" i="11"/>
  <c r="M30" i="11" s="1"/>
  <c r="K67" i="11"/>
  <c r="M67" i="11" s="1"/>
  <c r="K240" i="11"/>
  <c r="M240" i="11" s="1"/>
  <c r="K81" i="11"/>
  <c r="M81" i="11" s="1"/>
  <c r="K306" i="11"/>
  <c r="M306" i="11" s="1"/>
  <c r="K54" i="11"/>
  <c r="M54" i="11" s="1"/>
  <c r="O54" i="11" s="1"/>
  <c r="K206" i="11"/>
  <c r="M206" i="11" s="1"/>
  <c r="K62" i="11"/>
  <c r="M62" i="11" s="1"/>
  <c r="K304" i="11"/>
  <c r="M304" i="11" s="1"/>
  <c r="K64" i="11"/>
  <c r="M64" i="11" s="1"/>
  <c r="K76" i="11"/>
  <c r="M76" i="11" s="1"/>
  <c r="Q76" i="11" s="1"/>
  <c r="S76" i="11" s="1"/>
  <c r="K102" i="11"/>
  <c r="M102" i="11" s="1"/>
  <c r="K259" i="11"/>
  <c r="M259" i="11" s="1"/>
  <c r="K226" i="11"/>
  <c r="M226" i="11" s="1"/>
  <c r="Q226" i="11" s="1"/>
  <c r="S226" i="11" s="1"/>
  <c r="K127" i="11"/>
  <c r="M127" i="11" s="1"/>
  <c r="O127" i="11" s="1"/>
  <c r="K244" i="11"/>
  <c r="M244" i="11" s="1"/>
  <c r="K113" i="11"/>
  <c r="M113" i="11" s="1"/>
  <c r="O113" i="11" s="1"/>
  <c r="K148" i="11"/>
  <c r="M148" i="11" s="1"/>
  <c r="K214" i="11"/>
  <c r="M214" i="11" s="1"/>
  <c r="O214" i="11" s="1"/>
  <c r="K174" i="11"/>
  <c r="M174" i="11" s="1"/>
  <c r="K108" i="11"/>
  <c r="M108" i="11" s="1"/>
  <c r="K158" i="11"/>
  <c r="M158" i="11" s="1"/>
  <c r="K138" i="11"/>
  <c r="M138" i="11" s="1"/>
  <c r="Q138" i="11" s="1"/>
  <c r="S138" i="11" s="1"/>
  <c r="K255" i="11"/>
  <c r="M255" i="11" s="1"/>
  <c r="O255" i="11" s="1"/>
  <c r="K168" i="11"/>
  <c r="M168" i="11" s="1"/>
  <c r="O168" i="11" s="1"/>
  <c r="K193" i="11"/>
  <c r="M193" i="11" s="1"/>
  <c r="K197" i="11"/>
  <c r="M197" i="11" s="1"/>
  <c r="O197" i="11" s="1"/>
  <c r="K254" i="11"/>
  <c r="M254" i="11" s="1"/>
  <c r="K192" i="11"/>
  <c r="M192" i="11" s="1"/>
  <c r="K252" i="11"/>
  <c r="M252" i="11" s="1"/>
  <c r="K242" i="11"/>
  <c r="M242" i="11" s="1"/>
  <c r="O242" i="11" s="1"/>
  <c r="K203" i="11"/>
  <c r="M203" i="11" s="1"/>
  <c r="O203" i="11" s="1"/>
  <c r="K178" i="11"/>
  <c r="M178" i="11" s="1"/>
  <c r="K16" i="11"/>
  <c r="M16" i="11" s="1"/>
  <c r="K209" i="11"/>
  <c r="M209" i="11" s="1"/>
  <c r="O209" i="11" s="1"/>
  <c r="K288" i="11"/>
  <c r="M288" i="11" s="1"/>
  <c r="K231" i="11"/>
  <c r="M231" i="11" s="1"/>
  <c r="K274" i="11"/>
  <c r="M274" i="11" s="1"/>
  <c r="O274" i="11" s="1"/>
  <c r="K114" i="11"/>
  <c r="M114" i="11" s="1"/>
  <c r="K282" i="11"/>
  <c r="M282" i="11" s="1"/>
  <c r="O282" i="11" s="1"/>
  <c r="K147" i="11"/>
  <c r="M147" i="11" s="1"/>
  <c r="Q147" i="11" s="1"/>
  <c r="S147" i="11" s="1"/>
  <c r="K21" i="11"/>
  <c r="M21" i="11" s="1"/>
  <c r="K115" i="11"/>
  <c r="M115" i="11" s="1"/>
  <c r="Q115" i="11" s="1"/>
  <c r="S115" i="11" s="1"/>
  <c r="K154" i="11"/>
  <c r="M154" i="11" s="1"/>
  <c r="K225" i="11"/>
  <c r="M225" i="11" s="1"/>
  <c r="K270" i="11"/>
  <c r="M270" i="11" s="1"/>
  <c r="Q270" i="11" s="1"/>
  <c r="S270" i="11" s="1"/>
  <c r="K216" i="11"/>
  <c r="M216" i="11" s="1"/>
  <c r="K53" i="11"/>
  <c r="M53" i="11" s="1"/>
  <c r="Q53" i="11" s="1"/>
  <c r="S53" i="11" s="1"/>
  <c r="K285" i="11"/>
  <c r="M285" i="11" s="1"/>
  <c r="K84" i="11"/>
  <c r="M84" i="11" s="1"/>
  <c r="K38" i="11"/>
  <c r="M38" i="11" s="1"/>
  <c r="O38" i="11" s="1"/>
  <c r="K146" i="11"/>
  <c r="M146" i="11" s="1"/>
  <c r="K223" i="11"/>
  <c r="M223" i="11" s="1"/>
  <c r="K167" i="11"/>
  <c r="M167" i="11" s="1"/>
  <c r="K200" i="11"/>
  <c r="M200" i="11" s="1"/>
  <c r="O200" i="11" s="1"/>
  <c r="K162" i="11"/>
  <c r="M162" i="11" s="1"/>
  <c r="Q15" i="11"/>
  <c r="S15" i="11" s="1"/>
  <c r="O15" i="11"/>
  <c r="O228" i="11" l="1"/>
  <c r="Q228" i="11"/>
  <c r="S228" i="11" s="1"/>
  <c r="Q77" i="11"/>
  <c r="S77" i="11" s="1"/>
  <c r="O77" i="11"/>
  <c r="Q141" i="11"/>
  <c r="S141" i="11" s="1"/>
  <c r="Q164" i="11"/>
  <c r="S164" i="11" s="1"/>
  <c r="O164" i="11"/>
  <c r="O172" i="11"/>
  <c r="Q172" i="11"/>
  <c r="S172" i="11" s="1"/>
  <c r="O44" i="11"/>
  <c r="Q44" i="11"/>
  <c r="S44" i="11" s="1"/>
  <c r="Q59" i="11"/>
  <c r="S59" i="11" s="1"/>
  <c r="O59" i="11"/>
  <c r="Q71" i="11"/>
  <c r="S71" i="11" s="1"/>
  <c r="O71" i="11"/>
  <c r="O216" i="11"/>
  <c r="Q216" i="11"/>
  <c r="S216" i="11" s="1"/>
  <c r="O230" i="11"/>
  <c r="Q230" i="11"/>
  <c r="S230" i="11" s="1"/>
  <c r="O302" i="11"/>
  <c r="Q302" i="11"/>
  <c r="S302" i="11" s="1"/>
  <c r="Q161" i="11"/>
  <c r="S161" i="11" s="1"/>
  <c r="O161" i="11"/>
  <c r="O97" i="11"/>
  <c r="Q97" i="11"/>
  <c r="S97" i="11" s="1"/>
  <c r="O244" i="11"/>
  <c r="Q244" i="11"/>
  <c r="S244" i="11" s="1"/>
  <c r="O91" i="11"/>
  <c r="Q91" i="11"/>
  <c r="S91" i="11" s="1"/>
  <c r="O257" i="11"/>
  <c r="Q257" i="11"/>
  <c r="S257" i="11" s="1"/>
  <c r="O50" i="11"/>
  <c r="Q50" i="11"/>
  <c r="S50" i="11" s="1"/>
  <c r="Q268" i="11"/>
  <c r="S268" i="11" s="1"/>
  <c r="O268" i="11"/>
  <c r="O163" i="11"/>
  <c r="Q163" i="11"/>
  <c r="S163" i="11" s="1"/>
  <c r="O211" i="11"/>
  <c r="Q211" i="11"/>
  <c r="S211" i="11" s="1"/>
  <c r="Q237" i="11"/>
  <c r="S237" i="11" s="1"/>
  <c r="O88" i="11"/>
  <c r="Q88" i="11"/>
  <c r="S88" i="11" s="1"/>
  <c r="Q74" i="11"/>
  <c r="S74" i="11" s="1"/>
  <c r="O74" i="11"/>
  <c r="Q73" i="11"/>
  <c r="S73" i="11" s="1"/>
  <c r="O73" i="11"/>
  <c r="O252" i="11"/>
  <c r="Q252" i="11"/>
  <c r="S252" i="11" s="1"/>
  <c r="O22" i="11"/>
  <c r="Q22" i="11"/>
  <c r="S22" i="11" s="1"/>
  <c r="Q137" i="11"/>
  <c r="S137" i="11" s="1"/>
  <c r="O137" i="11"/>
  <c r="O289" i="11"/>
  <c r="Q289" i="11"/>
  <c r="S289" i="11" s="1"/>
  <c r="O43" i="11"/>
  <c r="Q43" i="11"/>
  <c r="S43" i="11" s="1"/>
  <c r="O305" i="11"/>
  <c r="Q305" i="11"/>
  <c r="S305" i="11" s="1"/>
  <c r="Q219" i="11"/>
  <c r="S219" i="11" s="1"/>
  <c r="O219" i="11"/>
  <c r="O37" i="11"/>
  <c r="Q37" i="11"/>
  <c r="S37" i="11" s="1"/>
  <c r="O41" i="11"/>
  <c r="Q41" i="11"/>
  <c r="S41" i="11" s="1"/>
  <c r="Q262" i="11"/>
  <c r="S262" i="11" s="1"/>
  <c r="O262" i="11"/>
  <c r="O186" i="11"/>
  <c r="Q186" i="11"/>
  <c r="S186" i="11" s="1"/>
  <c r="O189" i="11"/>
  <c r="Q189" i="11"/>
  <c r="S189" i="11" s="1"/>
  <c r="O266" i="11"/>
  <c r="Q266" i="11"/>
  <c r="S266" i="11" s="1"/>
  <c r="Q183" i="11"/>
  <c r="S183" i="11" s="1"/>
  <c r="O183" i="11"/>
  <c r="Q236" i="11"/>
  <c r="S236" i="11" s="1"/>
  <c r="O236" i="11"/>
  <c r="O278" i="11"/>
  <c r="Q278" i="11"/>
  <c r="S278" i="11" s="1"/>
  <c r="Q233" i="11"/>
  <c r="S233" i="11" s="1"/>
  <c r="O233" i="11"/>
  <c r="O271" i="11"/>
  <c r="Q271" i="11"/>
  <c r="S271" i="11" s="1"/>
  <c r="O213" i="11"/>
  <c r="Q213" i="11"/>
  <c r="S213" i="11" s="1"/>
  <c r="O159" i="11"/>
  <c r="Q159" i="11"/>
  <c r="S159" i="11" s="1"/>
  <c r="O201" i="11"/>
  <c r="Q201" i="11"/>
  <c r="S201" i="11" s="1"/>
  <c r="Q110" i="11"/>
  <c r="S110" i="11" s="1"/>
  <c r="O110" i="11"/>
  <c r="O26" i="11"/>
  <c r="Q26" i="11"/>
  <c r="S26" i="11" s="1"/>
  <c r="Q80" i="11"/>
  <c r="S80" i="11" s="1"/>
  <c r="O80" i="11"/>
  <c r="O56" i="11"/>
  <c r="Q56" i="11"/>
  <c r="S56" i="11" s="1"/>
  <c r="O134" i="11"/>
  <c r="Q134" i="11"/>
  <c r="S134" i="11" s="1"/>
  <c r="Q116" i="11"/>
  <c r="S116" i="11" s="1"/>
  <c r="O116" i="11"/>
  <c r="Q180" i="11"/>
  <c r="S180" i="11" s="1"/>
  <c r="O180" i="11"/>
  <c r="O31" i="11"/>
  <c r="Q31" i="11"/>
  <c r="S31" i="11" s="1"/>
  <c r="Q42" i="11"/>
  <c r="S42" i="11" s="1"/>
  <c r="O42" i="11"/>
  <c r="O133" i="11"/>
  <c r="Q133" i="11"/>
  <c r="S133" i="11" s="1"/>
  <c r="O220" i="11"/>
  <c r="Q220" i="11"/>
  <c r="S220" i="11" s="1"/>
  <c r="O100" i="11"/>
  <c r="Q100" i="11"/>
  <c r="S100" i="11" s="1"/>
  <c r="Q111" i="11"/>
  <c r="S111" i="11" s="1"/>
  <c r="O111" i="11"/>
  <c r="Q61" i="11"/>
  <c r="S61" i="11" s="1"/>
  <c r="O61" i="11"/>
  <c r="O187" i="11"/>
  <c r="Q187" i="11"/>
  <c r="S187" i="11" s="1"/>
  <c r="Q49" i="11"/>
  <c r="S49" i="11" s="1"/>
  <c r="O49" i="11"/>
  <c r="O153" i="11"/>
  <c r="Q153" i="11"/>
  <c r="S153" i="11" s="1"/>
  <c r="Q29" i="11"/>
  <c r="S29" i="11" s="1"/>
  <c r="O29" i="11"/>
  <c r="O30" i="11"/>
  <c r="Q30" i="11"/>
  <c r="S30" i="11" s="1"/>
  <c r="O135" i="11"/>
  <c r="Q135" i="11"/>
  <c r="S135" i="11" s="1"/>
  <c r="O167" i="11"/>
  <c r="Q167" i="11"/>
  <c r="S167" i="11" s="1"/>
  <c r="O120" i="11"/>
  <c r="Q120" i="11"/>
  <c r="S120" i="11" s="1"/>
  <c r="Q51" i="11"/>
  <c r="S51" i="11" s="1"/>
  <c r="O51" i="11"/>
  <c r="Q263" i="11"/>
  <c r="S263" i="11" s="1"/>
  <c r="O263" i="11"/>
  <c r="O240" i="11"/>
  <c r="Q240" i="11"/>
  <c r="S240" i="11" s="1"/>
  <c r="O93" i="11"/>
  <c r="Q93" i="11"/>
  <c r="S93" i="11" s="1"/>
  <c r="O162" i="11"/>
  <c r="Q162" i="11"/>
  <c r="S162" i="11" s="1"/>
  <c r="O112" i="11"/>
  <c r="Q112" i="11"/>
  <c r="S112" i="11" s="1"/>
  <c r="Q185" i="11"/>
  <c r="S185" i="11" s="1"/>
  <c r="O185" i="11"/>
  <c r="O109" i="11"/>
  <c r="Q109" i="11"/>
  <c r="S109" i="11" s="1"/>
  <c r="Q258" i="11"/>
  <c r="S258" i="11" s="1"/>
  <c r="O258" i="11"/>
  <c r="O114" i="11"/>
  <c r="Q114" i="11"/>
  <c r="S114" i="11" s="1"/>
  <c r="O304" i="11"/>
  <c r="Q304" i="11"/>
  <c r="S304" i="11" s="1"/>
  <c r="O194" i="11"/>
  <c r="Q194" i="11"/>
  <c r="S194" i="11" s="1"/>
  <c r="O121" i="11"/>
  <c r="Q121" i="11"/>
  <c r="S121" i="11" s="1"/>
  <c r="Q277" i="11"/>
  <c r="S277" i="11" s="1"/>
  <c r="O277" i="11"/>
  <c r="O96" i="11"/>
  <c r="Q96" i="11"/>
  <c r="S96" i="11" s="1"/>
  <c r="O173" i="11"/>
  <c r="Q173" i="11"/>
  <c r="S173" i="11" s="1"/>
  <c r="O307" i="11"/>
  <c r="Q307" i="11"/>
  <c r="S307" i="11" s="1"/>
  <c r="O155" i="11"/>
  <c r="Q155" i="11"/>
  <c r="S155" i="11" s="1"/>
  <c r="O140" i="11"/>
  <c r="Q140" i="11"/>
  <c r="S140" i="11" s="1"/>
  <c r="O106" i="11"/>
  <c r="Q106" i="11"/>
  <c r="S106" i="11" s="1"/>
  <c r="O210" i="11"/>
  <c r="Q210" i="11"/>
  <c r="S210" i="11" s="1"/>
  <c r="O279" i="11"/>
  <c r="Q279" i="11"/>
  <c r="S279" i="11" s="1"/>
  <c r="O227" i="11"/>
  <c r="Q227" i="11"/>
  <c r="S227" i="11" s="1"/>
  <c r="O264" i="11"/>
  <c r="Q264" i="11"/>
  <c r="S264" i="11" s="1"/>
  <c r="Q132" i="11"/>
  <c r="S132" i="11" s="1"/>
  <c r="O132" i="11"/>
  <c r="O300" i="11"/>
  <c r="Q300" i="11"/>
  <c r="S300" i="11" s="1"/>
  <c r="O66" i="11"/>
  <c r="Q66" i="11"/>
  <c r="S66" i="11" s="1"/>
  <c r="Q285" i="11"/>
  <c r="S285" i="11" s="1"/>
  <c r="O285" i="11"/>
  <c r="O23" i="11"/>
  <c r="Q23" i="11"/>
  <c r="S23" i="11" s="1"/>
  <c r="Q158" i="11"/>
  <c r="S158" i="11" s="1"/>
  <c r="O158" i="11"/>
  <c r="O62" i="11"/>
  <c r="Q62" i="11"/>
  <c r="S62" i="11" s="1"/>
  <c r="Q207" i="11"/>
  <c r="S207" i="11" s="1"/>
  <c r="O207" i="11"/>
  <c r="O206" i="11"/>
  <c r="Q206" i="11"/>
  <c r="S206" i="11" s="1"/>
  <c r="Q92" i="11"/>
  <c r="S92" i="11" s="1"/>
  <c r="O92" i="11"/>
  <c r="Q72" i="11"/>
  <c r="S72" i="11" s="1"/>
  <c r="O72" i="11"/>
  <c r="O175" i="11"/>
  <c r="Q175" i="11"/>
  <c r="S175" i="11" s="1"/>
  <c r="O142" i="11"/>
  <c r="Q142" i="11"/>
  <c r="S142" i="11" s="1"/>
  <c r="O45" i="11"/>
  <c r="Q45" i="11"/>
  <c r="S45" i="11" s="1"/>
  <c r="O196" i="11"/>
  <c r="Q196" i="11"/>
  <c r="S196" i="11" s="1"/>
  <c r="O250" i="11"/>
  <c r="Q250" i="11"/>
  <c r="S250" i="11" s="1"/>
  <c r="O18" i="11"/>
  <c r="Q18" i="11"/>
  <c r="S18" i="11" s="1"/>
  <c r="O246" i="11"/>
  <c r="Q54" i="11"/>
  <c r="S54" i="11" s="1"/>
  <c r="Q46" i="11"/>
  <c r="S46" i="11" s="1"/>
  <c r="Q78" i="11"/>
  <c r="S78" i="11" s="1"/>
  <c r="Q87" i="11"/>
  <c r="S87" i="11" s="1"/>
  <c r="Q63" i="11"/>
  <c r="S63" i="11" s="1"/>
  <c r="O243" i="11"/>
  <c r="Q245" i="11"/>
  <c r="S245" i="11" s="1"/>
  <c r="O295" i="11"/>
  <c r="Q122" i="11"/>
  <c r="S122" i="11" s="1"/>
  <c r="Q301" i="11"/>
  <c r="S301" i="11" s="1"/>
  <c r="Q248" i="11"/>
  <c r="S248" i="11" s="1"/>
  <c r="Q269" i="11"/>
  <c r="S269" i="11" s="1"/>
  <c r="Q299" i="11"/>
  <c r="S299" i="11" s="1"/>
  <c r="Q169" i="11"/>
  <c r="S169" i="11" s="1"/>
  <c r="Q296" i="11"/>
  <c r="S296" i="11" s="1"/>
  <c r="Q182" i="11"/>
  <c r="S182" i="11" s="1"/>
  <c r="Q200" i="11"/>
  <c r="S200" i="11" s="1"/>
  <c r="Q69" i="11"/>
  <c r="S69" i="11" s="1"/>
  <c r="Q113" i="11"/>
  <c r="S113" i="11" s="1"/>
  <c r="O130" i="11"/>
  <c r="O64" i="11"/>
  <c r="Q64" i="11"/>
  <c r="S64" i="11" s="1"/>
  <c r="O202" i="11"/>
  <c r="Q202" i="11"/>
  <c r="S202" i="11" s="1"/>
  <c r="O152" i="11"/>
  <c r="Q152" i="11"/>
  <c r="S152" i="11" s="1"/>
  <c r="O101" i="11"/>
  <c r="Q101" i="11"/>
  <c r="S101" i="11" s="1"/>
  <c r="Q234" i="11"/>
  <c r="S234" i="11" s="1"/>
  <c r="O234" i="11"/>
  <c r="O174" i="11"/>
  <c r="Q174" i="11"/>
  <c r="S174" i="11" s="1"/>
  <c r="O24" i="11"/>
  <c r="Q24" i="11"/>
  <c r="S24" i="11" s="1"/>
  <c r="Q98" i="11"/>
  <c r="S98" i="11" s="1"/>
  <c r="O98" i="11"/>
  <c r="O19" i="11"/>
  <c r="Q19" i="11"/>
  <c r="S19" i="11" s="1"/>
  <c r="Q79" i="11"/>
  <c r="S79" i="11" s="1"/>
  <c r="O79" i="11"/>
  <c r="Q181" i="11"/>
  <c r="S181" i="11" s="1"/>
  <c r="O181" i="11"/>
  <c r="O286" i="11"/>
  <c r="Q286" i="11"/>
  <c r="S286" i="11" s="1"/>
  <c r="O131" i="11"/>
  <c r="Q131" i="11"/>
  <c r="S131" i="11" s="1"/>
  <c r="Q177" i="11"/>
  <c r="S177" i="11" s="1"/>
  <c r="O177" i="11"/>
  <c r="Q198" i="11"/>
  <c r="S198" i="11" s="1"/>
  <c r="O198" i="11"/>
  <c r="O247" i="11"/>
  <c r="Q247" i="11"/>
  <c r="S247" i="11" s="1"/>
  <c r="O145" i="11"/>
  <c r="Q145" i="11"/>
  <c r="S145" i="11" s="1"/>
  <c r="O249" i="11"/>
  <c r="Q249" i="11"/>
  <c r="S249" i="11" s="1"/>
  <c r="O260" i="11"/>
  <c r="Q260" i="11"/>
  <c r="S260" i="11" s="1"/>
  <c r="Q65" i="11"/>
  <c r="S65" i="11" s="1"/>
  <c r="O65" i="11"/>
  <c r="O287" i="11"/>
  <c r="Q287" i="11"/>
  <c r="S287" i="11" s="1"/>
  <c r="O143" i="11"/>
  <c r="Q143" i="11"/>
  <c r="S143" i="11" s="1"/>
  <c r="Q239" i="11"/>
  <c r="S239" i="11" s="1"/>
  <c r="O239" i="11"/>
  <c r="Q149" i="11"/>
  <c r="S149" i="11" s="1"/>
  <c r="O149" i="11"/>
  <c r="O25" i="11"/>
  <c r="Q25" i="11"/>
  <c r="S25" i="11" s="1"/>
  <c r="O256" i="11"/>
  <c r="Q256" i="11"/>
  <c r="S256" i="11" s="1"/>
  <c r="O136" i="11"/>
  <c r="Q136" i="11"/>
  <c r="S136" i="11" s="1"/>
  <c r="O85" i="11"/>
  <c r="Q85" i="11"/>
  <c r="S85" i="11" s="1"/>
  <c r="Q125" i="11"/>
  <c r="S125" i="11" s="1"/>
  <c r="O125" i="11"/>
  <c r="O224" i="11"/>
  <c r="Q224" i="11"/>
  <c r="S224" i="11" s="1"/>
  <c r="Q192" i="11"/>
  <c r="S192" i="11" s="1"/>
  <c r="O192" i="11"/>
  <c r="O148" i="11"/>
  <c r="Q148" i="11"/>
  <c r="S148" i="11" s="1"/>
  <c r="Q298" i="11"/>
  <c r="S298" i="11" s="1"/>
  <c r="O298" i="11"/>
  <c r="O90" i="11"/>
  <c r="Q90" i="11"/>
  <c r="S90" i="11" s="1"/>
  <c r="Q82" i="11"/>
  <c r="S82" i="11" s="1"/>
  <c r="O82" i="11"/>
  <c r="O292" i="11"/>
  <c r="Q292" i="11"/>
  <c r="S292" i="11" s="1"/>
  <c r="Q195" i="11"/>
  <c r="S195" i="11" s="1"/>
  <c r="O195" i="11"/>
  <c r="O231" i="11"/>
  <c r="Q231" i="11"/>
  <c r="S231" i="11" s="1"/>
  <c r="O303" i="11"/>
  <c r="Q303" i="11"/>
  <c r="S303" i="11" s="1"/>
  <c r="O124" i="11"/>
  <c r="Q124" i="11"/>
  <c r="S124" i="11" s="1"/>
  <c r="O39" i="11"/>
  <c r="Q39" i="11"/>
  <c r="S39" i="11" s="1"/>
  <c r="O193" i="11"/>
  <c r="Q193" i="11"/>
  <c r="S193" i="11" s="1"/>
  <c r="O70" i="11"/>
  <c r="Q70" i="11"/>
  <c r="S70" i="11" s="1"/>
  <c r="O33" i="11"/>
  <c r="Q33" i="11"/>
  <c r="S33" i="11" s="1"/>
  <c r="O36" i="11"/>
  <c r="Q36" i="11"/>
  <c r="S36" i="11" s="1"/>
  <c r="O156" i="11"/>
  <c r="Q156" i="11"/>
  <c r="S156" i="11" s="1"/>
  <c r="O35" i="11"/>
  <c r="Q35" i="11"/>
  <c r="S35" i="11" s="1"/>
  <c r="Q105" i="11"/>
  <c r="S105" i="11" s="1"/>
  <c r="O105" i="11"/>
  <c r="O272" i="11"/>
  <c r="Q272" i="11"/>
  <c r="S272" i="11" s="1"/>
  <c r="Q128" i="11"/>
  <c r="S128" i="11" s="1"/>
  <c r="O128" i="11"/>
  <c r="O165" i="11"/>
  <c r="Q165" i="11"/>
  <c r="S165" i="11" s="1"/>
  <c r="O21" i="11"/>
  <c r="Q21" i="11"/>
  <c r="S21" i="11" s="1"/>
  <c r="O253" i="11"/>
  <c r="Q253" i="11"/>
  <c r="S253" i="11" s="1"/>
  <c r="O102" i="11"/>
  <c r="Q102" i="11"/>
  <c r="S102" i="11" s="1"/>
  <c r="Q67" i="11"/>
  <c r="S67" i="11" s="1"/>
  <c r="O67" i="11"/>
  <c r="Q217" i="11"/>
  <c r="S217" i="11" s="1"/>
  <c r="O217" i="11"/>
  <c r="O150" i="11"/>
  <c r="Q150" i="11"/>
  <c r="S150" i="11" s="1"/>
  <c r="O48" i="11"/>
  <c r="Q48" i="11"/>
  <c r="S48" i="11" s="1"/>
  <c r="Q28" i="11"/>
  <c r="S28" i="11" s="1"/>
  <c r="O28" i="11"/>
  <c r="O254" i="11"/>
  <c r="Q254" i="11"/>
  <c r="S254" i="11" s="1"/>
  <c r="Q32" i="11"/>
  <c r="S32" i="11" s="1"/>
  <c r="O32" i="11"/>
  <c r="O199" i="11"/>
  <c r="Q199" i="11"/>
  <c r="S199" i="11" s="1"/>
  <c r="Q280" i="11"/>
  <c r="S280" i="11" s="1"/>
  <c r="O280" i="11"/>
  <c r="O205" i="11"/>
  <c r="Q205" i="11"/>
  <c r="S205" i="11" s="1"/>
  <c r="O55" i="11"/>
  <c r="Q55" i="11"/>
  <c r="S55" i="11" s="1"/>
  <c r="O235" i="11"/>
  <c r="Q235" i="11"/>
  <c r="S235" i="11" s="1"/>
  <c r="O294" i="11"/>
  <c r="Q294" i="11"/>
  <c r="S294" i="11" s="1"/>
  <c r="O119" i="11"/>
  <c r="Q119" i="11"/>
  <c r="S119" i="11" s="1"/>
  <c r="O288" i="11"/>
  <c r="Q288" i="11"/>
  <c r="S288" i="11" s="1"/>
  <c r="O151" i="11"/>
  <c r="Q151" i="11"/>
  <c r="S151" i="11" s="1"/>
  <c r="Q89" i="11"/>
  <c r="S89" i="11" s="1"/>
  <c r="O89" i="11"/>
  <c r="O176" i="11"/>
  <c r="Q176" i="11"/>
  <c r="S176" i="11" s="1"/>
  <c r="O16" i="11"/>
  <c r="Q16" i="11"/>
  <c r="S16" i="11" s="1"/>
  <c r="M14" i="11"/>
  <c r="O14" i="11" s="1"/>
  <c r="O306" i="11"/>
  <c r="Q306" i="11"/>
  <c r="S306" i="11" s="1"/>
  <c r="O129" i="11"/>
  <c r="Q129" i="11"/>
  <c r="S129" i="11" s="1"/>
  <c r="O139" i="11"/>
  <c r="Q139" i="11"/>
  <c r="S139" i="11" s="1"/>
  <c r="Q188" i="11"/>
  <c r="S188" i="11" s="1"/>
  <c r="O188" i="11"/>
  <c r="Q20" i="11"/>
  <c r="S20" i="11" s="1"/>
  <c r="O20" i="11"/>
  <c r="Q223" i="11"/>
  <c r="S223" i="11" s="1"/>
  <c r="O223" i="11"/>
  <c r="O284" i="11"/>
  <c r="Q284" i="11"/>
  <c r="S284" i="11" s="1"/>
  <c r="O123" i="11"/>
  <c r="Q123" i="11"/>
  <c r="S123" i="11" s="1"/>
  <c r="Q146" i="11"/>
  <c r="S146" i="11" s="1"/>
  <c r="O146" i="11"/>
  <c r="O95" i="11"/>
  <c r="Q95" i="11"/>
  <c r="S95" i="11" s="1"/>
  <c r="Q267" i="11"/>
  <c r="S267" i="11" s="1"/>
  <c r="O267" i="11"/>
  <c r="Q57" i="11"/>
  <c r="S57" i="11" s="1"/>
  <c r="O57" i="11"/>
  <c r="O126" i="11"/>
  <c r="Q126" i="11"/>
  <c r="S126" i="11" s="1"/>
  <c r="O104" i="11"/>
  <c r="Q104" i="11"/>
  <c r="S104" i="11" s="1"/>
  <c r="O191" i="11"/>
  <c r="Q191" i="11"/>
  <c r="S191" i="11" s="1"/>
  <c r="O190" i="11"/>
  <c r="Q190" i="11"/>
  <c r="S190" i="11" s="1"/>
  <c r="O52" i="11"/>
  <c r="Q52" i="11"/>
  <c r="S52" i="11" s="1"/>
  <c r="O225" i="11"/>
  <c r="Q225" i="11"/>
  <c r="S225" i="11" s="1"/>
  <c r="Q215" i="11"/>
  <c r="S215" i="11" s="1"/>
  <c r="O215" i="11"/>
  <c r="O283" i="11"/>
  <c r="Q283" i="11"/>
  <c r="S283" i="11" s="1"/>
  <c r="Q154" i="11"/>
  <c r="S154" i="11" s="1"/>
  <c r="O154" i="11"/>
  <c r="O297" i="11"/>
  <c r="Q297" i="11"/>
  <c r="S297" i="11" s="1"/>
  <c r="O144" i="11"/>
  <c r="Q144" i="11"/>
  <c r="S144" i="11" s="1"/>
  <c r="O81" i="11"/>
  <c r="Q81" i="11"/>
  <c r="S81" i="11" s="1"/>
  <c r="O229" i="11"/>
  <c r="Q229" i="11"/>
  <c r="S229" i="11" s="1"/>
  <c r="Q290" i="11"/>
  <c r="S290" i="11" s="1"/>
  <c r="O290" i="11"/>
  <c r="O259" i="11"/>
  <c r="Q259" i="11"/>
  <c r="S259" i="11" s="1"/>
  <c r="O265" i="11"/>
  <c r="Q265" i="11"/>
  <c r="S265" i="11" s="1"/>
  <c r="O84" i="11"/>
  <c r="Q84" i="11"/>
  <c r="S84" i="11" s="1"/>
  <c r="Q108" i="11"/>
  <c r="S108" i="11" s="1"/>
  <c r="O108" i="11"/>
  <c r="Q273" i="11"/>
  <c r="S273" i="11" s="1"/>
  <c r="O273" i="11"/>
  <c r="Q184" i="11"/>
  <c r="S184" i="11" s="1"/>
  <c r="O184" i="11"/>
  <c r="O275" i="11"/>
  <c r="Q275" i="11"/>
  <c r="S275" i="11" s="1"/>
  <c r="O208" i="11"/>
  <c r="Q208" i="11"/>
  <c r="S208" i="11" s="1"/>
  <c r="Q261" i="11"/>
  <c r="S261" i="11" s="1"/>
  <c r="O261" i="11"/>
  <c r="Q241" i="11"/>
  <c r="S241" i="11" s="1"/>
  <c r="O241" i="11"/>
  <c r="O238" i="11"/>
  <c r="Q170" i="11"/>
  <c r="S170" i="11" s="1"/>
  <c r="Q232" i="11"/>
  <c r="S232" i="11" s="1"/>
  <c r="O53" i="11"/>
  <c r="Q47" i="11"/>
  <c r="S47" i="11" s="1"/>
  <c r="Q291" i="11"/>
  <c r="S291" i="11" s="1"/>
  <c r="Q212" i="11"/>
  <c r="S212" i="11" s="1"/>
  <c r="Q99" i="11"/>
  <c r="S99" i="11" s="1"/>
  <c r="O171" i="11"/>
  <c r="O76" i="11"/>
  <c r="Q282" i="11"/>
  <c r="S282" i="11" s="1"/>
  <c r="Q203" i="11"/>
  <c r="S203" i="11" s="1"/>
  <c r="O270" i="11"/>
  <c r="O115" i="11"/>
  <c r="O58" i="11"/>
  <c r="O94" i="11"/>
  <c r="Q218" i="11"/>
  <c r="S218" i="11" s="1"/>
  <c r="Q168" i="11"/>
  <c r="S168" i="11" s="1"/>
  <c r="Q17" i="11"/>
  <c r="S17" i="11" s="1"/>
  <c r="Q40" i="11"/>
  <c r="S40" i="11" s="1"/>
  <c r="Q242" i="11"/>
  <c r="S242" i="11" s="1"/>
  <c r="O226" i="11"/>
  <c r="O118" i="11"/>
  <c r="O178" i="11"/>
  <c r="Q178" i="11"/>
  <c r="S178" i="11" s="1"/>
  <c r="Q83" i="11"/>
  <c r="S83" i="11" s="1"/>
  <c r="Q214" i="11"/>
  <c r="S214" i="11" s="1"/>
  <c r="O166" i="11"/>
  <c r="Q117" i="11"/>
  <c r="S117" i="11" s="1"/>
  <c r="Q222" i="11"/>
  <c r="S222" i="11" s="1"/>
  <c r="O68" i="11"/>
  <c r="O34" i="11"/>
  <c r="Q127" i="11"/>
  <c r="S127" i="11" s="1"/>
  <c r="O281" i="11"/>
  <c r="O138" i="11"/>
  <c r="O60" i="11"/>
  <c r="Q157" i="11"/>
  <c r="S157" i="11" s="1"/>
  <c r="Q255" i="11"/>
  <c r="S255" i="11" s="1"/>
  <c r="O179" i="11"/>
  <c r="O147" i="11"/>
  <c r="Q276" i="11"/>
  <c r="S276" i="11" s="1"/>
  <c r="Q209" i="11"/>
  <c r="S209" i="11" s="1"/>
  <c r="O86" i="11"/>
  <c r="Q107" i="11"/>
  <c r="S107" i="11" s="1"/>
  <c r="O251" i="11"/>
  <c r="Q197" i="11"/>
  <c r="S197" i="11" s="1"/>
  <c r="Q293" i="11"/>
  <c r="S293" i="11" s="1"/>
  <c r="O204" i="11"/>
  <c r="Q75" i="11"/>
  <c r="S75" i="11" s="1"/>
  <c r="Q38" i="11"/>
  <c r="S38" i="11" s="1"/>
  <c r="Q27" i="11"/>
  <c r="S27" i="11" s="1"/>
  <c r="Q160" i="11"/>
  <c r="S160" i="11" s="1"/>
  <c r="O103" i="11"/>
  <c r="Q221" i="11"/>
  <c r="S221" i="11" s="1"/>
  <c r="Q274" i="11"/>
  <c r="S27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K5" authorId="0" shapeId="0" xr:uid="{ACB8F1BC-5462-4699-96B7-BF22EE411E25}">
      <text>
        <r>
          <rPr>
            <sz val="9"/>
            <color indexed="81"/>
            <rFont val="Tahoma"/>
            <family val="2"/>
          </rPr>
          <t>alkuperäinen</t>
        </r>
        <r>
          <rPr>
            <b/>
            <sz val="9"/>
            <color indexed="81"/>
            <rFont val="Tahoma"/>
            <family val="2"/>
          </rPr>
          <t xml:space="preserve"> 90</t>
        </r>
      </text>
    </comment>
    <comment ref="K7" authorId="0" shapeId="0" xr:uid="{87BBAF49-FE33-4D7D-BE77-FB1BE5192B35}">
      <text>
        <r>
          <rPr>
            <sz val="9"/>
            <color indexed="81"/>
            <rFont val="Tahoma"/>
            <family val="2"/>
          </rPr>
          <t>alkuperäinen</t>
        </r>
        <r>
          <rPr>
            <b/>
            <sz val="9"/>
            <color indexed="81"/>
            <rFont val="Tahoma"/>
            <family val="2"/>
          </rPr>
          <t xml:space="preserve"> 10</t>
        </r>
      </text>
    </comment>
    <comment ref="K9" authorId="0" shapeId="0" xr:uid="{B2D0B0B2-7575-4D1E-87CF-7AA403EAB214}">
      <text>
        <r>
          <rPr>
            <sz val="9"/>
            <color indexed="81"/>
            <rFont val="Tahoma"/>
            <family val="2"/>
          </rPr>
          <t xml:space="preserve">alkuperäinen: </t>
        </r>
        <r>
          <rPr>
            <b/>
            <sz val="9"/>
            <color indexed="81"/>
            <rFont val="Tahoma"/>
            <charset val="1"/>
          </rPr>
          <t>100</t>
        </r>
        <r>
          <rPr>
            <sz val="9"/>
            <color indexed="81"/>
            <rFont val="Tahoma"/>
            <charset val="1"/>
          </rPr>
          <t xml:space="preserve">
</t>
        </r>
      </text>
    </comment>
    <comment ref="C10" authorId="0" shapeId="0" xr:uid="{D59D12AF-2858-405E-8E1C-BC28F09BD74A}">
      <text>
        <r>
          <rPr>
            <sz val="9"/>
            <color indexed="81"/>
            <rFont val="Tahoma"/>
            <family val="2"/>
          </rPr>
          <t>Laskennallinen kunnallisvero lasketaan painotetulla tuloveroprosentilla</t>
        </r>
        <r>
          <rPr>
            <b/>
            <sz val="9"/>
            <color indexed="81"/>
            <rFont val="Tahoma"/>
            <family val="2"/>
          </rPr>
          <t xml:space="preserve"> 7,37 % </t>
        </r>
        <r>
          <rPr>
            <sz val="9"/>
            <color indexed="81"/>
            <rFont val="Tahoma"/>
            <family val="2"/>
          </rPr>
          <t xml:space="preserve">(soteuudistuksen takia).
</t>
        </r>
      </text>
    </comment>
    <comment ref="E10" authorId="0" shapeId="0" xr:uid="{DAA06B9A-BFB8-4CF3-AC63-2F4538A887B5}">
      <text>
        <r>
          <rPr>
            <sz val="9"/>
            <color indexed="81"/>
            <rFont val="Tahoma"/>
            <family val="2"/>
          </rPr>
          <t>Kolmannes verovuoden 2022 maksuunpantavasta yhteisöverosta leikataan tasauslaskelmassa pois (soteuudistuksen takia).</t>
        </r>
      </text>
    </comment>
    <comment ref="F10" authorId="0" shapeId="0" xr:uid="{FC551A82-E742-4B5B-99A2-CA02171517A9}">
      <text>
        <r>
          <rPr>
            <sz val="9"/>
            <color indexed="81"/>
            <rFont val="Tahoma"/>
            <family val="2"/>
          </rPr>
          <t xml:space="preserve">Laskennalliset kiinteistöverot lasketaan kiinteistötyyppikohtaisilla verotusarvoilla 2022 sekä Manner-Suomen vuoden 2022 painotetuilla kiinteistöveroprosenteilla. 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Yleinen kiinteistöveroprosentti: 1,12 %
- Vakituinen asuinrakennus: 0,51 %
- Muu kuin asuinrakennus: 1,21 %
- Yleishyödylliset yhteisöt: 0,14 %
- Rakentamaton rakennuspaikka: 4,34 %</t>
        </r>
      </text>
    </comment>
    <comment ref="G10" authorId="0" shapeId="0" xr:uid="{207B7775-7766-4C8B-AFF8-B09A926F9FC2}">
      <text>
        <r>
          <rPr>
            <sz val="9"/>
            <color indexed="81"/>
            <rFont val="Tahoma"/>
            <family val="2"/>
          </rPr>
          <t xml:space="preserve">Kaikki muut voimalaitokset (pl. ydinvoimalaitokset). Lasketaan voimalaitosten verotusarvoilla 2022 sekä painotetulla yleisellä kiinteistöveroprosenttilla </t>
        </r>
        <r>
          <rPr>
            <b/>
            <sz val="9"/>
            <color indexed="81"/>
            <rFont val="Tahoma"/>
            <family val="2"/>
          </rPr>
          <t>1,12</t>
        </r>
        <r>
          <rPr>
            <sz val="9"/>
            <color indexed="81"/>
            <rFont val="Tahoma"/>
            <family val="2"/>
          </rPr>
          <t xml:space="preserve">.
</t>
        </r>
      </text>
    </comment>
    <comment ref="H10" authorId="0" shapeId="0" xr:uid="{A27B50F9-8AE8-4B67-B3D9-90BD7DD91A18}">
      <text>
        <r>
          <rPr>
            <sz val="9"/>
            <color indexed="81"/>
            <rFont val="Tahoma"/>
            <family val="2"/>
          </rPr>
          <t>Verovuoden 2022 laskennalliset verotulot huomioidaan tasauslaskelmassa.</t>
        </r>
      </text>
    </comment>
    <comment ref="C12" authorId="0" shapeId="0" xr:uid="{11D94284-D2E3-4D8B-ABA8-48FD4ADD9652}">
      <text>
        <r>
          <rPr>
            <sz val="9"/>
            <color indexed="81"/>
            <rFont val="Tahoma"/>
            <family val="2"/>
          </rPr>
          <t>alkuperäinen</t>
        </r>
        <r>
          <rPr>
            <b/>
            <sz val="9"/>
            <color indexed="81"/>
            <rFont val="Tahoma"/>
            <family val="2"/>
          </rPr>
          <t xml:space="preserve"> 100 </t>
        </r>
        <r>
          <rPr>
            <sz val="9"/>
            <color indexed="81"/>
            <rFont val="Tahoma"/>
            <family val="2"/>
          </rPr>
          <t xml:space="preserve">
</t>
        </r>
      </text>
    </comment>
    <comment ref="E12" authorId="0" shapeId="0" xr:uid="{B17E6998-53B5-4247-9250-A8990EDD834C}">
      <text>
        <r>
          <rPr>
            <sz val="9"/>
            <color indexed="81"/>
            <rFont val="Tahoma"/>
            <family val="2"/>
          </rPr>
          <t>alkuperäinen</t>
        </r>
        <r>
          <rPr>
            <b/>
            <sz val="9"/>
            <color indexed="81"/>
            <rFont val="Tahoma"/>
            <family val="2"/>
          </rPr>
          <t xml:space="preserve"> 100 </t>
        </r>
        <r>
          <rPr>
            <sz val="9"/>
            <color indexed="81"/>
            <rFont val="Tahoma"/>
            <family val="2"/>
          </rPr>
          <t xml:space="preserve">
</t>
        </r>
      </text>
    </comment>
    <comment ref="F12" authorId="0" shapeId="0" xr:uid="{9B4F1F4B-8701-483F-964A-802775F719D5}">
      <text>
        <r>
          <rPr>
            <sz val="9"/>
            <color indexed="81"/>
            <rFont val="Tahoma"/>
            <family val="2"/>
          </rPr>
          <t>alkuperäinen</t>
        </r>
        <r>
          <rPr>
            <b/>
            <sz val="9"/>
            <color indexed="81"/>
            <rFont val="Tahoma"/>
            <family val="2"/>
          </rPr>
          <t xml:space="preserve"> 50</t>
        </r>
      </text>
    </comment>
    <comment ref="G12" authorId="0" shapeId="0" xr:uid="{FA6E4F8A-93BE-4A8B-AE00-1A956A5EEAE3}">
      <text>
        <r>
          <rPr>
            <sz val="9"/>
            <color indexed="81"/>
            <rFont val="Tahoma"/>
            <family val="2"/>
          </rPr>
          <t>alkuperäinen:</t>
        </r>
        <r>
          <rPr>
            <b/>
            <sz val="9"/>
            <color indexed="81"/>
            <rFont val="Tahoma"/>
            <family val="2"/>
          </rPr>
          <t xml:space="preserve"> 0</t>
        </r>
        <r>
          <rPr>
            <sz val="9"/>
            <color indexed="81"/>
            <rFont val="Tahoma"/>
            <family val="2"/>
          </rPr>
          <t xml:space="preserve">
</t>
        </r>
      </text>
    </comment>
    <comment ref="I14" authorId="0" shapeId="0" xr:uid="{CA9A3A94-7F8D-4E19-8861-4E196B23B0DC}">
      <text>
        <r>
          <rPr>
            <sz val="9"/>
            <color indexed="81"/>
            <rFont val="Tahoma"/>
            <family val="2"/>
          </rPr>
          <t xml:space="preserve">alkuperäinen: </t>
        </r>
        <r>
          <rPr>
            <b/>
            <sz val="9"/>
            <color indexed="81"/>
            <rFont val="Tahoma"/>
            <charset val="1"/>
          </rPr>
          <t>1956,95</t>
        </r>
      </text>
    </comment>
  </commentList>
</comments>
</file>

<file path=xl/sharedStrings.xml><?xml version="1.0" encoding="utf-8"?>
<sst xmlns="http://schemas.openxmlformats.org/spreadsheetml/2006/main" count="1523" uniqueCount="920">
  <si>
    <t>005</t>
  </si>
  <si>
    <t xml:space="preserve">Alajärvi                                          </t>
  </si>
  <si>
    <t>009</t>
  </si>
  <si>
    <t xml:space="preserve">Alavieska                                         </t>
  </si>
  <si>
    <t>010</t>
  </si>
  <si>
    <t xml:space="preserve">Alavus                                            </t>
  </si>
  <si>
    <t>016</t>
  </si>
  <si>
    <t xml:space="preserve">Asikkala                                          </t>
  </si>
  <si>
    <t>018</t>
  </si>
  <si>
    <t xml:space="preserve">Askola                                            </t>
  </si>
  <si>
    <t>019</t>
  </si>
  <si>
    <t xml:space="preserve">Aura                                              </t>
  </si>
  <si>
    <t>020</t>
  </si>
  <si>
    <t xml:space="preserve">Akaa                                              </t>
  </si>
  <si>
    <t>046</t>
  </si>
  <si>
    <t xml:space="preserve">Enonkoski                                         </t>
  </si>
  <si>
    <t>047</t>
  </si>
  <si>
    <t xml:space="preserve">Enontekiö                                         </t>
  </si>
  <si>
    <t>049</t>
  </si>
  <si>
    <t xml:space="preserve">Espoo                                             </t>
  </si>
  <si>
    <t>050</t>
  </si>
  <si>
    <t xml:space="preserve">Eura                                              </t>
  </si>
  <si>
    <t>051</t>
  </si>
  <si>
    <t xml:space="preserve">Eurajoki                                          </t>
  </si>
  <si>
    <t>052</t>
  </si>
  <si>
    <t xml:space="preserve">Evijärvi                                          </t>
  </si>
  <si>
    <t>061</t>
  </si>
  <si>
    <t xml:space="preserve">Forssa                                            </t>
  </si>
  <si>
    <t>069</t>
  </si>
  <si>
    <t xml:space="preserve">Haapajärvi                                        </t>
  </si>
  <si>
    <t>071</t>
  </si>
  <si>
    <t xml:space="preserve">Haapavesi                                         </t>
  </si>
  <si>
    <t>072</t>
  </si>
  <si>
    <t xml:space="preserve">Hailuoto                                          </t>
  </si>
  <si>
    <t>074</t>
  </si>
  <si>
    <t xml:space="preserve">Halsua                                            </t>
  </si>
  <si>
    <t>075</t>
  </si>
  <si>
    <t xml:space="preserve">Hamina                                            </t>
  </si>
  <si>
    <t>077</t>
  </si>
  <si>
    <t xml:space="preserve">Hankasalmi                                        </t>
  </si>
  <si>
    <t>078</t>
  </si>
  <si>
    <t xml:space="preserve">Hanko                                             </t>
  </si>
  <si>
    <t>079</t>
  </si>
  <si>
    <t xml:space="preserve">Harjavalta                                        </t>
  </si>
  <si>
    <t>081</t>
  </si>
  <si>
    <t xml:space="preserve">Hartola                                           </t>
  </si>
  <si>
    <t>082</t>
  </si>
  <si>
    <t xml:space="preserve">Hattula                                           </t>
  </si>
  <si>
    <t>086</t>
  </si>
  <si>
    <t xml:space="preserve">Hausjärvi                                         </t>
  </si>
  <si>
    <t>090</t>
  </si>
  <si>
    <t xml:space="preserve">Heinävesi                                         </t>
  </si>
  <si>
    <t>091</t>
  </si>
  <si>
    <t xml:space="preserve">Helsinki                                          </t>
  </si>
  <si>
    <t>092</t>
  </si>
  <si>
    <t xml:space="preserve">Vantaa                                            </t>
  </si>
  <si>
    <t>097</t>
  </si>
  <si>
    <t xml:space="preserve">Hirvensalmi                                       </t>
  </si>
  <si>
    <t>098</t>
  </si>
  <si>
    <t xml:space="preserve">Hollola                                           </t>
  </si>
  <si>
    <t>102</t>
  </si>
  <si>
    <t xml:space="preserve">Huittinen                                         </t>
  </si>
  <si>
    <t>103</t>
  </si>
  <si>
    <t xml:space="preserve">Humppila                                          </t>
  </si>
  <si>
    <t>105</t>
  </si>
  <si>
    <t xml:space="preserve">Hyrynsalmi                                        </t>
  </si>
  <si>
    <t>106</t>
  </si>
  <si>
    <t xml:space="preserve">Hyvinkää                                          </t>
  </si>
  <si>
    <t>108</t>
  </si>
  <si>
    <t xml:space="preserve">Hämeenkyrö                                        </t>
  </si>
  <si>
    <t>109</t>
  </si>
  <si>
    <t xml:space="preserve">Hämeenlinna                                       </t>
  </si>
  <si>
    <t>111</t>
  </si>
  <si>
    <t xml:space="preserve">Heinola                                           </t>
  </si>
  <si>
    <t>139</t>
  </si>
  <si>
    <t xml:space="preserve">Ii                                                </t>
  </si>
  <si>
    <t>140</t>
  </si>
  <si>
    <t xml:space="preserve">Iisalmi                                           </t>
  </si>
  <si>
    <t>142</t>
  </si>
  <si>
    <t xml:space="preserve">Iitti                                             </t>
  </si>
  <si>
    <t>143</t>
  </si>
  <si>
    <t xml:space="preserve">Ikaalinen                                         </t>
  </si>
  <si>
    <t>145</t>
  </si>
  <si>
    <t xml:space="preserve">Ilmajoki                                          </t>
  </si>
  <si>
    <t>146</t>
  </si>
  <si>
    <t xml:space="preserve">Ilomantsi                                         </t>
  </si>
  <si>
    <t>148</t>
  </si>
  <si>
    <t xml:space="preserve">Inari                                             </t>
  </si>
  <si>
    <t>149</t>
  </si>
  <si>
    <t xml:space="preserve">Inkoo                                             </t>
  </si>
  <si>
    <t>151</t>
  </si>
  <si>
    <t xml:space="preserve">Isojoki                                           </t>
  </si>
  <si>
    <t>152</t>
  </si>
  <si>
    <t xml:space="preserve">Isokyrö                                           </t>
  </si>
  <si>
    <t>153</t>
  </si>
  <si>
    <t xml:space="preserve">Imatra                                            </t>
  </si>
  <si>
    <t>165</t>
  </si>
  <si>
    <t xml:space="preserve">Janakkala                                         </t>
  </si>
  <si>
    <t>167</t>
  </si>
  <si>
    <t xml:space="preserve">Joensuu                                           </t>
  </si>
  <si>
    <t>169</t>
  </si>
  <si>
    <t xml:space="preserve">Jokioinen                                         </t>
  </si>
  <si>
    <t>171</t>
  </si>
  <si>
    <t xml:space="preserve">Joroinen                                          </t>
  </si>
  <si>
    <t>172</t>
  </si>
  <si>
    <t xml:space="preserve">Joutsa                                            </t>
  </si>
  <si>
    <t>176</t>
  </si>
  <si>
    <t xml:space="preserve">Juuka                                             </t>
  </si>
  <si>
    <t>177</t>
  </si>
  <si>
    <t xml:space="preserve">Juupajoki                                         </t>
  </si>
  <si>
    <t>178</t>
  </si>
  <si>
    <t xml:space="preserve">Juva                                              </t>
  </si>
  <si>
    <t>179</t>
  </si>
  <si>
    <t xml:space="preserve">Jyväskylä                                         </t>
  </si>
  <si>
    <t>181</t>
  </si>
  <si>
    <t xml:space="preserve">Jämijärvi                                         </t>
  </si>
  <si>
    <t>182</t>
  </si>
  <si>
    <t xml:space="preserve">Jämsä                                             </t>
  </si>
  <si>
    <t>186</t>
  </si>
  <si>
    <t xml:space="preserve">Järvenpää                                         </t>
  </si>
  <si>
    <t>202</t>
  </si>
  <si>
    <t xml:space="preserve">Kaarina                                           </t>
  </si>
  <si>
    <t>204</t>
  </si>
  <si>
    <t xml:space="preserve">Kaavi                                             </t>
  </si>
  <si>
    <t>205</t>
  </si>
  <si>
    <t xml:space="preserve">Kajaani                                           </t>
  </si>
  <si>
    <t>208</t>
  </si>
  <si>
    <t xml:space="preserve">Kalajoki                                          </t>
  </si>
  <si>
    <t>211</t>
  </si>
  <si>
    <t xml:space="preserve">Kangasala                                         </t>
  </si>
  <si>
    <t>213</t>
  </si>
  <si>
    <t xml:space="preserve">Kangasniemi                                       </t>
  </si>
  <si>
    <t>214</t>
  </si>
  <si>
    <t xml:space="preserve">Kankaanpää                                        </t>
  </si>
  <si>
    <t>216</t>
  </si>
  <si>
    <t xml:space="preserve">Kannonkoski                                       </t>
  </si>
  <si>
    <t>217</t>
  </si>
  <si>
    <t xml:space="preserve">Kannus                                            </t>
  </si>
  <si>
    <t>218</t>
  </si>
  <si>
    <t xml:space="preserve">Karijoki                                          </t>
  </si>
  <si>
    <t>224</t>
  </si>
  <si>
    <t xml:space="preserve">Karkkila                                          </t>
  </si>
  <si>
    <t>226</t>
  </si>
  <si>
    <t xml:space="preserve">Karstula                                          </t>
  </si>
  <si>
    <t>230</t>
  </si>
  <si>
    <t xml:space="preserve">Karvia                                            </t>
  </si>
  <si>
    <t>231</t>
  </si>
  <si>
    <t xml:space="preserve">Kaskinen                                          </t>
  </si>
  <si>
    <t>232</t>
  </si>
  <si>
    <t xml:space="preserve">Kauhajoki                                         </t>
  </si>
  <si>
    <t>233</t>
  </si>
  <si>
    <t xml:space="preserve">Kauhava                                           </t>
  </si>
  <si>
    <t>235</t>
  </si>
  <si>
    <t xml:space="preserve">Kauniainen                                        </t>
  </si>
  <si>
    <t>236</t>
  </si>
  <si>
    <t xml:space="preserve">Kaustinen                                         </t>
  </si>
  <si>
    <t>239</t>
  </si>
  <si>
    <t xml:space="preserve">Keitele                                           </t>
  </si>
  <si>
    <t>240</t>
  </si>
  <si>
    <t xml:space="preserve">Kemi                                              </t>
  </si>
  <si>
    <t>241</t>
  </si>
  <si>
    <t xml:space="preserve">Keminmaa                                          </t>
  </si>
  <si>
    <t>244</t>
  </si>
  <si>
    <t xml:space="preserve">Kempele                                           </t>
  </si>
  <si>
    <t>245</t>
  </si>
  <si>
    <t xml:space="preserve">Kerava                                            </t>
  </si>
  <si>
    <t>249</t>
  </si>
  <si>
    <t xml:space="preserve">Keuruu                                            </t>
  </si>
  <si>
    <t>250</t>
  </si>
  <si>
    <t xml:space="preserve">Kihniö                                            </t>
  </si>
  <si>
    <t>256</t>
  </si>
  <si>
    <t xml:space="preserve">Kinnula                                           </t>
  </si>
  <si>
    <t>257</t>
  </si>
  <si>
    <t xml:space="preserve">Kirkkonummi                                       </t>
  </si>
  <si>
    <t>260</t>
  </si>
  <si>
    <t xml:space="preserve">Kitee                                             </t>
  </si>
  <si>
    <t>261</t>
  </si>
  <si>
    <t xml:space="preserve">Kittilä                                           </t>
  </si>
  <si>
    <t>263</t>
  </si>
  <si>
    <t xml:space="preserve">Kiuruvesi                                         </t>
  </si>
  <si>
    <t>265</t>
  </si>
  <si>
    <t xml:space="preserve">Kivijärvi                                         </t>
  </si>
  <si>
    <t>271</t>
  </si>
  <si>
    <t xml:space="preserve">Kokemäki                                          </t>
  </si>
  <si>
    <t>272</t>
  </si>
  <si>
    <t xml:space="preserve">Kokkola                                           </t>
  </si>
  <si>
    <t>273</t>
  </si>
  <si>
    <t xml:space="preserve">Kolari                                            </t>
  </si>
  <si>
    <t>275</t>
  </si>
  <si>
    <t xml:space="preserve">Konnevesi                                         </t>
  </si>
  <si>
    <t>276</t>
  </si>
  <si>
    <t xml:space="preserve">Kontiolahti                                       </t>
  </si>
  <si>
    <t>280</t>
  </si>
  <si>
    <t xml:space="preserve">Korsnäs                                           </t>
  </si>
  <si>
    <t>284</t>
  </si>
  <si>
    <t xml:space="preserve">Koski Tl                                          </t>
  </si>
  <si>
    <t>285</t>
  </si>
  <si>
    <t xml:space="preserve">Kotka                                             </t>
  </si>
  <si>
    <t>286</t>
  </si>
  <si>
    <t xml:space="preserve">Kouvola                                           </t>
  </si>
  <si>
    <t>287</t>
  </si>
  <si>
    <t xml:space="preserve">Kristiinankaupunki                                </t>
  </si>
  <si>
    <t>288</t>
  </si>
  <si>
    <t xml:space="preserve">Kruunupyy                                         </t>
  </si>
  <si>
    <t>290</t>
  </si>
  <si>
    <t xml:space="preserve">Kuhmo                                             </t>
  </si>
  <si>
    <t>291</t>
  </si>
  <si>
    <t xml:space="preserve">Kuhmoinen                                         </t>
  </si>
  <si>
    <t>297</t>
  </si>
  <si>
    <t xml:space="preserve">Kuopio                                            </t>
  </si>
  <si>
    <t>300</t>
  </si>
  <si>
    <t xml:space="preserve">Kuortane                                          </t>
  </si>
  <si>
    <t>301</t>
  </si>
  <si>
    <t xml:space="preserve">Kurikka                                           </t>
  </si>
  <si>
    <t>304</t>
  </si>
  <si>
    <t xml:space="preserve">Kustavi                                           </t>
  </si>
  <si>
    <t>305</t>
  </si>
  <si>
    <t xml:space="preserve">Kuusamo                                           </t>
  </si>
  <si>
    <t>309</t>
  </si>
  <si>
    <t xml:space="preserve">Outokumpu                                         </t>
  </si>
  <si>
    <t>312</t>
  </si>
  <si>
    <t xml:space="preserve">Kyyjärvi                                          </t>
  </si>
  <si>
    <t>316</t>
  </si>
  <si>
    <t xml:space="preserve">Kärkölä                                           </t>
  </si>
  <si>
    <t>317</t>
  </si>
  <si>
    <t xml:space="preserve">Kärsämäki                                         </t>
  </si>
  <si>
    <t>320</t>
  </si>
  <si>
    <t xml:space="preserve">Kemijärvi                                         </t>
  </si>
  <si>
    <t>322</t>
  </si>
  <si>
    <t xml:space="preserve">Kemiönsaari                                       </t>
  </si>
  <si>
    <t>398</t>
  </si>
  <si>
    <t xml:space="preserve">Lahti                                             </t>
  </si>
  <si>
    <t>399</t>
  </si>
  <si>
    <t xml:space="preserve">Laihia                                            </t>
  </si>
  <si>
    <t>400</t>
  </si>
  <si>
    <t xml:space="preserve">Laitila                                           </t>
  </si>
  <si>
    <t>402</t>
  </si>
  <si>
    <t xml:space="preserve">Lapinlahti                                        </t>
  </si>
  <si>
    <t>403</t>
  </si>
  <si>
    <t xml:space="preserve">Lappajärvi                                        </t>
  </si>
  <si>
    <t>405</t>
  </si>
  <si>
    <t xml:space="preserve">Lappeenranta                                      </t>
  </si>
  <si>
    <t>407</t>
  </si>
  <si>
    <t xml:space="preserve">Lapinjärvi                                        </t>
  </si>
  <si>
    <t>408</t>
  </si>
  <si>
    <t xml:space="preserve">Lapua                                             </t>
  </si>
  <si>
    <t>410</t>
  </si>
  <si>
    <t xml:space="preserve">Laukaa                                            </t>
  </si>
  <si>
    <t>416</t>
  </si>
  <si>
    <t xml:space="preserve">Lemi                                              </t>
  </si>
  <si>
    <t>418</t>
  </si>
  <si>
    <t xml:space="preserve">Lempäälä                                          </t>
  </si>
  <si>
    <t>420</t>
  </si>
  <si>
    <t xml:space="preserve">Leppävirta                                        </t>
  </si>
  <si>
    <t>421</t>
  </si>
  <si>
    <t xml:space="preserve">Lestijärvi                                        </t>
  </si>
  <si>
    <t>422</t>
  </si>
  <si>
    <t xml:space="preserve">Lieksa                                            </t>
  </si>
  <si>
    <t>423</t>
  </si>
  <si>
    <t xml:space="preserve">Lieto                                             </t>
  </si>
  <si>
    <t>425</t>
  </si>
  <si>
    <t xml:space="preserve">Liminka                                           </t>
  </si>
  <si>
    <t>426</t>
  </si>
  <si>
    <t xml:space="preserve">Liperi                                            </t>
  </si>
  <si>
    <t>430</t>
  </si>
  <si>
    <t xml:space="preserve">Loimaa                                            </t>
  </si>
  <si>
    <t>433</t>
  </si>
  <si>
    <t xml:space="preserve">Loppi                                             </t>
  </si>
  <si>
    <t>434</t>
  </si>
  <si>
    <t xml:space="preserve">Loviisa                                           </t>
  </si>
  <si>
    <t>435</t>
  </si>
  <si>
    <t xml:space="preserve">Luhanka                                           </t>
  </si>
  <si>
    <t>436</t>
  </si>
  <si>
    <t xml:space="preserve">Lumijoki                                          </t>
  </si>
  <si>
    <t>440</t>
  </si>
  <si>
    <t xml:space="preserve">Luoto                                             </t>
  </si>
  <si>
    <t>441</t>
  </si>
  <si>
    <t xml:space="preserve">Luumäki                                           </t>
  </si>
  <si>
    <t>444</t>
  </si>
  <si>
    <t xml:space="preserve">Lohja                                             </t>
  </si>
  <si>
    <t>445</t>
  </si>
  <si>
    <t xml:space="preserve">Parainen                                          </t>
  </si>
  <si>
    <t>475</t>
  </si>
  <si>
    <t xml:space="preserve">Maalahti                                          </t>
  </si>
  <si>
    <t>480</t>
  </si>
  <si>
    <t xml:space="preserve">Marttila                                          </t>
  </si>
  <si>
    <t>481</t>
  </si>
  <si>
    <t xml:space="preserve">Masku                                             </t>
  </si>
  <si>
    <t>483</t>
  </si>
  <si>
    <t xml:space="preserve">Merijärvi                                         </t>
  </si>
  <si>
    <t>484</t>
  </si>
  <si>
    <t xml:space="preserve">Merikarvia                                        </t>
  </si>
  <si>
    <t>489</t>
  </si>
  <si>
    <t xml:space="preserve">Miehikkälä                                        </t>
  </si>
  <si>
    <t>491</t>
  </si>
  <si>
    <t xml:space="preserve">Mikkeli                                           </t>
  </si>
  <si>
    <t>494</t>
  </si>
  <si>
    <t xml:space="preserve">Muhos                                             </t>
  </si>
  <si>
    <t>495</t>
  </si>
  <si>
    <t xml:space="preserve">Multia                                            </t>
  </si>
  <si>
    <t>498</t>
  </si>
  <si>
    <t xml:space="preserve">Muonio                                            </t>
  </si>
  <si>
    <t>499</t>
  </si>
  <si>
    <t xml:space="preserve">Mustasaari                                        </t>
  </si>
  <si>
    <t>500</t>
  </si>
  <si>
    <t xml:space="preserve">Muurame                                           </t>
  </si>
  <si>
    <t>503</t>
  </si>
  <si>
    <t xml:space="preserve">Mynämäki                                          </t>
  </si>
  <si>
    <t>504</t>
  </si>
  <si>
    <t xml:space="preserve">Myrskylä                                          </t>
  </si>
  <si>
    <t>505</t>
  </si>
  <si>
    <t xml:space="preserve">Mäntsälä                                          </t>
  </si>
  <si>
    <t>507</t>
  </si>
  <si>
    <t xml:space="preserve">Mäntyharju                                        </t>
  </si>
  <si>
    <t>508</t>
  </si>
  <si>
    <t xml:space="preserve">Mänttä-Vilppula                                   </t>
  </si>
  <si>
    <t>529</t>
  </si>
  <si>
    <t xml:space="preserve">Naantali                                          </t>
  </si>
  <si>
    <t>531</t>
  </si>
  <si>
    <t xml:space="preserve">Nakkila                                           </t>
  </si>
  <si>
    <t>535</t>
  </si>
  <si>
    <t xml:space="preserve">Nivala                                            </t>
  </si>
  <si>
    <t>536</t>
  </si>
  <si>
    <t xml:space="preserve">Nokia                                             </t>
  </si>
  <si>
    <t>538</t>
  </si>
  <si>
    <t xml:space="preserve">Nousiainen                                        </t>
  </si>
  <si>
    <t>541</t>
  </si>
  <si>
    <t xml:space="preserve">Nurmes                                            </t>
  </si>
  <si>
    <t>543</t>
  </si>
  <si>
    <t xml:space="preserve">Nurmijärvi                                        </t>
  </si>
  <si>
    <t>545</t>
  </si>
  <si>
    <t xml:space="preserve">Närpiö                                            </t>
  </si>
  <si>
    <t>560</t>
  </si>
  <si>
    <t xml:space="preserve">Orimattila                                        </t>
  </si>
  <si>
    <t>561</t>
  </si>
  <si>
    <t xml:space="preserve">Oripää                                            </t>
  </si>
  <si>
    <t>562</t>
  </si>
  <si>
    <t xml:space="preserve">Orivesi                                           </t>
  </si>
  <si>
    <t>563</t>
  </si>
  <si>
    <t xml:space="preserve">Oulainen                                          </t>
  </si>
  <si>
    <t>564</t>
  </si>
  <si>
    <t xml:space="preserve">Oulu                                              </t>
  </si>
  <si>
    <t>576</t>
  </si>
  <si>
    <t xml:space="preserve">Padasjoki                                         </t>
  </si>
  <si>
    <t>577</t>
  </si>
  <si>
    <t xml:space="preserve">Paimio                                            </t>
  </si>
  <si>
    <t>578</t>
  </si>
  <si>
    <t xml:space="preserve">Paltamo                                           </t>
  </si>
  <si>
    <t>580</t>
  </si>
  <si>
    <t xml:space="preserve">Parikkala                                         </t>
  </si>
  <si>
    <t>581</t>
  </si>
  <si>
    <t xml:space="preserve">Parkano                                           </t>
  </si>
  <si>
    <t>583</t>
  </si>
  <si>
    <t xml:space="preserve">Pelkosenniemi                                     </t>
  </si>
  <si>
    <t>584</t>
  </si>
  <si>
    <t xml:space="preserve">Perho                                             </t>
  </si>
  <si>
    <t>588</t>
  </si>
  <si>
    <t xml:space="preserve">Pertunmaa                                         </t>
  </si>
  <si>
    <t>592</t>
  </si>
  <si>
    <t xml:space="preserve">Petäjävesi                                        </t>
  </si>
  <si>
    <t>593</t>
  </si>
  <si>
    <t xml:space="preserve">Pieksämäki                                        </t>
  </si>
  <si>
    <t>595</t>
  </si>
  <si>
    <t xml:space="preserve">Pielavesi                                         </t>
  </si>
  <si>
    <t>598</t>
  </si>
  <si>
    <t xml:space="preserve">Pietarsaari                                       </t>
  </si>
  <si>
    <t>599</t>
  </si>
  <si>
    <t xml:space="preserve">Pedersören kunta                                  </t>
  </si>
  <si>
    <t>601</t>
  </si>
  <si>
    <t xml:space="preserve">Pihtipudas                                        </t>
  </si>
  <si>
    <t>604</t>
  </si>
  <si>
    <t xml:space="preserve">Pirkkala                                          </t>
  </si>
  <si>
    <t>607</t>
  </si>
  <si>
    <t xml:space="preserve">Polvijärvi                                        </t>
  </si>
  <si>
    <t>608</t>
  </si>
  <si>
    <t xml:space="preserve">Pomarkku                                          </t>
  </si>
  <si>
    <t>609</t>
  </si>
  <si>
    <t xml:space="preserve">Pori                                              </t>
  </si>
  <si>
    <t>611</t>
  </si>
  <si>
    <t xml:space="preserve">Pornainen                                         </t>
  </si>
  <si>
    <t>614</t>
  </si>
  <si>
    <t xml:space="preserve">Posio                                             </t>
  </si>
  <si>
    <t>615</t>
  </si>
  <si>
    <t xml:space="preserve">Pudasjärvi                                        </t>
  </si>
  <si>
    <t>616</t>
  </si>
  <si>
    <t xml:space="preserve">Pukkila                                           </t>
  </si>
  <si>
    <t>619</t>
  </si>
  <si>
    <t xml:space="preserve">Punkalaidun                                       </t>
  </si>
  <si>
    <t>620</t>
  </si>
  <si>
    <t xml:space="preserve">Puolanka                                          </t>
  </si>
  <si>
    <t>623</t>
  </si>
  <si>
    <t xml:space="preserve">Puumala                                           </t>
  </si>
  <si>
    <t>624</t>
  </si>
  <si>
    <t xml:space="preserve">Pyhtää                                            </t>
  </si>
  <si>
    <t>625</t>
  </si>
  <si>
    <t xml:space="preserve">Pyhäjoki                                          </t>
  </si>
  <si>
    <t>626</t>
  </si>
  <si>
    <t xml:space="preserve">Pyhäjärvi                                         </t>
  </si>
  <si>
    <t>630</t>
  </si>
  <si>
    <t xml:space="preserve">Pyhäntä                                           </t>
  </si>
  <si>
    <t>631</t>
  </si>
  <si>
    <t xml:space="preserve">Pyhäranta                                         </t>
  </si>
  <si>
    <t>635</t>
  </si>
  <si>
    <t xml:space="preserve">Pälkäne                                           </t>
  </si>
  <si>
    <t>636</t>
  </si>
  <si>
    <t xml:space="preserve">Pöytyä                                            </t>
  </si>
  <si>
    <t>638</t>
  </si>
  <si>
    <t xml:space="preserve">Porvoo                                            </t>
  </si>
  <si>
    <t>678</t>
  </si>
  <si>
    <t xml:space="preserve">Raahe                                             </t>
  </si>
  <si>
    <t>680</t>
  </si>
  <si>
    <t xml:space="preserve">Raisio                                            </t>
  </si>
  <si>
    <t>681</t>
  </si>
  <si>
    <t xml:space="preserve">Rantasalmi                                        </t>
  </si>
  <si>
    <t>683</t>
  </si>
  <si>
    <t xml:space="preserve">Ranua                                             </t>
  </si>
  <si>
    <t>684</t>
  </si>
  <si>
    <t xml:space="preserve">Rauma                                             </t>
  </si>
  <si>
    <t>686</t>
  </si>
  <si>
    <t xml:space="preserve">Rautalampi                                        </t>
  </si>
  <si>
    <t>687</t>
  </si>
  <si>
    <t xml:space="preserve">Rautavaara                                        </t>
  </si>
  <si>
    <t>689</t>
  </si>
  <si>
    <t xml:space="preserve">Rautjärvi                                         </t>
  </si>
  <si>
    <t>691</t>
  </si>
  <si>
    <t xml:space="preserve">Reisjärvi                                         </t>
  </si>
  <si>
    <t>694</t>
  </si>
  <si>
    <t xml:space="preserve">Riihimäki                                         </t>
  </si>
  <si>
    <t>697</t>
  </si>
  <si>
    <t xml:space="preserve">Ristijärvi                                        </t>
  </si>
  <si>
    <t>698</t>
  </si>
  <si>
    <t xml:space="preserve">Rovaniemi                                         </t>
  </si>
  <si>
    <t>700</t>
  </si>
  <si>
    <t xml:space="preserve">Ruokolahti                                        </t>
  </si>
  <si>
    <t>702</t>
  </si>
  <si>
    <t xml:space="preserve">Ruovesi                                           </t>
  </si>
  <si>
    <t>704</t>
  </si>
  <si>
    <t xml:space="preserve">Rusko                                             </t>
  </si>
  <si>
    <t>707</t>
  </si>
  <si>
    <t xml:space="preserve">Rääkkylä                                          </t>
  </si>
  <si>
    <t>710</t>
  </si>
  <si>
    <t xml:space="preserve">Raasepori                                         </t>
  </si>
  <si>
    <t>729</t>
  </si>
  <si>
    <t xml:space="preserve">Saarijärvi                                        </t>
  </si>
  <si>
    <t>732</t>
  </si>
  <si>
    <t xml:space="preserve">Salla                                             </t>
  </si>
  <si>
    <t>734</t>
  </si>
  <si>
    <t xml:space="preserve">Salo                                              </t>
  </si>
  <si>
    <t>738</t>
  </si>
  <si>
    <t xml:space="preserve">Sauvo                                             </t>
  </si>
  <si>
    <t>739</t>
  </si>
  <si>
    <t xml:space="preserve">Savitaipale                                       </t>
  </si>
  <si>
    <t>740</t>
  </si>
  <si>
    <t xml:space="preserve">Savonlinna                                        </t>
  </si>
  <si>
    <t>742</t>
  </si>
  <si>
    <t xml:space="preserve">Savukoski                                         </t>
  </si>
  <si>
    <t>743</t>
  </si>
  <si>
    <t xml:space="preserve">Seinäjoki                                         </t>
  </si>
  <si>
    <t>746</t>
  </si>
  <si>
    <t xml:space="preserve">Sievi                                             </t>
  </si>
  <si>
    <t>747</t>
  </si>
  <si>
    <t xml:space="preserve">Siikainen                                         </t>
  </si>
  <si>
    <t>748</t>
  </si>
  <si>
    <t xml:space="preserve">Siikajoki                                         </t>
  </si>
  <si>
    <t>749</t>
  </si>
  <si>
    <t xml:space="preserve">Siilinjärvi                                       </t>
  </si>
  <si>
    <t>751</t>
  </si>
  <si>
    <t xml:space="preserve">Simo                                              </t>
  </si>
  <si>
    <t>753</t>
  </si>
  <si>
    <t xml:space="preserve">Sipoo                                             </t>
  </si>
  <si>
    <t>755</t>
  </si>
  <si>
    <t xml:space="preserve">Siuntio                                           </t>
  </si>
  <si>
    <t>758</t>
  </si>
  <si>
    <t xml:space="preserve">Sodankylä                                         </t>
  </si>
  <si>
    <t>759</t>
  </si>
  <si>
    <t xml:space="preserve">Soini                                             </t>
  </si>
  <si>
    <t>761</t>
  </si>
  <si>
    <t xml:space="preserve">Somero                                            </t>
  </si>
  <si>
    <t>762</t>
  </si>
  <si>
    <t xml:space="preserve">Sonkajärvi                                        </t>
  </si>
  <si>
    <t>765</t>
  </si>
  <si>
    <t xml:space="preserve">Sotkamo                                           </t>
  </si>
  <si>
    <t>768</t>
  </si>
  <si>
    <t xml:space="preserve">Sulkava                                           </t>
  </si>
  <si>
    <t>777</t>
  </si>
  <si>
    <t xml:space="preserve">Suomussalmi                                       </t>
  </si>
  <si>
    <t>778</t>
  </si>
  <si>
    <t xml:space="preserve">Suonenjoki                                        </t>
  </si>
  <si>
    <t>781</t>
  </si>
  <si>
    <t xml:space="preserve">Sysmä                                             </t>
  </si>
  <si>
    <t>783</t>
  </si>
  <si>
    <t xml:space="preserve">Säkylä                                            </t>
  </si>
  <si>
    <t>785</t>
  </si>
  <si>
    <t xml:space="preserve">Vaala                                             </t>
  </si>
  <si>
    <t>790</t>
  </si>
  <si>
    <t xml:space="preserve">Sastamala                                         </t>
  </si>
  <si>
    <t>791</t>
  </si>
  <si>
    <t xml:space="preserve">Siikalatva                                        </t>
  </si>
  <si>
    <t>831</t>
  </si>
  <si>
    <t xml:space="preserve">Taipalsaari                                       </t>
  </si>
  <si>
    <t>832</t>
  </si>
  <si>
    <t xml:space="preserve">Taivalkoski                                       </t>
  </si>
  <si>
    <t>833</t>
  </si>
  <si>
    <t xml:space="preserve">Taivassalo                                        </t>
  </si>
  <si>
    <t>834</t>
  </si>
  <si>
    <t xml:space="preserve">Tammela                                           </t>
  </si>
  <si>
    <t>837</t>
  </si>
  <si>
    <t xml:space="preserve">Tampere                                           </t>
  </si>
  <si>
    <t>844</t>
  </si>
  <si>
    <t xml:space="preserve">Tervo                                             </t>
  </si>
  <si>
    <t>845</t>
  </si>
  <si>
    <t xml:space="preserve">Tervola                                           </t>
  </si>
  <si>
    <t>846</t>
  </si>
  <si>
    <t xml:space="preserve">Teuva                                             </t>
  </si>
  <si>
    <t>848</t>
  </si>
  <si>
    <t xml:space="preserve">Tohmajärvi                                        </t>
  </si>
  <si>
    <t>849</t>
  </si>
  <si>
    <t xml:space="preserve">Toholampi                                         </t>
  </si>
  <si>
    <t>850</t>
  </si>
  <si>
    <t xml:space="preserve">Toivakka                                          </t>
  </si>
  <si>
    <t>851</t>
  </si>
  <si>
    <t xml:space="preserve">Tornio                                            </t>
  </si>
  <si>
    <t>853</t>
  </si>
  <si>
    <t xml:space="preserve">Turku                                             </t>
  </si>
  <si>
    <t>854</t>
  </si>
  <si>
    <t xml:space="preserve">Pello                                             </t>
  </si>
  <si>
    <t>857</t>
  </si>
  <si>
    <t xml:space="preserve">Tuusniemi                                         </t>
  </si>
  <si>
    <t>858</t>
  </si>
  <si>
    <t xml:space="preserve">Tuusula                                           </t>
  </si>
  <si>
    <t>859</t>
  </si>
  <si>
    <t xml:space="preserve">Tyrnävä                                           </t>
  </si>
  <si>
    <t>886</t>
  </si>
  <si>
    <t xml:space="preserve">Ulvila                                            </t>
  </si>
  <si>
    <t>887</t>
  </si>
  <si>
    <t xml:space="preserve">Urjala                                            </t>
  </si>
  <si>
    <t>889</t>
  </si>
  <si>
    <t xml:space="preserve">Utajärvi                                          </t>
  </si>
  <si>
    <t>890</t>
  </si>
  <si>
    <t xml:space="preserve">Utsjoki                                           </t>
  </si>
  <si>
    <t>892</t>
  </si>
  <si>
    <t xml:space="preserve">Uurainen                                          </t>
  </si>
  <si>
    <t>893</t>
  </si>
  <si>
    <t xml:space="preserve">Uusikaarlepyy                                     </t>
  </si>
  <si>
    <t>895</t>
  </si>
  <si>
    <t xml:space="preserve">Uusikaupunki                                      </t>
  </si>
  <si>
    <t>905</t>
  </si>
  <si>
    <t xml:space="preserve">Vaasa                                             </t>
  </si>
  <si>
    <t>908</t>
  </si>
  <si>
    <t xml:space="preserve">Valkeakoski                                       </t>
  </si>
  <si>
    <t>915</t>
  </si>
  <si>
    <t xml:space="preserve">Varkaus                                           </t>
  </si>
  <si>
    <t>918</t>
  </si>
  <si>
    <t xml:space="preserve">Vehmaa                                            </t>
  </si>
  <si>
    <t>921</t>
  </si>
  <si>
    <t xml:space="preserve">Vesanto                                           </t>
  </si>
  <si>
    <t>922</t>
  </si>
  <si>
    <t xml:space="preserve">Vesilahti                                         </t>
  </si>
  <si>
    <t>924</t>
  </si>
  <si>
    <t xml:space="preserve">Veteli                                            </t>
  </si>
  <si>
    <t>925</t>
  </si>
  <si>
    <t xml:space="preserve">Vieremä                                           </t>
  </si>
  <si>
    <t>927</t>
  </si>
  <si>
    <t xml:space="preserve">Vihti                                             </t>
  </si>
  <si>
    <t>931</t>
  </si>
  <si>
    <t xml:space="preserve">Viitasaari                                        </t>
  </si>
  <si>
    <t>934</t>
  </si>
  <si>
    <t xml:space="preserve">Vimpeli                                           </t>
  </si>
  <si>
    <t>935</t>
  </si>
  <si>
    <t xml:space="preserve">Virolahti                                         </t>
  </si>
  <si>
    <t>936</t>
  </si>
  <si>
    <t xml:space="preserve">Virrat                                            </t>
  </si>
  <si>
    <t>946</t>
  </si>
  <si>
    <t xml:space="preserve">Vöyri                                             </t>
  </si>
  <si>
    <t>976</t>
  </si>
  <si>
    <t xml:space="preserve">Ylitornio                                         </t>
  </si>
  <si>
    <t>977</t>
  </si>
  <si>
    <t xml:space="preserve">Ylivieska                                         </t>
  </si>
  <si>
    <t>980</t>
  </si>
  <si>
    <t xml:space="preserve">Ylöjärvi                                          </t>
  </si>
  <si>
    <t>981</t>
  </si>
  <si>
    <t xml:space="preserve">Ypäjä                                             </t>
  </si>
  <si>
    <t>989</t>
  </si>
  <si>
    <t xml:space="preserve">Ähtäri                                            </t>
  </si>
  <si>
    <t>992</t>
  </si>
  <si>
    <t>Äänekoski</t>
  </si>
  <si>
    <t>Maksettava kunnallisvero</t>
  </si>
  <si>
    <t>Osuus yhteisöverosta</t>
  </si>
  <si>
    <t>Tuloveroprosentti</t>
  </si>
  <si>
    <t>Verotettava tulo</t>
  </si>
  <si>
    <t>Laskennallinen kunnallisvero</t>
  </si>
  <si>
    <t>Laskennallinen kiinteistövero</t>
  </si>
  <si>
    <t>Akaa</t>
  </si>
  <si>
    <t xml:space="preserve">Alajärvi           </t>
  </si>
  <si>
    <t xml:space="preserve">Alavieska          </t>
  </si>
  <si>
    <t>Alavus</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</si>
  <si>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</si>
  <si>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</si>
  <si>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</si>
  <si>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</si>
  <si>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</si>
  <si>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</si>
  <si>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</si>
  <si>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</si>
  <si>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</si>
  <si>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</si>
  <si>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</si>
  <si>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</si>
  <si>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</si>
  <si>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</si>
  <si>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</si>
  <si>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</si>
  <si>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</si>
  <si>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</si>
  <si>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</si>
  <si>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</si>
  <si>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</si>
  <si>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Heinola            </t>
  </si>
  <si>
    <t xml:space="preserve">Heinävesi          </t>
  </si>
  <si>
    <t xml:space="preserve">Helsinki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</si>
  <si>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</si>
  <si>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</si>
  <si>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</si>
  <si>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</si>
  <si>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</si>
  <si>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</si>
  <si>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</si>
  <si>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</si>
  <si>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Ii                 </t>
  </si>
  <si>
    <t xml:space="preserve">Iisalmi            </t>
  </si>
  <si>
    <t xml:space="preserve">Iitti              </t>
  </si>
  <si>
    <t xml:space="preserve">Ikaalinen          </t>
  </si>
  <si>
    <t xml:space="preserve">Ilmajoki           </t>
  </si>
  <si>
    <t xml:space="preserve">Ilomantsi          </t>
  </si>
  <si>
    <t xml:space="preserve">Imatra             </t>
  </si>
  <si>
    <t xml:space="preserve">Inari              </t>
  </si>
  <si>
    <t xml:space="preserve">Inkoo              </t>
  </si>
  <si>
    <t xml:space="preserve">Isojoki            </t>
  </si>
  <si>
    <t xml:space="preserve">Isokyrö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</si>
  <si>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</si>
  <si>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</si>
  <si>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</si>
  <si>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</si>
  <si>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</si>
  <si>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</si>
  <si>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</si>
  <si>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</si>
  <si>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</si>
  <si>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</si>
  <si>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</si>
  <si>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</si>
  <si>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</si>
  <si>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</si>
  <si>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</si>
  <si>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</si>
  <si>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</si>
  <si>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</si>
  <si>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</si>
  <si>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</si>
  <si>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</si>
  <si>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</si>
  <si>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</si>
  <si>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</si>
  <si>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</si>
  <si>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</si>
  <si>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</si>
  <si>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</si>
  <si>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</si>
  <si>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</si>
  <si>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</si>
  <si>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</si>
  <si>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Kemijärvi          </t>
  </si>
  <si>
    <t xml:space="preserve">Keminmaa           </t>
  </si>
  <si>
    <t>Kemiönsaari</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</si>
  <si>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</si>
  <si>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</si>
  <si>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</si>
  <si>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</si>
  <si>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</si>
  <si>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</si>
  <si>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</si>
  <si>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</si>
  <si>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</si>
  <si>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</si>
  <si>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</si>
  <si>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</si>
  <si>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</si>
  <si>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</si>
  <si>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</si>
  <si>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</si>
  <si>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</si>
  <si>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</si>
  <si>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</si>
  <si>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</si>
  <si>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</si>
  <si>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</si>
  <si>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</si>
  <si>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</si>
  <si>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</si>
  <si>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</si>
  <si>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</si>
  <si>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</si>
  <si>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Kyyjärvi           </t>
  </si>
  <si>
    <t xml:space="preserve">Kärkölä            </t>
  </si>
  <si>
    <t xml:space="preserve">Kärsämäki          </t>
  </si>
  <si>
    <t xml:space="preserve">Lahti              </t>
  </si>
  <si>
    <t xml:space="preserve">Laihia             </t>
  </si>
  <si>
    <t xml:space="preserve">Laitila            </t>
  </si>
  <si>
    <t xml:space="preserve">Lapinjärvi         </t>
  </si>
  <si>
    <t xml:space="preserve">Lapinlahti         </t>
  </si>
  <si>
    <t xml:space="preserve">Lappajärvi         </t>
  </si>
  <si>
    <t xml:space="preserve">Lappeenranta       </t>
  </si>
  <si>
    <t xml:space="preserve">Lapua              </t>
  </si>
  <si>
    <t xml:space="preserve">Laukaa             </t>
  </si>
  <si>
    <t xml:space="preserve">Lemi               </t>
  </si>
  <si>
    <t xml:space="preserve">Lempäälä           </t>
  </si>
  <si>
    <t xml:space="preserve">Leppävirta         </t>
  </si>
  <si>
    <t xml:space="preserve">Lestijärvi         </t>
  </si>
  <si>
    <t xml:space="preserve">Lieksa             </t>
  </si>
  <si>
    <t>Lieto</t>
  </si>
  <si>
    <t xml:space="preserve">Liminka            </t>
  </si>
  <si>
    <t xml:space="preserve">Liperi             </t>
  </si>
  <si>
    <t>Lohja</t>
  </si>
  <si>
    <t xml:space="preserve">Loimaa             </t>
  </si>
  <si>
    <t xml:space="preserve">Loppi              </t>
  </si>
  <si>
    <t xml:space="preserve">Loviisa            </t>
  </si>
  <si>
    <t xml:space="preserve">Luhanka            </t>
  </si>
  <si>
    <t xml:space="preserve">Lumijoki           </t>
  </si>
  <si>
    <t xml:space="preserve">Luoto              </t>
  </si>
  <si>
    <t xml:space="preserve">Luumäki            </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</si>
  <si>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</si>
  <si>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</si>
  <si>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</si>
  <si>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</si>
  <si>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</si>
  <si>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</si>
  <si>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</si>
  <si>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</si>
  <si>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</si>
  <si>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</si>
  <si>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</si>
  <si>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</si>
  <si>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</si>
  <si>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</si>
  <si>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</si>
  <si>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Mänttä-Vilppula             </t>
  </si>
  <si>
    <t xml:space="preserve">Mäntyharju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</si>
  <si>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</si>
  <si>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</si>
  <si>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</si>
  <si>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</si>
  <si>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</si>
  <si>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</si>
  <si>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</si>
  <si>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</si>
  <si>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</si>
  <si>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</si>
  <si>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</si>
  <si>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</si>
  <si>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</si>
  <si>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Outokumpu          </t>
  </si>
  <si>
    <t xml:space="preserve">Padasjoki          </t>
  </si>
  <si>
    <t xml:space="preserve">Paimio             </t>
  </si>
  <si>
    <t xml:space="preserve">Paltamo            </t>
  </si>
  <si>
    <t>Parainen</t>
  </si>
  <si>
    <t xml:space="preserve">Parikkala          </t>
  </si>
  <si>
    <t xml:space="preserve">Parkano            </t>
  </si>
  <si>
    <t>Pedersören kunta</t>
  </si>
  <si>
    <t xml:space="preserve">Pelkosenniemi      </t>
  </si>
  <si>
    <t xml:space="preserve">Pello              </t>
  </si>
  <si>
    <t xml:space="preserve">Perho              </t>
  </si>
  <si>
    <t xml:space="preserve">Pertunmaa          </t>
  </si>
  <si>
    <t xml:space="preserve">Petäjävesi         </t>
  </si>
  <si>
    <t xml:space="preserve">Pieksämäki         </t>
  </si>
  <si>
    <t xml:space="preserve">Pielavesi          </t>
  </si>
  <si>
    <t xml:space="preserve">Pietarsaari        </t>
  </si>
  <si>
    <t xml:space="preserve">Pihtipudas         </t>
  </si>
  <si>
    <t xml:space="preserve">Pirkkala           </t>
  </si>
  <si>
    <t xml:space="preserve">Polvijärvi         </t>
  </si>
  <si>
    <t xml:space="preserve">Pomarkku           </t>
  </si>
  <si>
    <t>Pori</t>
  </si>
  <si>
    <t xml:space="preserve">Pornainen          </t>
  </si>
  <si>
    <t xml:space="preserve">Porvoo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</si>
  <si>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</si>
  <si>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</si>
  <si>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</si>
  <si>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</si>
  <si>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</si>
  <si>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</si>
  <si>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</si>
  <si>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</si>
  <si>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</si>
  <si>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</si>
  <si>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</si>
  <si>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</si>
  <si>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</si>
  <si>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Raahe</t>
  </si>
  <si>
    <t>Raasepori</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</si>
  <si>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</si>
  <si>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</si>
  <si>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</si>
  <si>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</si>
  <si>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</si>
  <si>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</si>
  <si>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</si>
  <si>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</si>
  <si>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</si>
  <si>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</si>
  <si>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</si>
  <si>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</si>
  <si>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</si>
  <si>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</si>
  <si>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</si>
  <si>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</si>
  <si>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</si>
  <si>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</si>
  <si>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Sastamala</t>
  </si>
  <si>
    <t xml:space="preserve">Sauvo              </t>
  </si>
  <si>
    <t xml:space="preserve">Savitaipale        </t>
  </si>
  <si>
    <t>Savonlinna</t>
  </si>
  <si>
    <t xml:space="preserve">Savukoski          </t>
  </si>
  <si>
    <t xml:space="preserve">Seinäjoki          </t>
  </si>
  <si>
    <t xml:space="preserve">Sievi              </t>
  </si>
  <si>
    <t xml:space="preserve">Siikainen          </t>
  </si>
  <si>
    <t xml:space="preserve">Siikajoki          </t>
  </si>
  <si>
    <t>Siikalatva</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</si>
  <si>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</si>
  <si>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</si>
  <si>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</si>
  <si>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</si>
  <si>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</si>
  <si>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</si>
  <si>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</si>
  <si>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</si>
  <si>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</si>
  <si>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</si>
  <si>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</si>
  <si>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</si>
  <si>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</si>
  <si>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</si>
  <si>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</si>
  <si>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</si>
  <si>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</si>
  <si>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</si>
  <si>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</si>
  <si>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</si>
  <si>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</si>
  <si>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</si>
  <si>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</si>
  <si>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</si>
  <si>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</si>
  <si>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</si>
  <si>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</si>
  <si>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</si>
  <si>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</si>
  <si>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</si>
  <si>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</si>
  <si>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</si>
  <si>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</si>
  <si>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</si>
  <si>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</si>
  <si>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</si>
  <si>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</si>
  <si>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Vaala              </t>
  </si>
  <si>
    <t>Vaasa</t>
  </si>
  <si>
    <t xml:space="preserve">Valkeakoski        </t>
  </si>
  <si>
    <t xml:space="preserve">Vantaa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</si>
  <si>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</si>
  <si>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</si>
  <si>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</si>
  <si>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</si>
  <si>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</si>
  <si>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</si>
  <si>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</si>
  <si>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</si>
  <si>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</si>
  <si>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</si>
  <si>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</si>
  <si>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</si>
  <si>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</si>
  <si>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</si>
  <si>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</si>
  <si>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</si>
  <si>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</si>
  <si>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</si>
  <si>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Yleinen maapohja</t>
  </si>
  <si>
    <t>Yleinen rakennus</t>
  </si>
  <si>
    <t>Vakituinen asuinrakennus</t>
  </si>
  <si>
    <t>Muu kuin vakituinen asuinraknnus</t>
  </si>
  <si>
    <t>Ydinvoimalaitos</t>
  </si>
  <si>
    <t>Yleishyödyllinen</t>
  </si>
  <si>
    <t>Rakentamaton rakennuspaikka</t>
  </si>
  <si>
    <t>Yhteensä</t>
  </si>
  <si>
    <t>Ero tasausrajaan</t>
  </si>
  <si>
    <t>Tasaus, €/asukas</t>
  </si>
  <si>
    <t>Tasaus, €</t>
  </si>
  <si>
    <t>Manner Suomi</t>
  </si>
  <si>
    <t>Asukasluku 31.12.2021</t>
  </si>
  <si>
    <t>Voimalaitosten kiinteistövero</t>
  </si>
  <si>
    <t>Voimalaitokset</t>
  </si>
  <si>
    <t>Tasausraja €/asukas</t>
  </si>
  <si>
    <t>osuus tasauksessa (%)</t>
  </si>
  <si>
    <t>Tasauslisä (%):</t>
  </si>
  <si>
    <t>Miten valtionosuuden tasaus muuttuu, kun tasaukseen sisältyviä verotuloja muutetaan?</t>
  </si>
  <si>
    <t>Tasausvähennys (%):</t>
  </si>
  <si>
    <t>Uusi tasaus</t>
  </si>
  <si>
    <t>Alkuperäinen tasaus</t>
  </si>
  <si>
    <t>Muutos</t>
  </si>
  <si>
    <t>Tasaus €/as.</t>
  </si>
  <si>
    <t>Muu kuin vakituinen asuinrakennus</t>
  </si>
  <si>
    <t>Yleinen rak. + maapohja</t>
  </si>
  <si>
    <t>Verovuoden 2022 maksettava ja laskennallinen kunnallisvero 2022</t>
  </si>
  <si>
    <t>Verovuoden 2022 kiinteistöjen verotusarvot ja laskennallinen kiinteistövero</t>
  </si>
  <si>
    <r>
      <t xml:space="preserve">Lähde: Verohallinto, </t>
    </r>
    <r>
      <rPr>
        <b/>
        <sz val="9"/>
        <color theme="1"/>
        <rFont val="Work Sans"/>
      </rPr>
      <t>2.11.2023</t>
    </r>
    <r>
      <rPr>
        <sz val="9"/>
        <color theme="1"/>
        <rFont val="Work Sans"/>
      </rPr>
      <t xml:space="preserve"> (N181 -tiedosto), valmistunut kinteistöverotus 2022 (Verohallinnon tilastotietokanta)</t>
    </r>
  </si>
  <si>
    <r>
      <t xml:space="preserve">Lähde: Verohallinto tilastotietokanta taulukko 2.1 (Manner-Suomen keskimääräiset kiinteistöveroprosentit </t>
    </r>
    <r>
      <rPr>
        <b/>
        <sz val="9"/>
        <color rgb="FFFF0000"/>
        <rFont val="Work Sans"/>
      </rPr>
      <t>punaisella</t>
    </r>
    <r>
      <rPr>
        <sz val="9"/>
        <color theme="1"/>
        <rFont val="Work Sans"/>
        <family val="2"/>
      </rPr>
      <t>)</t>
    </r>
  </si>
  <si>
    <r>
      <t xml:space="preserve">Lähde: Verohallinto, </t>
    </r>
    <r>
      <rPr>
        <b/>
        <sz val="9"/>
        <color theme="1"/>
        <rFont val="Work Sans"/>
      </rPr>
      <t>2.11.2023</t>
    </r>
    <r>
      <rPr>
        <sz val="9"/>
        <color theme="1"/>
        <rFont val="Work Sans"/>
      </rPr>
      <t xml:space="preserve"> (N181 -tiedosto), Manner-Suomen keskimääräinen tuloveroprosentti </t>
    </r>
    <r>
      <rPr>
        <b/>
        <sz val="9"/>
        <color rgb="FFFF0000"/>
        <rFont val="Work Sans"/>
      </rPr>
      <t>punaisella</t>
    </r>
  </si>
  <si>
    <t>Tasausraja (%)</t>
  </si>
  <si>
    <r>
      <t xml:space="preserve">Kiinteistöjen verotusarvot 2022 </t>
    </r>
    <r>
      <rPr>
        <sz val="9"/>
        <color theme="1"/>
        <rFont val="Work Sans"/>
      </rPr>
      <t>(1 000 €)</t>
    </r>
  </si>
  <si>
    <r>
      <t xml:space="preserve">Laskennallinen kiinteistövero </t>
    </r>
    <r>
      <rPr>
        <sz val="9"/>
        <color theme="1"/>
        <rFont val="Work Sans"/>
      </rPr>
      <t>(1000 €)</t>
    </r>
  </si>
  <si>
    <t>Muut voimalaitokset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</si>
</sst>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
    <numFmt numFmtId="165" formatCode="#,##0.00000"/>
    <numFmt numFmtId="166" formatCode="#,##0.000000"/>
    <numFmt numFmtId="167" formatCode="#,##0.0000"/>
    <numFmt numFmtId="168" formatCode="#,##0_ ;[Red]\-#,##0\ "/>
  </numFmts>
  <fonts count="16">
    <font>
      <sz val="9"/>
      <color theme="1"/>
      <name val="Work Sans"/>
      <family val="2"/>
    </font>
    <font>
      <sz val="10"/>
      <name val="Arial"/>
      <family val="2"/>
    </font>
    <font>
      <b/>
      <sz val="9"/>
      <color rgb="FFFF0000"/>
      <name val="Work Sans"/>
    </font>
    <font>
      <b/>
      <sz val="9"/>
      <color theme="1"/>
      <name val="Work Sans"/>
    </font>
    <font>
      <sz val="9"/>
      <color theme="1"/>
      <name val="Work Sans"/>
    </font>
    <font>
      <i/>
      <sz val="9"/>
      <color theme="1"/>
      <name val="Work Sans"/>
    </font>
    <font>
      <sz val="9"/>
      <color theme="1"/>
      <name val="Work Sans"/>
      <family val="2"/>
    </font>
    <font>
      <b/>
      <i/>
      <sz val="9"/>
      <color theme="1"/>
      <name val="Work Sans"/>
    </font>
    <font>
      <sz val="9"/>
      <color indexed="81"/>
      <name val="Tahoma"/>
      <family val="2"/>
    </font>
    <font>
      <b/>
      <sz val="9"/>
      <color indexed="81"/>
      <name val="Tahoma"/>
      <family val="2"/>
    </font>
    <font>
      <b/>
      <sz val="10"/>
      <color theme="1"/>
      <name val="Work Sans"/>
    </font>
    <font>
      <sz val="9"/>
      <name val="Work Sans"/>
    </font>
    <font>
      <b/>
      <sz val="16"/>
      <color theme="1"/>
      <name val="Work Sans"/>
    </font>
    <font>
      <b/>
      <sz val="9"/>
      <color indexed="81"/>
      <name val="Tahoma"/>
      <charset val="1"/>
    </font>
    <font>
      <b/>
      <sz val="9"/>
      <name val="Work Sans"/>
    </font>
    <font>
      <sz val="9"/>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FFFFCC"/>
      </patternFill>
    </fill>
    <fill>
      <patternFill patternType="solid">
        <fgColor theme="0" tint="-4.9989318521683403E-2"/>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style="thin">
        <color indexed="64"/>
      </right>
      <top/>
      <bottom/>
      <diagonal/>
    </border>
    <border>
      <left style="thin">
        <color rgb="FFB2B2B2"/>
      </left>
      <right/>
      <top style="thin">
        <color rgb="FFB2B2B2"/>
      </top>
      <bottom style="thin">
        <color rgb="FFB2B2B2"/>
      </bottom>
      <diagonal/>
    </border>
    <border>
      <left/>
      <right/>
      <top/>
      <bottom style="medium">
        <color indexed="64"/>
      </bottom>
      <diagonal/>
    </border>
    <border>
      <left style="thin">
        <color rgb="FFB2B2B2"/>
      </left>
      <right style="thin">
        <color rgb="FFB2B2B2"/>
      </right>
      <top/>
      <bottom style="thin">
        <color rgb="FFB2B2B2"/>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9" fontId="1" fillId="0" borderId="0" applyFont="0" applyFill="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3" applyNumberFormat="0" applyFont="0" applyAlignment="0" applyProtection="0"/>
  </cellStyleXfs>
  <cellXfs count="68">
    <xf numFmtId="0" fontId="0" fillId="0" borderId="0" xfId="0"/>
    <xf numFmtId="3" fontId="0" fillId="0" borderId="0" xfId="0" applyNumberFormat="1" applyAlignment="1">
      <alignment horizontal="center"/>
    </xf>
    <xf numFmtId="2" fontId="0" fillId="0" borderId="0" xfId="0" applyNumberFormat="1" applyAlignment="1">
      <alignment horizontal="center"/>
    </xf>
    <xf numFmtId="0" fontId="3" fillId="0" borderId="0" xfId="0" applyFont="1"/>
    <xf numFmtId="3" fontId="0" fillId="0" borderId="0" xfId="0" applyNumberFormat="1"/>
    <xf numFmtId="3" fontId="3" fillId="0" borderId="0" xfId="0" applyNumberFormat="1" applyFont="1"/>
    <xf numFmtId="3" fontId="0" fillId="0" borderId="0" xfId="0" applyNumberFormat="1" applyAlignment="1">
      <alignment horizontal="right"/>
    </xf>
    <xf numFmtId="0" fontId="0" fillId="0" borderId="0" xfId="0" applyAlignment="1">
      <alignment horizontal="right"/>
    </xf>
    <xf numFmtId="3" fontId="4" fillId="0" borderId="0" xfId="0" applyNumberFormat="1" applyFont="1" applyAlignment="1">
      <alignment horizontal="center"/>
    </xf>
    <xf numFmtId="0" fontId="0" fillId="0" borderId="1" xfId="0" applyBorder="1"/>
    <xf numFmtId="0" fontId="3" fillId="0" borderId="2" xfId="0" applyFont="1" applyBorder="1"/>
    <xf numFmtId="3" fontId="3" fillId="0" borderId="2" xfId="0" applyNumberFormat="1" applyFont="1" applyBorder="1" applyAlignment="1">
      <alignment horizontal="center"/>
    </xf>
    <xf numFmtId="0" fontId="2" fillId="0" borderId="2" xfId="0" applyFont="1" applyBorder="1" applyAlignment="1">
      <alignment horizontal="center"/>
    </xf>
    <xf numFmtId="0" fontId="4" fillId="0" borderId="0" xfId="0" applyFont="1"/>
    <xf numFmtId="0" fontId="6" fillId="6" borderId="0" xfId="5" applyAlignment="1">
      <alignment horizontal="center"/>
    </xf>
    <xf numFmtId="165" fontId="0" fillId="0" borderId="0" xfId="0" applyNumberFormat="1"/>
    <xf numFmtId="166" fontId="0" fillId="0" borderId="0" xfId="0" applyNumberFormat="1"/>
    <xf numFmtId="167" fontId="0" fillId="0" borderId="0" xfId="0" applyNumberFormat="1"/>
    <xf numFmtId="164" fontId="0" fillId="0" borderId="0" xfId="0" applyNumberFormat="1"/>
    <xf numFmtId="3" fontId="5" fillId="0" borderId="0" xfId="0" applyNumberFormat="1" applyFont="1" applyAlignment="1">
      <alignment horizontal="center"/>
    </xf>
    <xf numFmtId="0" fontId="6" fillId="6" borderId="0" xfId="5" applyBorder="1" applyAlignment="1">
      <alignment horizontal="center"/>
    </xf>
    <xf numFmtId="0" fontId="0" fillId="0" borderId="5" xfId="0" applyBorder="1"/>
    <xf numFmtId="0" fontId="10" fillId="0" borderId="0" xfId="0" applyFont="1"/>
    <xf numFmtId="0" fontId="11" fillId="5" borderId="0" xfId="4" applyFont="1"/>
    <xf numFmtId="0" fontId="12" fillId="0" borderId="0" xfId="0" applyFont="1"/>
    <xf numFmtId="1" fontId="0" fillId="0" borderId="0" xfId="0" applyNumberFormat="1" applyAlignment="1">
      <alignment horizontal="center"/>
    </xf>
    <xf numFmtId="3" fontId="0" fillId="0" borderId="5" xfId="0" applyNumberFormat="1" applyBorder="1" applyAlignment="1">
      <alignment horizontal="center"/>
    </xf>
    <xf numFmtId="168" fontId="0" fillId="0" borderId="0" xfId="0" applyNumberFormat="1" applyAlignment="1">
      <alignment horizontal="center"/>
    </xf>
    <xf numFmtId="168" fontId="5" fillId="0" borderId="0" xfId="0" applyNumberFormat="1" applyFont="1" applyAlignment="1">
      <alignment horizontal="center"/>
    </xf>
    <xf numFmtId="0" fontId="0" fillId="0" borderId="0" xfId="0" applyAlignment="1">
      <alignment horizontal="center"/>
    </xf>
    <xf numFmtId="0" fontId="4"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4" fillId="8" borderId="6" xfId="7" applyFont="1" applyBorder="1" applyAlignment="1">
      <alignment horizontal="center" vertical="center" wrapText="1"/>
    </xf>
    <xf numFmtId="0" fontId="0" fillId="0" borderId="5" xfId="0" applyBorder="1" applyAlignment="1">
      <alignment vertical="center" wrapText="1"/>
    </xf>
    <xf numFmtId="0" fontId="5" fillId="0" borderId="0" xfId="0" applyFont="1" applyAlignment="1">
      <alignment vertical="center" wrapText="1"/>
    </xf>
    <xf numFmtId="0" fontId="4" fillId="3" borderId="0" xfId="2" applyFont="1" applyAlignment="1">
      <alignment horizontal="center" vertical="center" wrapText="1"/>
    </xf>
    <xf numFmtId="0" fontId="4" fillId="4" borderId="0" xfId="3" applyFont="1" applyAlignment="1">
      <alignment horizontal="center" vertical="center" wrapText="1"/>
    </xf>
    <xf numFmtId="0" fontId="4" fillId="7" borderId="0" xfId="6" applyFont="1" applyAlignment="1">
      <alignment horizontal="center" vertical="center" wrapText="1"/>
    </xf>
    <xf numFmtId="0" fontId="4" fillId="5" borderId="0" xfId="4" applyFont="1" applyAlignment="1">
      <alignment horizontal="center" vertical="center" wrapText="1"/>
    </xf>
    <xf numFmtId="0" fontId="0" fillId="0" borderId="0" xfId="0" applyAlignment="1">
      <alignment vertical="center"/>
    </xf>
    <xf numFmtId="0" fontId="0" fillId="8" borderId="4" xfId="7" applyFont="1" applyBorder="1" applyAlignment="1">
      <alignment horizontal="center" vertical="center"/>
    </xf>
    <xf numFmtId="0" fontId="0" fillId="8" borderId="3" xfId="7" applyFont="1" applyAlignment="1">
      <alignment horizontal="center" vertical="center"/>
    </xf>
    <xf numFmtId="0" fontId="0" fillId="0" borderId="5" xfId="0" applyBorder="1" applyAlignment="1">
      <alignment vertical="center"/>
    </xf>
    <xf numFmtId="0" fontId="5" fillId="0" borderId="0" xfId="0" applyFont="1" applyAlignment="1">
      <alignment vertical="center"/>
    </xf>
    <xf numFmtId="168" fontId="0" fillId="9" borderId="3" xfId="7" applyNumberFormat="1" applyFont="1" applyFill="1" applyAlignment="1">
      <alignment horizontal="center"/>
    </xf>
    <xf numFmtId="168" fontId="4" fillId="9" borderId="3" xfId="7" applyNumberFormat="1" applyFont="1" applyFill="1" applyAlignment="1">
      <alignment horizontal="center"/>
    </xf>
    <xf numFmtId="0" fontId="6" fillId="6" borderId="7" xfId="5" applyBorder="1" applyAlignment="1">
      <alignment horizontal="center"/>
    </xf>
    <xf numFmtId="2" fontId="2" fillId="0" borderId="0" xfId="0" applyNumberFormat="1" applyFont="1"/>
    <xf numFmtId="168" fontId="0" fillId="9" borderId="8" xfId="7" applyNumberFormat="1" applyFont="1" applyFill="1" applyBorder="1" applyAlignment="1">
      <alignment horizontal="center"/>
    </xf>
    <xf numFmtId="168" fontId="4" fillId="9" borderId="8" xfId="7" applyNumberFormat="1" applyFont="1" applyFill="1" applyBorder="1" applyAlignment="1">
      <alignment horizontal="center"/>
    </xf>
    <xf numFmtId="0" fontId="0" fillId="0" borderId="10" xfId="0" applyBorder="1"/>
    <xf numFmtId="0" fontId="3" fillId="0" borderId="9" xfId="0" applyFont="1" applyBorder="1"/>
    <xf numFmtId="3" fontId="3" fillId="0" borderId="9" xfId="0" applyNumberFormat="1" applyFont="1" applyBorder="1" applyAlignment="1">
      <alignment horizontal="center"/>
    </xf>
    <xf numFmtId="4" fontId="3" fillId="0" borderId="9" xfId="0" applyNumberFormat="1" applyFont="1" applyBorder="1" applyAlignment="1">
      <alignment horizontal="center"/>
    </xf>
    <xf numFmtId="0" fontId="0" fillId="0" borderId="9" xfId="0" applyBorder="1" applyAlignment="1">
      <alignment horizontal="center"/>
    </xf>
    <xf numFmtId="3" fontId="3" fillId="0" borderId="11" xfId="0" applyNumberFormat="1" applyFont="1" applyBorder="1" applyAlignment="1">
      <alignment horizontal="center"/>
    </xf>
    <xf numFmtId="3" fontId="7" fillId="0" borderId="9" xfId="0" applyNumberFormat="1" applyFont="1" applyBorder="1" applyAlignment="1">
      <alignment horizontal="center"/>
    </xf>
    <xf numFmtId="4" fontId="7" fillId="0" borderId="9" xfId="0" applyNumberFormat="1" applyFont="1" applyBorder="1" applyAlignment="1">
      <alignment horizontal="center"/>
    </xf>
    <xf numFmtId="0" fontId="0" fillId="0" borderId="9" xfId="0" applyBorder="1"/>
    <xf numFmtId="0" fontId="4" fillId="0" borderId="9" xfId="0" applyFont="1" applyBorder="1" applyAlignment="1">
      <alignment horizontal="center"/>
    </xf>
    <xf numFmtId="0" fontId="0" fillId="0" borderId="11" xfId="0" applyBorder="1"/>
    <xf numFmtId="0" fontId="4" fillId="0" borderId="9" xfId="4" applyFont="1" applyFill="1" applyBorder="1" applyAlignment="1">
      <alignment horizontal="center"/>
    </xf>
    <xf numFmtId="0" fontId="5" fillId="0" borderId="9" xfId="0" applyFont="1" applyBorder="1" applyAlignment="1">
      <alignment horizontal="center"/>
    </xf>
    <xf numFmtId="0" fontId="5" fillId="0" borderId="9" xfId="4" applyFont="1" applyFill="1" applyBorder="1" applyAlignment="1">
      <alignment horizontal="center"/>
    </xf>
    <xf numFmtId="3" fontId="3" fillId="0" borderId="9" xfId="0" applyNumberFormat="1" applyFont="1" applyBorder="1"/>
    <xf numFmtId="3" fontId="14" fillId="2" borderId="9" xfId="0" applyNumberFormat="1" applyFont="1" applyFill="1" applyBorder="1"/>
  </cellXfs>
  <cellStyles count="8">
    <cellStyle name="20 % - Aksentti1" xfId="2" builtinId="30"/>
    <cellStyle name="20 % - Aksentti2" xfId="3" builtinId="34"/>
    <cellStyle name="20 % - Aksentti4" xfId="4" builtinId="42"/>
    <cellStyle name="20 % - Aksentti5" xfId="5" builtinId="46"/>
    <cellStyle name="20 % - Aksentti6" xfId="6" builtinId="50"/>
    <cellStyle name="Huomautus" xfId="7" builtinId="10"/>
    <cellStyle name="Normaali" xfId="0" builtinId="0"/>
    <cellStyle name="Prosenttia 2" xfId="1" xr:uid="{B240C9BD-204C-49C4-997F-157B90C4F3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44450</xdr:rowOff>
    </xdr:from>
    <xdr:to>
      <xdr:col>12</xdr:col>
      <xdr:colOff>209550</xdr:colOff>
      <xdr:row>66</xdr:row>
      <xdr:rowOff>44450</xdr:rowOff>
    </xdr:to>
    <xdr:sp macro="" textlink="">
      <xdr:nvSpPr>
        <xdr:cNvPr id="2" name="Tekstiruutu 1">
          <a:extLst>
            <a:ext uri="{FF2B5EF4-FFF2-40B4-BE49-F238E27FC236}">
              <a16:creationId xmlns:a16="http://schemas.microsoft.com/office/drawing/2014/main" id="{FC9951FC-7398-FEDB-6D26-8A0070F82F55}"/>
            </a:ext>
          </a:extLst>
        </xdr:cNvPr>
        <xdr:cNvSpPr txBox="1"/>
      </xdr:nvSpPr>
      <xdr:spPr>
        <a:xfrm>
          <a:off x="25400" y="44450"/>
          <a:ext cx="7499350" cy="963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0">
            <a:latin typeface="Work Sans" panose="00000500000000000000" pitchFamily="2" charset="0"/>
          </a:endParaRPr>
        </a:p>
        <a:p>
          <a:r>
            <a:rPr lang="fi-FI" sz="1400" b="1">
              <a:latin typeface="Work Sans" panose="00000500000000000000" pitchFamily="2" charset="0"/>
            </a:rPr>
            <a:t>Laskennallisiin</a:t>
          </a:r>
          <a:r>
            <a:rPr lang="fi-FI" sz="1400" b="1" baseline="0">
              <a:latin typeface="Work Sans" panose="00000500000000000000" pitchFamily="2" charset="0"/>
            </a:rPr>
            <a:t> verotuloihin perustuva valtionosuuden tasaus </a:t>
          </a:r>
          <a:endParaRPr lang="fi-FI" sz="1400" b="1">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r>
            <a:rPr lang="fi-FI" sz="1100">
              <a:latin typeface="Work Sans" panose="00000500000000000000" pitchFamily="2" charset="0"/>
            </a:rPr>
            <a:t>Kuntien tulopohjan tasaus toteutetaan </a:t>
          </a:r>
          <a:r>
            <a:rPr lang="fi-FI" sz="1100" b="1">
              <a:latin typeface="Work Sans" panose="00000500000000000000" pitchFamily="2" charset="0"/>
            </a:rPr>
            <a:t>laskennallisiin verotuloihin </a:t>
          </a:r>
          <a:r>
            <a:rPr lang="fi-FI" sz="1100">
              <a:latin typeface="Work Sans" panose="00000500000000000000" pitchFamily="2" charset="0"/>
            </a:rPr>
            <a:t>perustuvalla valtionosuuden tasauksella, joka sisältyy kunnan peruspalvelujen valtionosuuteen. Nimensä mukaisesti tasaus perustuu kunnan laskennalliseen verotuloon, ja se joko lisää tai vähentää kunnalle myönnettyä valtionosuutta. Tasauslaskennan pohjana ovat Verohallinnon tilastoista saatavat maksuunpannut verotulot. Nämä muutetaan laskennallisiksi käyttämällä koko maan painotettuja laskennallisia tulovero- ja kiinteistöveroprosentteja. Yhteisövero saadaan suoraan Verohallinnon maksuunpanotilastosta. </a:t>
          </a:r>
          <a:r>
            <a:rPr lang="fi-FI" sz="1100" b="1">
              <a:latin typeface="Work Sans" panose="00000500000000000000" pitchFamily="2" charset="0"/>
            </a:rPr>
            <a:t>Kunnille jo kertyneitä verotuloja ei siis missään vaiheessa tasata kuntien kesken. </a:t>
          </a:r>
        </a:p>
        <a:p>
          <a:endParaRPr lang="fi-FI" sz="1100">
            <a:latin typeface="Work Sans" panose="00000500000000000000" pitchFamily="2" charset="0"/>
          </a:endParaRPr>
        </a:p>
        <a:p>
          <a:r>
            <a:rPr lang="fi-FI" sz="1100">
              <a:latin typeface="Work Sans" panose="00000500000000000000" pitchFamily="2" charset="0"/>
            </a:rPr>
            <a:t>Tasauksen perusteena olevaan laskennalliseen verotuloon sisältyvät siten kunnan laskennallinen kunnallisvero, kunnan osuus yhteisöveron tuotosta sekä puolet laskennallisista kiinteistöveroista. Puolet ydinvoimalaitosten kiinteistöveroista ovat myös tasauksen piirissä, mutta muiden voimalaitosten kiinteistöverot eivät. </a:t>
          </a:r>
        </a:p>
        <a:p>
          <a:endParaRPr lang="fi-FI" sz="1100">
            <a:latin typeface="Work Sans" panose="00000500000000000000" pitchFamily="2" charset="0"/>
          </a:endParaRPr>
        </a:p>
        <a:p>
          <a:r>
            <a:rPr lang="fi-FI" sz="1100">
              <a:latin typeface="Work Sans" panose="00000500000000000000" pitchFamily="2" charset="0"/>
            </a:rPr>
            <a:t>Verotuloihin perustuvaa valtionosuuden tasausta laskettaessa käytetään Manner-Suomen keskimääräistä tuloveroprosenttia, </a:t>
          </a:r>
          <a:r>
            <a:rPr lang="fi-FI" sz="1100" b="1">
              <a:latin typeface="Work Sans" panose="00000500000000000000" pitchFamily="2" charset="0"/>
            </a:rPr>
            <a:t>eikä yksittäisen kunnan tuloveroprosentin muutoksella ole vaikutusta kunnan saaman tasauslisän tai tasausvähennyksen määrään. Sama koskee laskennallisia kiinteistöveroja. </a:t>
          </a:r>
          <a:r>
            <a:rPr lang="fi-FI" sz="1100">
              <a:latin typeface="Work Sans" panose="00000500000000000000" pitchFamily="2" charset="0"/>
            </a:rPr>
            <a:t>Laskennassa käytetään Manner-Suomen keskimääräisiä kiinteistöveroprosentteja. Ydinvoimalaitosten osalta sovelletaan keskimääräistä yleistä kiinteistöveroprosenttia.</a:t>
          </a:r>
        </a:p>
        <a:p>
          <a:r>
            <a:rPr lang="fi-FI" sz="1100">
              <a:latin typeface="Work Sans" panose="00000500000000000000" pitchFamily="2" charset="0"/>
            </a:rPr>
            <a:t> </a:t>
          </a:r>
        </a:p>
        <a:p>
          <a:r>
            <a:rPr lang="fi-FI" sz="1100">
              <a:latin typeface="Work Sans" panose="00000500000000000000" pitchFamily="2" charset="0"/>
            </a:rPr>
            <a:t>Tasauksen kuntakohtainen euromäärä perustuu siihen, miten paljon kunnan laskennallinen verotulo asukasta kohden eroaa Manner-Suomen keskiarvoon (tasausraja). Jos kunnan laskennallinen verotulo asukasta kohden on pienempi kuin tasausraja, kunta saa tasauslisää 90 prosentin tasoon kunnan laskennallisen verotulon ja tasausrajan erotuksesta. Kunnan valtionosuuksiin tehdään puolestaan tasausvähennys, mikäli sen laskennalliset verotulot asukasta kohden ovat suuremmat kuin tasausraja. Tasausvähennys on 10 prosenttia tasausrajan ylittävältä osalta. </a:t>
          </a:r>
        </a:p>
        <a:p>
          <a:endParaRPr lang="fi-FI" sz="1100">
            <a:latin typeface="Work Sans" panose="00000500000000000000" pitchFamily="2" charset="0"/>
          </a:endParaRPr>
        </a:p>
        <a:p>
          <a:endParaRPr lang="fi-FI" sz="1400" b="1">
            <a:latin typeface="Work Sans" panose="00000500000000000000" pitchFamily="2" charset="0"/>
          </a:endParaRPr>
        </a:p>
        <a:p>
          <a:r>
            <a:rPr lang="fi-FI" sz="1400" b="1">
              <a:latin typeface="Work Sans" panose="00000500000000000000" pitchFamily="2" charset="0"/>
            </a:rPr>
            <a:t>Tasauslaskelman 2024 simulointia</a:t>
          </a:r>
        </a:p>
        <a:p>
          <a:endParaRPr lang="fi-FI" sz="1100" b="1">
            <a:latin typeface="Work Sans" panose="00000500000000000000" pitchFamily="2" charset="0"/>
          </a:endParaRPr>
        </a:p>
        <a:p>
          <a:r>
            <a:rPr lang="fi-FI" sz="1100">
              <a:latin typeface="Work Sans" panose="00000500000000000000" pitchFamily="2" charset="0"/>
            </a:rPr>
            <a:t>Tasauslaskelma perustuu aina viimeksi valmistuneen verotuksen tietoihin. Kun verovuoden 2022 kunnallis- ja yhteisöverotus valmistui lokakuun lopussa, selvisi samalla myös ensi vuoden verotuloihin perustuva valtionosuuden tasaus. Verovuoden 2022 kiinteistöverotus valmistui lokakuussa 2022. </a:t>
          </a:r>
        </a:p>
        <a:p>
          <a:endParaRPr lang="fi-FI" sz="1100">
            <a:latin typeface="Work Sans" panose="00000500000000000000" pitchFamily="2" charset="0"/>
          </a:endParaRPr>
        </a:p>
        <a:p>
          <a:r>
            <a:rPr lang="fi-FI" sz="1100">
              <a:latin typeface="Work Sans" panose="00000500000000000000" pitchFamily="2" charset="0"/>
            </a:rPr>
            <a:t>Oheisessa</a:t>
          </a:r>
          <a:r>
            <a:rPr lang="fi-FI" sz="1100" baseline="0">
              <a:latin typeface="Work Sans" panose="00000500000000000000" pitchFamily="2" charset="0"/>
            </a:rPr>
            <a:t> </a:t>
          </a:r>
          <a:r>
            <a:rPr lang="fi-FI" sz="1100" b="1" baseline="0">
              <a:solidFill>
                <a:schemeClr val="accent4"/>
              </a:solidFill>
              <a:latin typeface="Work Sans" panose="00000500000000000000" pitchFamily="2" charset="0"/>
            </a:rPr>
            <a:t>keltaisessa</a:t>
          </a:r>
          <a:r>
            <a:rPr lang="fi-FI" sz="1100" baseline="0">
              <a:latin typeface="Work Sans" panose="00000500000000000000" pitchFamily="2" charset="0"/>
            </a:rPr>
            <a:t> t</a:t>
          </a:r>
          <a:r>
            <a:rPr lang="fi-FI" sz="1100">
              <a:latin typeface="Work Sans" panose="00000500000000000000" pitchFamily="2" charset="0"/>
            </a:rPr>
            <a:t>aulukossa</a:t>
          </a:r>
          <a:r>
            <a:rPr lang="fi-FI" sz="1100" baseline="0">
              <a:latin typeface="Work Sans" panose="00000500000000000000" pitchFamily="2" charset="0"/>
            </a:rPr>
            <a:t> löytyy </a:t>
          </a:r>
          <a:r>
            <a:rPr lang="fi-FI" sz="1100">
              <a:latin typeface="Work Sans" panose="00000500000000000000" pitchFamily="2" charset="0"/>
            </a:rPr>
            <a:t>lopullinen tasauslaskelma</a:t>
          </a:r>
          <a:r>
            <a:rPr lang="fi-FI" sz="1100" baseline="0">
              <a:latin typeface="Work Sans" panose="00000500000000000000" pitchFamily="2" charset="0"/>
            </a:rPr>
            <a:t> vuodelle</a:t>
          </a:r>
          <a:r>
            <a:rPr lang="fi-FI" sz="1100">
              <a:latin typeface="Work Sans" panose="00000500000000000000" pitchFamily="2" charset="0"/>
            </a:rPr>
            <a:t> 2024, jossa on huomioitu valmistuneiden verotusten 2022 maksettavat verotulot. </a:t>
          </a:r>
          <a:r>
            <a:rPr lang="fi-FI" sz="1100" b="0">
              <a:latin typeface="Work Sans" panose="00000500000000000000" pitchFamily="2" charset="0"/>
            </a:rPr>
            <a:t>Miten</a:t>
          </a:r>
          <a:r>
            <a:rPr lang="fi-FI" sz="1100" b="0" baseline="0">
              <a:latin typeface="Work Sans" panose="00000500000000000000" pitchFamily="2" charset="0"/>
            </a:rPr>
            <a:t> l</a:t>
          </a:r>
          <a:r>
            <a:rPr lang="fi-FI" sz="1100" b="0">
              <a:latin typeface="Work Sans" panose="00000500000000000000" pitchFamily="2" charset="0"/>
            </a:rPr>
            <a:t>askennalliset kunnallis- ja kiinteistöverot</a:t>
          </a:r>
          <a:r>
            <a:rPr lang="fi-FI" sz="1100" b="0" baseline="0">
              <a:latin typeface="Work Sans" panose="00000500000000000000" pitchFamily="2" charset="0"/>
            </a:rPr>
            <a:t> muodostuvat</a:t>
          </a:r>
          <a:r>
            <a:rPr lang="fi-FI" sz="1100" b="0">
              <a:latin typeface="Work Sans" panose="00000500000000000000" pitchFamily="2" charset="0"/>
            </a:rPr>
            <a:t> voi tutusta työkirjan </a:t>
          </a:r>
          <a:r>
            <a:rPr lang="fi-FI" sz="1100" b="1">
              <a:solidFill>
                <a:schemeClr val="accent1"/>
              </a:solidFill>
              <a:latin typeface="Work Sans" panose="00000500000000000000" pitchFamily="2" charset="0"/>
            </a:rPr>
            <a:t>sinisessä</a:t>
          </a:r>
          <a:r>
            <a:rPr lang="fi-FI" sz="1100" b="0" baseline="0">
              <a:latin typeface="Work Sans" panose="00000500000000000000" pitchFamily="2" charset="0"/>
            </a:rPr>
            <a:t> ja </a:t>
          </a:r>
          <a:r>
            <a:rPr lang="fi-FI" sz="1100" b="1" baseline="0">
              <a:solidFill>
                <a:schemeClr val="accent6"/>
              </a:solidFill>
              <a:latin typeface="Work Sans" panose="00000500000000000000" pitchFamily="2" charset="0"/>
            </a:rPr>
            <a:t>vihreässä</a:t>
          </a:r>
          <a:r>
            <a:rPr lang="fi-FI" sz="1100" b="0" baseline="0">
              <a:latin typeface="Work Sans" panose="00000500000000000000" pitchFamily="2" charset="0"/>
            </a:rPr>
            <a:t> taulukossa. </a:t>
          </a:r>
        </a:p>
        <a:p>
          <a:endParaRPr lang="fi-FI" sz="1100" b="0" baseline="0">
            <a:solidFill>
              <a:sysClr val="windowText" lastClr="000000"/>
            </a:solidFill>
            <a:latin typeface="Work Sans" panose="00000500000000000000" pitchFamily="2" charset="0"/>
          </a:endParaRPr>
        </a:p>
        <a:p>
          <a:r>
            <a:rPr lang="fi-FI" sz="1100" b="0">
              <a:solidFill>
                <a:sysClr val="windowText" lastClr="000000"/>
              </a:solidFill>
              <a:latin typeface="Work Sans" panose="00000500000000000000" pitchFamily="2" charset="0"/>
            </a:rPr>
            <a:t>Työkirjan keltaisen </a:t>
          </a:r>
          <a:r>
            <a:rPr lang="fi-FI" sz="1100">
              <a:latin typeface="Work Sans" panose="00000500000000000000" pitchFamily="2" charset="0"/>
            </a:rPr>
            <a:t>taulukon </a:t>
          </a:r>
          <a:r>
            <a:rPr lang="fi-FI" sz="1100" baseline="0">
              <a:latin typeface="Work Sans" panose="00000500000000000000" pitchFamily="2" charset="0"/>
            </a:rPr>
            <a:t>keltaisissa soluissa</a:t>
          </a:r>
          <a:r>
            <a:rPr lang="fi-FI" sz="1100">
              <a:latin typeface="Work Sans" panose="00000500000000000000" pitchFamily="2" charset="0"/>
            </a:rPr>
            <a:t> voi simuloida miten tasaus muuttuu eri verolajien painotuksien muuttuessa laskelmassa (rivi 7). Lisäksi keltaisessa taulukossa voi simuloida miten voimalaitosten sisällyttäminen (sarake G) tasauslaskelmaan vaikuttaa kunnan tasausmäärään. Voimalaitosten osalta on myös sovellettu keskimääräistä yleistä kiinteistöveroprosenttia. On syytä huomioida, että laskelman pohjalla ovat voimalaitosten verovuoden 2022 verotusarvot ja joissain kunnissa verotusarvot ovat kasvaneet selvästi kuluvalle vuodelle.</a:t>
          </a:r>
        </a:p>
        <a:p>
          <a:endParaRPr lang="fi-FI" sz="1100">
            <a:latin typeface="Work Sans" panose="00000500000000000000" pitchFamily="2" charset="0"/>
          </a:endParaRPr>
        </a:p>
        <a:p>
          <a:r>
            <a:rPr lang="fi-FI" sz="1100">
              <a:latin typeface="Work Sans" panose="00000500000000000000" pitchFamily="2" charset="0"/>
            </a:rPr>
            <a:t>Tasauslisäys- ja vähennysprosentteja voi myös simuloida keltaisessa taulukossa (sarake K). Toisin sanoen, miten paljon tasausrajasta eroavat laskennalliset verotulot</a:t>
          </a:r>
          <a:r>
            <a:rPr lang="fi-FI" sz="1100" baseline="0">
              <a:latin typeface="Work Sans" panose="00000500000000000000" pitchFamily="2" charset="0"/>
            </a:rPr>
            <a:t> </a:t>
          </a:r>
          <a:r>
            <a:rPr lang="fi-FI" sz="1100">
              <a:latin typeface="Work Sans" panose="00000500000000000000" pitchFamily="2" charset="0"/>
            </a:rPr>
            <a:t>asukasta kohden lisätään/vähennetään. Halutessaan voi myös muokata tasausrajan</a:t>
          </a:r>
          <a:r>
            <a:rPr lang="fi-FI" sz="1100" baseline="0">
              <a:latin typeface="Work Sans" panose="00000500000000000000" pitchFamily="2" charset="0"/>
            </a:rPr>
            <a:t> prosenttiosuutta. Tasausraja on tällä hetkellä 100 prosenttia maan keskimääräisestä laskennallisesta verotulosta. </a:t>
          </a:r>
          <a:r>
            <a:rPr lang="fi-FI" sz="1100">
              <a:latin typeface="Work Sans" panose="00000500000000000000" pitchFamily="2" charset="0"/>
            </a:rPr>
            <a:t> Kaikkien muokkausten kuntakohtaiset vaikutukset näkyvät harmaissa soluissa sarakkeessa</a:t>
          </a:r>
          <a:r>
            <a:rPr lang="fi-FI" sz="1100" baseline="0">
              <a:latin typeface="Work Sans" panose="00000500000000000000" pitchFamily="2" charset="0"/>
            </a:rPr>
            <a:t> </a:t>
          </a:r>
          <a:r>
            <a:rPr lang="fi-FI" sz="1100">
              <a:latin typeface="Work Sans" panose="00000500000000000000" pitchFamily="2" charset="0"/>
            </a:rPr>
            <a:t>O (euroa) ja S (euroa/asukas</a:t>
          </a:r>
          <a:r>
            <a:rPr lang="fi-FI" sz="1100" baseline="0">
              <a:latin typeface="Work Sans" panose="00000500000000000000" pitchFamily="2" charset="0"/>
            </a:rPr>
            <a:t> joka on erotus alkuperäiseen tasauslaskelmaan.</a:t>
          </a:r>
          <a:r>
            <a:rPr lang="fi-FI" sz="1100">
              <a:latin typeface="Work Sans" panose="00000500000000000000" pitchFamily="2" charset="0"/>
            </a:rPr>
            <a:t> Taulukon yläosan punaisissa solukommenteissa löytyvät tasauslaskelman alkuperäiset luvut sekä myös lisätietoa laskennallisista verotuloista.  </a:t>
          </a:r>
        </a:p>
        <a:p>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70164</xdr:colOff>
      <xdr:row>2</xdr:row>
      <xdr:rowOff>126609</xdr:rowOff>
    </xdr:from>
    <xdr:to>
      <xdr:col>9</xdr:col>
      <xdr:colOff>731520</xdr:colOff>
      <xdr:row>8</xdr:row>
      <xdr:rowOff>38101</xdr:rowOff>
    </xdr:to>
    <xdr:sp macro="" textlink="">
      <xdr:nvSpPr>
        <xdr:cNvPr id="2" name="Tekstiruutu 1">
          <a:extLst>
            <a:ext uri="{FF2B5EF4-FFF2-40B4-BE49-F238E27FC236}">
              <a16:creationId xmlns:a16="http://schemas.microsoft.com/office/drawing/2014/main" id="{D8EA0138-31C2-B7A2-6071-5116AE6883A4}"/>
            </a:ext>
          </a:extLst>
        </xdr:cNvPr>
        <xdr:cNvSpPr txBox="1"/>
      </xdr:nvSpPr>
      <xdr:spPr>
        <a:xfrm>
          <a:off x="70164" y="560949"/>
          <a:ext cx="9203376" cy="88685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950">
              <a:latin typeface="Work Sans" panose="00000500000000000000" pitchFamily="2" charset="0"/>
            </a:rPr>
            <a:t>Alla</a:t>
          </a:r>
          <a:r>
            <a:rPr lang="fi-FI" sz="950" baseline="0">
              <a:latin typeface="Work Sans" panose="00000500000000000000" pitchFamily="2" charset="0"/>
            </a:rPr>
            <a:t> olevassa t</a:t>
          </a:r>
          <a:r>
            <a:rPr lang="fi-FI" sz="950">
              <a:latin typeface="Work Sans" panose="00000500000000000000" pitchFamily="2" charset="0"/>
            </a:rPr>
            <a:t>aulukossa</a:t>
          </a:r>
          <a:r>
            <a:rPr lang="fi-FI" sz="950" baseline="0">
              <a:latin typeface="Work Sans" panose="00000500000000000000" pitchFamily="2" charset="0"/>
            </a:rPr>
            <a:t> esitetään lopullinen laskennallisiin verotuloihin perustuva valtionosuuden tasauslaskelma vuodelle 2024. </a:t>
          </a:r>
        </a:p>
        <a:p>
          <a:r>
            <a:rPr lang="fi-FI" sz="950" baseline="0">
              <a:latin typeface="Work Sans" panose="00000500000000000000" pitchFamily="2" charset="0"/>
            </a:rPr>
            <a:t>Eri varolajien osuuksia tasauslakelmassa voi simuloida keltaisissa soluissa rivillä 12. Tämän lisäksi voi simuloida tasauslisän (solu K5) ja tasausvähennyksen (solu K7) prosenttiosuuksia. Myös tasausrajan prosenttiosuutta voi halutessaa simuloida solussa K9. Voimassa olevat prosenttiosuudet löytyvät solukommenteissa. Tämän lisäksi löytyy lisätietoa laskennallisten verotulojen laskennasta solukommenteissa rivillä 10 sekä sinisessä ja vihreässä taulukossa. Simuloidun tasauksen muutokset löytyvät harmaissa soluissa sarakkeissa O (euroa) ja S (euroa/asukas) joka on erotus alkuperäisen tasauslaskelmaan.</a:t>
          </a:r>
          <a:endParaRPr lang="fi-FI" sz="950">
            <a:latin typeface="Work Sans" panose="00000500000000000000" pitchFamily="2" charset="0"/>
          </a:endParaRP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DAEB4-734F-438A-8072-0E9B837476C1}">
  <dimension ref="A1"/>
  <sheetViews>
    <sheetView tabSelected="1" workbookViewId="0"/>
  </sheetViews>
  <sheetFormatPr defaultRowHeight="11.5"/>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75DEA-CB7A-46A7-A065-581220F6FDF7}">
  <sheetPr>
    <tabColor theme="7"/>
  </sheetPr>
  <dimension ref="A1:AP308"/>
  <sheetViews>
    <sheetView zoomScale="115" zoomScaleNormal="115" workbookViewId="0">
      <pane xSplit="2" ySplit="14" topLeftCell="C15" activePane="bottomRight" state="frozen"/>
      <selection pane="topRight" activeCell="C1" sqref="C1"/>
      <selection pane="bottomLeft" activeCell="A12" sqref="A12"/>
      <selection pane="bottomRight" activeCell="C15" sqref="C15"/>
    </sheetView>
  </sheetViews>
  <sheetFormatPr defaultRowHeight="11.5"/>
  <cols>
    <col min="2" max="2" width="15.6328125" customWidth="1"/>
    <col min="3" max="3" width="16.1796875" bestFit="1" customWidth="1"/>
    <col min="4" max="4" width="1.81640625" hidden="1" customWidth="1"/>
    <col min="5" max="5" width="15.453125" bestFit="1" customWidth="1"/>
    <col min="6" max="6" width="16" customWidth="1"/>
    <col min="7" max="7" width="16.453125" customWidth="1"/>
    <col min="8" max="8" width="18.08984375" customWidth="1"/>
    <col min="9" max="9" width="17.81640625" customWidth="1"/>
    <col min="10" max="10" width="14.36328125" customWidth="1"/>
    <col min="11" max="11" width="18.1796875" customWidth="1"/>
    <col min="12" max="12" width="2.453125" customWidth="1"/>
    <col min="13" max="15" width="14.54296875" customWidth="1"/>
    <col min="16" max="16" width="2.453125" customWidth="1"/>
    <col min="17" max="19" width="12.6328125" customWidth="1"/>
    <col min="20" max="20" width="16.54296875" customWidth="1"/>
    <col min="21" max="21" width="15.08984375" bestFit="1" customWidth="1"/>
    <col min="22" max="22" width="13.08984375" bestFit="1" customWidth="1"/>
    <col min="23" max="23" width="13.08984375" customWidth="1"/>
    <col min="24" max="24" width="10.81640625" bestFit="1" customWidth="1"/>
  </cols>
  <sheetData>
    <row r="1" spans="1:42" ht="20.5">
      <c r="A1" s="24" t="s">
        <v>903</v>
      </c>
      <c r="C1" s="22"/>
    </row>
    <row r="2" spans="1:42" ht="13">
      <c r="A2" s="13" t="s">
        <v>913</v>
      </c>
      <c r="C2" s="22"/>
      <c r="M2" s="3"/>
    </row>
    <row r="3" spans="1:42" ht="13">
      <c r="A3" s="13"/>
      <c r="C3" s="22"/>
      <c r="L3" s="21"/>
      <c r="M3" s="3"/>
    </row>
    <row r="4" spans="1:42" ht="13">
      <c r="A4" s="13"/>
      <c r="C4" s="22"/>
      <c r="K4" t="s">
        <v>902</v>
      </c>
      <c r="L4" s="21"/>
      <c r="M4" s="3"/>
    </row>
    <row r="5" spans="1:42" ht="13" customHeight="1">
      <c r="A5" s="13"/>
      <c r="C5" s="22"/>
      <c r="K5" s="34">
        <v>90</v>
      </c>
      <c r="L5" s="21"/>
      <c r="M5" s="3"/>
    </row>
    <row r="6" spans="1:42" ht="13" customHeight="1">
      <c r="A6" s="13"/>
      <c r="C6" s="22"/>
      <c r="K6" s="31" t="s">
        <v>904</v>
      </c>
      <c r="L6" s="21"/>
      <c r="M6" s="3"/>
    </row>
    <row r="7" spans="1:42" ht="13" customHeight="1">
      <c r="A7" s="13"/>
      <c r="C7" s="22"/>
      <c r="K7" s="34">
        <v>10</v>
      </c>
      <c r="L7" s="21"/>
      <c r="M7" s="3"/>
    </row>
    <row r="8" spans="1:42" ht="13" customHeight="1">
      <c r="K8" t="s">
        <v>916</v>
      </c>
      <c r="L8" s="21"/>
      <c r="M8" s="3"/>
    </row>
    <row r="9" spans="1:42" ht="13" customHeight="1">
      <c r="A9" s="13"/>
      <c r="K9" s="34">
        <v>100</v>
      </c>
      <c r="L9" s="21"/>
    </row>
    <row r="10" spans="1:42" s="31" customFormat="1" ht="27.5" customHeight="1">
      <c r="A10" s="30"/>
      <c r="C10" s="37" t="s">
        <v>590</v>
      </c>
      <c r="D10" s="38" t="s">
        <v>587</v>
      </c>
      <c r="E10" s="38" t="s">
        <v>587</v>
      </c>
      <c r="F10" s="39" t="s">
        <v>591</v>
      </c>
      <c r="G10" s="39" t="s">
        <v>898</v>
      </c>
      <c r="H10" s="40" t="s">
        <v>892</v>
      </c>
      <c r="J10" s="33"/>
      <c r="L10" s="35"/>
    </row>
    <row r="11" spans="1:42" s="31" customFormat="1" ht="28.5" customHeight="1">
      <c r="A11" s="30"/>
      <c r="C11" s="32" t="s">
        <v>901</v>
      </c>
      <c r="D11" s="32" t="s">
        <v>901</v>
      </c>
      <c r="E11" s="32" t="s">
        <v>901</v>
      </c>
      <c r="F11" s="32" t="s">
        <v>901</v>
      </c>
      <c r="G11" s="32" t="s">
        <v>901</v>
      </c>
      <c r="J11" s="33"/>
      <c r="L11" s="35"/>
      <c r="M11" s="31" t="s">
        <v>905</v>
      </c>
      <c r="N11" s="36" t="s">
        <v>906</v>
      </c>
      <c r="Q11" s="31" t="s">
        <v>905</v>
      </c>
      <c r="R11" s="36" t="s">
        <v>906</v>
      </c>
    </row>
    <row r="12" spans="1:42" s="41" customFormat="1" ht="14.5">
      <c r="C12" s="42">
        <v>100</v>
      </c>
      <c r="D12" s="43">
        <v>100</v>
      </c>
      <c r="E12" s="43">
        <v>100</v>
      </c>
      <c r="F12" s="43">
        <v>50</v>
      </c>
      <c r="G12" s="43">
        <v>0</v>
      </c>
      <c r="L12" s="44"/>
      <c r="N12" s="45"/>
      <c r="R12" s="45"/>
    </row>
    <row r="13" spans="1:42" ht="14.5">
      <c r="A13" s="60"/>
      <c r="B13" s="60"/>
      <c r="C13" s="60"/>
      <c r="D13" s="60"/>
      <c r="E13" s="60"/>
      <c r="F13" s="60"/>
      <c r="G13" s="60"/>
      <c r="H13" s="60"/>
      <c r="I13" s="63" t="s">
        <v>900</v>
      </c>
      <c r="J13" s="61" t="s">
        <v>893</v>
      </c>
      <c r="K13" s="61" t="s">
        <v>894</v>
      </c>
      <c r="L13" s="62"/>
      <c r="M13" s="61" t="s">
        <v>895</v>
      </c>
      <c r="N13" s="64" t="s">
        <v>895</v>
      </c>
      <c r="O13" s="61" t="s">
        <v>907</v>
      </c>
      <c r="P13" s="53"/>
      <c r="Q13" s="63" t="s">
        <v>908</v>
      </c>
      <c r="R13" s="65" t="s">
        <v>908</v>
      </c>
      <c r="S13" s="61" t="s">
        <v>907</v>
      </c>
    </row>
    <row r="14" spans="1:42" ht="14.5">
      <c r="A14" s="52"/>
      <c r="B14" s="53" t="s">
        <v>896</v>
      </c>
      <c r="C14" s="54">
        <f>SUM(C15:C307)</f>
        <v>7998872692.963273</v>
      </c>
      <c r="D14" s="54">
        <f>SUM(D15:D307)</f>
        <v>1803590211.4937901</v>
      </c>
      <c r="E14" s="54">
        <f>SUM(E15:E307)</f>
        <v>1803590211.4937901</v>
      </c>
      <c r="F14" s="54">
        <f>SUM(F15:F307)</f>
        <v>995778847.47465038</v>
      </c>
      <c r="G14" s="54">
        <f>SUM(G15:G307)</f>
        <v>0</v>
      </c>
      <c r="H14" s="54">
        <f>C14+E14+F14+G14</f>
        <v>10798241751.931713</v>
      </c>
      <c r="I14" s="55">
        <f>ROUND(H14/'Lask. kunnallisvero 2022 '!C8,2)*K9/100</f>
        <v>1956.95</v>
      </c>
      <c r="J14" s="56"/>
      <c r="K14" s="56"/>
      <c r="L14" s="57"/>
      <c r="M14" s="54">
        <f>SUM(M15:M307)</f>
        <v>808485152.80636191</v>
      </c>
      <c r="N14" s="58">
        <v>808485152.80636215</v>
      </c>
      <c r="O14" s="54">
        <f>M14-N14</f>
        <v>0</v>
      </c>
      <c r="P14" s="54"/>
      <c r="Q14" s="55"/>
      <c r="R14" s="59"/>
      <c r="S14" s="55"/>
    </row>
    <row r="15" spans="1:42" ht="14.5">
      <c r="A15" t="s">
        <v>0</v>
      </c>
      <c r="B15" t="s">
        <v>1</v>
      </c>
      <c r="C15" s="1">
        <f>'Lask. kunnallisvero 2022 '!F9*('Lask. kunnallisvero 2022 '!$E$8/100)*$C$12/100</f>
        <v>9115426.0331402291</v>
      </c>
      <c r="D15" s="1">
        <v>1903431.9155494999</v>
      </c>
      <c r="E15" s="1">
        <f t="shared" ref="E15:E78" si="0">D15*$E$12/100</f>
        <v>1903431.9155494999</v>
      </c>
      <c r="F15" s="1">
        <f>'Lask. kiinteistövero 2022'!T9*1000*2*$F$12/100</f>
        <v>1281957.6810000001</v>
      </c>
      <c r="G15" s="1">
        <f>'Lask. kiinteistövero 2022'!R9*1000*2*$G$12/100</f>
        <v>0</v>
      </c>
      <c r="H15" s="1">
        <f>C15+E15+F15+G15</f>
        <v>12300815.629689729</v>
      </c>
      <c r="I15" s="8">
        <f>H15/'Lask. kunnallisvero 2022 '!C9</f>
        <v>1321.1057490806281</v>
      </c>
      <c r="J15" s="1">
        <f>$I$14-I15</f>
        <v>635.84425091937192</v>
      </c>
      <c r="K15" s="25">
        <f t="shared" ref="K15:K78" si="1">IF(J15&gt;0,J15*$K$5/100,IF(J15&lt;0,J15*$K$7/100))</f>
        <v>572.25982582743472</v>
      </c>
      <c r="L15" s="26"/>
      <c r="M15" s="27">
        <f>K15*'Lask. kunnallisvero 2022 '!C9</f>
        <v>5328311.2382792449</v>
      </c>
      <c r="N15" s="28">
        <v>5328311.2382792449</v>
      </c>
      <c r="O15" s="50">
        <f>M15-N15</f>
        <v>0</v>
      </c>
      <c r="P15" s="29"/>
      <c r="Q15" s="8">
        <f>M15/'Lask. kunnallisvero 2022 '!C9</f>
        <v>572.25982582743472</v>
      </c>
      <c r="R15" s="19">
        <v>572.25982582743472</v>
      </c>
      <c r="S15" s="51">
        <f>Q15-R15</f>
        <v>0</v>
      </c>
      <c r="T15" s="4"/>
      <c r="U15" s="4"/>
      <c r="V15" s="4"/>
      <c r="Y15" s="18"/>
      <c r="Z15" s="16"/>
      <c r="AC15" s="15"/>
      <c r="AD15" s="4"/>
      <c r="AF15" s="15"/>
      <c r="AH15" s="16"/>
      <c r="AP15" s="17"/>
    </row>
    <row r="16" spans="1:42" ht="14.5">
      <c r="A16" t="s">
        <v>2</v>
      </c>
      <c r="B16" t="s">
        <v>3</v>
      </c>
      <c r="C16" s="1">
        <f>'Lask. kunnallisvero 2022 '!F10*('Lask. kunnallisvero 2022 '!$E$8/100)*$C$12/100</f>
        <v>2532985.5280499998</v>
      </c>
      <c r="D16" s="1">
        <v>247660.89168637581</v>
      </c>
      <c r="E16" s="1">
        <f t="shared" si="0"/>
        <v>247660.89168637581</v>
      </c>
      <c r="F16" s="1">
        <f>'Lask. kiinteistövero 2022'!T10*1000*2*$F$12/100</f>
        <v>203089.9038</v>
      </c>
      <c r="G16" s="1">
        <f>'Lask. kiinteistövero 2022'!R10*1000*2*$G$12/100</f>
        <v>0</v>
      </c>
      <c r="H16" s="1">
        <f t="shared" ref="H16:H79" si="2">C16+E16+F16+G16</f>
        <v>2983736.3235363755</v>
      </c>
      <c r="I16" s="8">
        <f>H16/'Lask. kunnallisvero 2022 '!C10</f>
        <v>1197.8066332944102</v>
      </c>
      <c r="J16" s="1">
        <f t="shared" ref="J16:J78" si="3">$I$14-I16</f>
        <v>759.14336670558987</v>
      </c>
      <c r="K16" s="25">
        <f t="shared" si="1"/>
        <v>683.22903003503086</v>
      </c>
      <c r="L16" s="26"/>
      <c r="M16" s="27">
        <f>K16*'Lask. kunnallisvero 2022 '!C10</f>
        <v>1701923.5138172619</v>
      </c>
      <c r="N16" s="28">
        <v>1701923.5138172619</v>
      </c>
      <c r="O16" s="46">
        <f t="shared" ref="O16:O79" si="4">M16-N16</f>
        <v>0</v>
      </c>
      <c r="P16" s="29"/>
      <c r="Q16" s="8">
        <f>M16/'Lask. kunnallisvero 2022 '!C10</f>
        <v>683.22903003503086</v>
      </c>
      <c r="R16" s="19">
        <v>683.22903003503086</v>
      </c>
      <c r="S16" s="47">
        <f t="shared" ref="S16:S79" si="5">Q16-R16</f>
        <v>0</v>
      </c>
      <c r="T16" s="4"/>
      <c r="U16" s="4"/>
      <c r="V16" s="4"/>
      <c r="Y16" s="18"/>
      <c r="Z16" s="16"/>
      <c r="AC16" s="15"/>
      <c r="AD16" s="4"/>
      <c r="AF16" s="15"/>
      <c r="AH16" s="16"/>
      <c r="AP16" s="17"/>
    </row>
    <row r="17" spans="1:42" ht="14.5">
      <c r="A17" t="s">
        <v>4</v>
      </c>
      <c r="B17" t="s">
        <v>5</v>
      </c>
      <c r="C17" s="1">
        <f>'Lask. kunnallisvero 2022 '!F11*('Lask. kunnallisvero 2022 '!$E$8/100)*$C$12/100</f>
        <v>10666508.935694119</v>
      </c>
      <c r="D17" s="1">
        <v>2389767.1303344588</v>
      </c>
      <c r="E17" s="1">
        <f t="shared" si="0"/>
        <v>2389767.1303344588</v>
      </c>
      <c r="F17" s="1">
        <f>'Lask. kiinteistövero 2022'!T11*1000*2*$F$12/100</f>
        <v>1708361.0537000003</v>
      </c>
      <c r="G17" s="1">
        <f>'Lask. kiinteistövero 2022'!R11*1000*2*$G$12/100</f>
        <v>0</v>
      </c>
      <c r="H17" s="1">
        <f t="shared" si="2"/>
        <v>14764637.119728578</v>
      </c>
      <c r="I17" s="8">
        <f>H17/'Lask. kunnallisvero 2022 '!C11</f>
        <v>1318.6243743617556</v>
      </c>
      <c r="J17" s="1">
        <f t="shared" si="3"/>
        <v>638.32562563824445</v>
      </c>
      <c r="K17" s="25">
        <f t="shared" si="1"/>
        <v>574.49306307441998</v>
      </c>
      <c r="L17" s="26"/>
      <c r="M17" s="27">
        <f>K17*'Lask. kunnallisvero 2022 '!C11</f>
        <v>6432598.8272442808</v>
      </c>
      <c r="N17" s="28">
        <v>6432598.8272442808</v>
      </c>
      <c r="O17" s="46">
        <f t="shared" si="4"/>
        <v>0</v>
      </c>
      <c r="P17" s="29"/>
      <c r="Q17" s="8">
        <f>M17/'Lask. kunnallisvero 2022 '!C11</f>
        <v>574.49306307441998</v>
      </c>
      <c r="R17" s="19">
        <v>574.49306307441998</v>
      </c>
      <c r="S17" s="47">
        <f t="shared" si="5"/>
        <v>0</v>
      </c>
      <c r="T17" s="4"/>
      <c r="V17" s="4"/>
      <c r="Y17" s="18"/>
      <c r="Z17" s="16"/>
      <c r="AC17" s="15"/>
      <c r="AD17" s="4"/>
      <c r="AF17" s="15"/>
      <c r="AH17" s="16"/>
      <c r="AP17" s="17"/>
    </row>
    <row r="18" spans="1:42" ht="14.5">
      <c r="A18" t="s">
        <v>6</v>
      </c>
      <c r="B18" t="s">
        <v>7</v>
      </c>
      <c r="C18" s="1">
        <f>'Lask. kunnallisvero 2022 '!F12*('Lask. kunnallisvero 2022 '!$E$8/100)*$C$12/100</f>
        <v>9894487.6099710837</v>
      </c>
      <c r="D18" s="1">
        <v>1494891.8591520011</v>
      </c>
      <c r="E18" s="1">
        <f t="shared" si="0"/>
        <v>1494891.8591520011</v>
      </c>
      <c r="F18" s="1">
        <f>'Lask. kiinteistövero 2022'!T12*1000*2*$F$12/100</f>
        <v>1698967.7731000001</v>
      </c>
      <c r="G18" s="1">
        <f>'Lask. kiinteistövero 2022'!R12*1000*2*$G$12/100</f>
        <v>0</v>
      </c>
      <c r="H18" s="1">
        <f t="shared" si="2"/>
        <v>13088347.242223084</v>
      </c>
      <c r="I18" s="8">
        <f>H18/'Lask. kunnallisvero 2022 '!C12</f>
        <v>1629.3224501709303</v>
      </c>
      <c r="J18" s="1">
        <f t="shared" si="3"/>
        <v>327.62754982906972</v>
      </c>
      <c r="K18" s="25">
        <f t="shared" si="1"/>
        <v>294.86479484616279</v>
      </c>
      <c r="L18" s="26"/>
      <c r="M18" s="27">
        <f>K18*'Lask. kunnallisvero 2022 '!C12</f>
        <v>2368648.896999226</v>
      </c>
      <c r="N18" s="28">
        <v>2368648.8969992255</v>
      </c>
      <c r="O18" s="46">
        <f t="shared" si="4"/>
        <v>0</v>
      </c>
      <c r="P18" s="29"/>
      <c r="Q18" s="8">
        <f>M18/'Lask. kunnallisvero 2022 '!C12</f>
        <v>294.86479484616279</v>
      </c>
      <c r="R18" s="19">
        <v>294.86479484616274</v>
      </c>
      <c r="S18" s="47">
        <f t="shared" si="5"/>
        <v>0</v>
      </c>
      <c r="T18" s="4"/>
      <c r="V18" s="4"/>
      <c r="Y18" s="18"/>
      <c r="Z18" s="16"/>
      <c r="AC18" s="15"/>
      <c r="AD18" s="4"/>
      <c r="AF18" s="15"/>
      <c r="AH18" s="16"/>
      <c r="AP18" s="17"/>
    </row>
    <row r="19" spans="1:42" ht="14.5">
      <c r="A19" t="s">
        <v>8</v>
      </c>
      <c r="B19" t="s">
        <v>9</v>
      </c>
      <c r="C19" s="1">
        <f>'Lask. kunnallisvero 2022 '!F13*('Lask. kunnallisvero 2022 '!$E$8/100)*$C$12/100</f>
        <v>6626203.9481767453</v>
      </c>
      <c r="D19" s="1">
        <v>1011880.3004087792</v>
      </c>
      <c r="E19" s="1">
        <f t="shared" si="0"/>
        <v>1011880.3004087792</v>
      </c>
      <c r="F19" s="1">
        <f>'Lask. kiinteistövero 2022'!T13*1000*2*$F$12/100</f>
        <v>511499.60585000011</v>
      </c>
      <c r="G19" s="1">
        <f>'Lask. kiinteistövero 2022'!R13*1000*2*$G$12/100</f>
        <v>0</v>
      </c>
      <c r="H19" s="1">
        <f t="shared" si="2"/>
        <v>8149583.854435524</v>
      </c>
      <c r="I19" s="8">
        <f>H19/'Lask. kunnallisvero 2022 '!C13</f>
        <v>1681.3665884950535</v>
      </c>
      <c r="J19" s="1">
        <f t="shared" si="3"/>
        <v>275.58341150494653</v>
      </c>
      <c r="K19" s="25">
        <f t="shared" si="1"/>
        <v>248.02507035445188</v>
      </c>
      <c r="L19" s="26"/>
      <c r="M19" s="27">
        <f>K19*'Lask. kunnallisvero 2022 '!C13</f>
        <v>1202177.5160080283</v>
      </c>
      <c r="N19" s="28">
        <v>1202177.5160080283</v>
      </c>
      <c r="O19" s="46">
        <f t="shared" si="4"/>
        <v>0</v>
      </c>
      <c r="P19" s="29"/>
      <c r="Q19" s="8">
        <f>M19/'Lask. kunnallisvero 2022 '!C13</f>
        <v>248.02507035445188</v>
      </c>
      <c r="R19" s="19">
        <v>248.02507035445188</v>
      </c>
      <c r="S19" s="47">
        <f t="shared" si="5"/>
        <v>0</v>
      </c>
      <c r="T19" s="4"/>
      <c r="V19" s="4"/>
      <c r="Y19" s="18"/>
      <c r="Z19" s="16"/>
      <c r="AC19" s="15"/>
      <c r="AD19" s="4"/>
      <c r="AF19" s="15"/>
      <c r="AH19" s="16"/>
      <c r="AP19" s="17"/>
    </row>
    <row r="20" spans="1:42" ht="14.5">
      <c r="A20" t="s">
        <v>10</v>
      </c>
      <c r="B20" t="s">
        <v>11</v>
      </c>
      <c r="C20" s="1">
        <f>'Lask. kunnallisvero 2022 '!F14*('Lask. kunnallisvero 2022 '!$E$8/100)*$C$12/100</f>
        <v>5057642.1485162787</v>
      </c>
      <c r="D20" s="1">
        <v>542058.03616416908</v>
      </c>
      <c r="E20" s="1">
        <f t="shared" si="0"/>
        <v>542058.03616416908</v>
      </c>
      <c r="F20" s="1">
        <f>'Lask. kiinteistövero 2022'!T14*1000*2*$F$12/100</f>
        <v>386636.37904999999</v>
      </c>
      <c r="G20" s="1">
        <f>'Lask. kiinteistövero 2022'!R14*1000*2*$G$12/100</f>
        <v>0</v>
      </c>
      <c r="H20" s="1">
        <f t="shared" si="2"/>
        <v>5986336.5637304476</v>
      </c>
      <c r="I20" s="8">
        <f>H20/'Lask. kunnallisvero 2022 '!C14</f>
        <v>1513.6122790721738</v>
      </c>
      <c r="J20" s="1">
        <f t="shared" si="3"/>
        <v>443.33772092782624</v>
      </c>
      <c r="K20" s="25">
        <f t="shared" si="1"/>
        <v>399.00394883504362</v>
      </c>
      <c r="L20" s="26"/>
      <c r="M20" s="27">
        <f>K20*'Lask. kunnallisvero 2022 '!C14</f>
        <v>1578060.6176425975</v>
      </c>
      <c r="N20" s="28">
        <v>1578060.6176425975</v>
      </c>
      <c r="O20" s="46">
        <f t="shared" si="4"/>
        <v>0</v>
      </c>
      <c r="P20" s="29"/>
      <c r="Q20" s="8">
        <f>M20/'Lask. kunnallisvero 2022 '!C14</f>
        <v>399.00394883504362</v>
      </c>
      <c r="R20" s="19">
        <v>399.00394883504362</v>
      </c>
      <c r="S20" s="47">
        <f t="shared" si="5"/>
        <v>0</v>
      </c>
      <c r="T20" s="4"/>
      <c r="V20" s="4"/>
      <c r="Y20" s="18"/>
      <c r="Z20" s="16"/>
      <c r="AC20" s="15"/>
      <c r="AD20" s="4"/>
      <c r="AF20" s="15"/>
      <c r="AH20" s="16"/>
      <c r="AP20" s="17"/>
    </row>
    <row r="21" spans="1:42" ht="14.5">
      <c r="A21" t="s">
        <v>12</v>
      </c>
      <c r="B21" t="s">
        <v>13</v>
      </c>
      <c r="C21" s="1">
        <f>'Lask. kunnallisvero 2022 '!F15*('Lask. kunnallisvero 2022 '!$E$8/100)*$C$12/100</f>
        <v>21112765.755600002</v>
      </c>
      <c r="D21" s="1">
        <v>1602794.1685809132</v>
      </c>
      <c r="E21" s="1">
        <f t="shared" si="0"/>
        <v>1602794.1685809132</v>
      </c>
      <c r="F21" s="1">
        <f>'Lask. kiinteistövero 2022'!T15*1000*2*$F$12/100</f>
        <v>1630870.7138000003</v>
      </c>
      <c r="G21" s="1">
        <f>'Lask. kiinteistövero 2022'!R15*1000*2*$G$12/100</f>
        <v>0</v>
      </c>
      <c r="H21" s="1">
        <f t="shared" si="2"/>
        <v>24346430.637980916</v>
      </c>
      <c r="I21" s="8">
        <f>H21/'Lask. kunnallisvero 2022 '!C15</f>
        <v>1478.4982472812846</v>
      </c>
      <c r="J21" s="1">
        <f t="shared" si="3"/>
        <v>478.4517527187154</v>
      </c>
      <c r="K21" s="25">
        <f t="shared" si="1"/>
        <v>430.60657744684386</v>
      </c>
      <c r="L21" s="26"/>
      <c r="M21" s="27">
        <f>K21*'Lask. kunnallisvero 2022 '!C15</f>
        <v>7090798.5108171776</v>
      </c>
      <c r="N21" s="28">
        <v>7090798.5108171776</v>
      </c>
      <c r="O21" s="46">
        <f t="shared" si="4"/>
        <v>0</v>
      </c>
      <c r="P21" s="29"/>
      <c r="Q21" s="8">
        <f>M21/'Lask. kunnallisvero 2022 '!C15</f>
        <v>430.60657744684386</v>
      </c>
      <c r="R21" s="19">
        <v>430.60657744684386</v>
      </c>
      <c r="S21" s="47">
        <f t="shared" si="5"/>
        <v>0</v>
      </c>
      <c r="T21" s="4"/>
      <c r="V21" s="4"/>
      <c r="Y21" s="18"/>
      <c r="Z21" s="16"/>
      <c r="AC21" s="15"/>
      <c r="AD21" s="4"/>
      <c r="AF21" s="15"/>
      <c r="AH21" s="16"/>
      <c r="AP21" s="17"/>
    </row>
    <row r="22" spans="1:42" ht="14.5">
      <c r="A22" t="s">
        <v>14</v>
      </c>
      <c r="B22" t="s">
        <v>15</v>
      </c>
      <c r="C22" s="1">
        <f>'Lask. kunnallisvero 2022 '!F16*('Lask. kunnallisvero 2022 '!$E$8/100)*$C$12/100</f>
        <v>1283515.6046952382</v>
      </c>
      <c r="D22" s="1">
        <v>506856.46421133896</v>
      </c>
      <c r="E22" s="1">
        <f t="shared" si="0"/>
        <v>506856.46421133896</v>
      </c>
      <c r="F22" s="1">
        <f>'Lask. kiinteistövero 2022'!T16*1000*2*$F$12/100</f>
        <v>255282.60675000001</v>
      </c>
      <c r="G22" s="1">
        <f>'Lask. kiinteistövero 2022'!R16*1000*2*$G$12/100</f>
        <v>0</v>
      </c>
      <c r="H22" s="1">
        <f t="shared" si="2"/>
        <v>2045654.6756565771</v>
      </c>
      <c r="I22" s="8">
        <f>H22/'Lask. kunnallisvero 2022 '!C16</f>
        <v>1501.9491010694398</v>
      </c>
      <c r="J22" s="1">
        <f t="shared" si="3"/>
        <v>455.0008989305602</v>
      </c>
      <c r="K22" s="25">
        <f t="shared" si="1"/>
        <v>409.50080903750415</v>
      </c>
      <c r="L22" s="26"/>
      <c r="M22" s="27">
        <f>K22*'Lask. kunnallisvero 2022 '!C16</f>
        <v>557740.10190908064</v>
      </c>
      <c r="N22" s="28">
        <v>557740.10190908075</v>
      </c>
      <c r="O22" s="46">
        <f t="shared" si="4"/>
        <v>0</v>
      </c>
      <c r="P22" s="29"/>
      <c r="Q22" s="8">
        <f>M22/'Lask. kunnallisvero 2022 '!C16</f>
        <v>409.50080903750415</v>
      </c>
      <c r="R22" s="19">
        <v>409.50080903750421</v>
      </c>
      <c r="S22" s="47">
        <f t="shared" si="5"/>
        <v>0</v>
      </c>
      <c r="T22" s="4"/>
      <c r="V22" s="4"/>
      <c r="Y22" s="18"/>
      <c r="Z22" s="16"/>
      <c r="AC22" s="15"/>
      <c r="AD22" s="4"/>
      <c r="AF22" s="15"/>
      <c r="AH22" s="16"/>
      <c r="AP22" s="17"/>
    </row>
    <row r="23" spans="1:42" ht="14.5">
      <c r="A23" t="s">
        <v>16</v>
      </c>
      <c r="B23" t="s">
        <v>17</v>
      </c>
      <c r="C23" s="1">
        <f>'Lask. kunnallisvero 2022 '!F17*('Lask. kunnallisvero 2022 '!$E$8/100)*$C$12/100</f>
        <v>1946072.6389176471</v>
      </c>
      <c r="D23" s="1">
        <v>552747.19391160819</v>
      </c>
      <c r="E23" s="1">
        <f t="shared" si="0"/>
        <v>552747.19391160819</v>
      </c>
      <c r="F23" s="1">
        <f>'Lask. kiinteistövero 2022'!T17*1000*2*$F$12/100</f>
        <v>454886.13849999994</v>
      </c>
      <c r="G23" s="1">
        <f>'Lask. kiinteistövero 2022'!R17*1000*2*$G$12/100</f>
        <v>0</v>
      </c>
      <c r="H23" s="1">
        <f t="shared" si="2"/>
        <v>2953705.971329255</v>
      </c>
      <c r="I23" s="8">
        <f>H23/'Lask. kunnallisvero 2022 '!C17</f>
        <v>1651.0374350638654</v>
      </c>
      <c r="J23" s="1">
        <f t="shared" si="3"/>
        <v>305.91256493613469</v>
      </c>
      <c r="K23" s="25">
        <f t="shared" si="1"/>
        <v>275.32130844252123</v>
      </c>
      <c r="L23" s="26"/>
      <c r="M23" s="27">
        <f>K23*'Lask. kunnallisvero 2022 '!C17</f>
        <v>492549.8208036705</v>
      </c>
      <c r="N23" s="28">
        <v>492549.8208036705</v>
      </c>
      <c r="O23" s="46">
        <f t="shared" si="4"/>
        <v>0</v>
      </c>
      <c r="P23" s="29"/>
      <c r="Q23" s="8">
        <f>M23/'Lask. kunnallisvero 2022 '!C17</f>
        <v>275.32130844252123</v>
      </c>
      <c r="R23" s="19">
        <v>275.32130844252123</v>
      </c>
      <c r="S23" s="47">
        <f t="shared" si="5"/>
        <v>0</v>
      </c>
      <c r="T23" s="4"/>
      <c r="V23" s="4"/>
      <c r="Y23" s="18"/>
      <c r="Z23" s="16"/>
      <c r="AC23" s="15"/>
      <c r="AD23" s="4"/>
      <c r="AF23" s="15"/>
      <c r="AH23" s="16"/>
      <c r="AP23" s="17"/>
    </row>
    <row r="24" spans="1:42" ht="14.5">
      <c r="A24" t="s">
        <v>18</v>
      </c>
      <c r="B24" t="s">
        <v>19</v>
      </c>
      <c r="C24" s="1">
        <f>'Lask. kunnallisvero 2022 '!F18*('Lask. kunnallisvero 2022 '!$E$8/100)*$C$12/100</f>
        <v>611955805.18172228</v>
      </c>
      <c r="D24" s="1">
        <v>134619184.13482007</v>
      </c>
      <c r="E24" s="1">
        <f t="shared" si="0"/>
        <v>134619184.13482007</v>
      </c>
      <c r="F24" s="1">
        <f>'Lask. kiinteistövero 2022'!T18*1000*2*$F$12/100</f>
        <v>80328884.714100033</v>
      </c>
      <c r="G24" s="1">
        <f>'Lask. kiinteistövero 2022'!R18*1000*2*$G$12/100</f>
        <v>0</v>
      </c>
      <c r="H24" s="1">
        <f t="shared" si="2"/>
        <v>826903874.03064239</v>
      </c>
      <c r="I24" s="8">
        <f>H24/'Lask. kunnallisvero 2022 '!C18</f>
        <v>2782.951260822269</v>
      </c>
      <c r="J24" s="1">
        <f t="shared" si="3"/>
        <v>-826.00126082226893</v>
      </c>
      <c r="K24" s="25">
        <f t="shared" si="1"/>
        <v>-82.600126082226893</v>
      </c>
      <c r="L24" s="26"/>
      <c r="M24" s="27">
        <f>K24*'Lask. kunnallisvero 2022 '!C18</f>
        <v>-24543140.663064241</v>
      </c>
      <c r="N24" s="28">
        <v>-24543140.663064241</v>
      </c>
      <c r="O24" s="46">
        <f t="shared" si="4"/>
        <v>0</v>
      </c>
      <c r="P24" s="29"/>
      <c r="Q24" s="8">
        <f>M24/'Lask. kunnallisvero 2022 '!C18</f>
        <v>-82.600126082226893</v>
      </c>
      <c r="R24" s="19">
        <v>-82.600126082226893</v>
      </c>
      <c r="S24" s="47">
        <f t="shared" si="5"/>
        <v>0</v>
      </c>
      <c r="T24" s="4"/>
      <c r="V24" s="4"/>
      <c r="Y24" s="18"/>
      <c r="Z24" s="16"/>
      <c r="AC24" s="15"/>
      <c r="AD24" s="4"/>
      <c r="AF24" s="15"/>
      <c r="AH24" s="16"/>
      <c r="AP24" s="17"/>
    </row>
    <row r="25" spans="1:42" ht="14.5">
      <c r="A25" t="s">
        <v>20</v>
      </c>
      <c r="B25" t="s">
        <v>21</v>
      </c>
      <c r="C25" s="1">
        <f>'Lask. kunnallisvero 2022 '!F19*('Lask. kunnallisvero 2022 '!$E$8/100)*$C$12/100</f>
        <v>14623083.218438094</v>
      </c>
      <c r="D25" s="1">
        <v>2175622.5359072932</v>
      </c>
      <c r="E25" s="1">
        <f t="shared" si="0"/>
        <v>2175622.5359072932</v>
      </c>
      <c r="F25" s="1">
        <f>'Lask. kiinteistövero 2022'!T19*1000*2*$F$12/100</f>
        <v>1536524.1357000002</v>
      </c>
      <c r="G25" s="1">
        <f>'Lask. kiinteistövero 2022'!R19*1000*2*$G$12/100</f>
        <v>0</v>
      </c>
      <c r="H25" s="1">
        <f t="shared" si="2"/>
        <v>18335229.890045386</v>
      </c>
      <c r="I25" s="8">
        <f>H25/'Lask. kunnallisvero 2022 '!C19</f>
        <v>1605.9586485105883</v>
      </c>
      <c r="J25" s="1">
        <f t="shared" si="3"/>
        <v>350.99135148941173</v>
      </c>
      <c r="K25" s="25">
        <f t="shared" si="1"/>
        <v>315.89221634047055</v>
      </c>
      <c r="L25" s="26"/>
      <c r="M25" s="27">
        <f>K25*'Lask. kunnallisvero 2022 '!C19</f>
        <v>3606541.4339591525</v>
      </c>
      <c r="N25" s="28">
        <v>3606541.4339591525</v>
      </c>
      <c r="O25" s="46">
        <f t="shared" si="4"/>
        <v>0</v>
      </c>
      <c r="P25" s="29"/>
      <c r="Q25" s="8">
        <f>M25/'Lask. kunnallisvero 2022 '!C19</f>
        <v>315.89221634047055</v>
      </c>
      <c r="R25" s="19">
        <v>315.89221634047055</v>
      </c>
      <c r="S25" s="47">
        <f t="shared" si="5"/>
        <v>0</v>
      </c>
      <c r="T25" s="4"/>
      <c r="V25" s="4"/>
      <c r="Y25" s="18"/>
      <c r="Z25" s="16"/>
      <c r="AC25" s="15"/>
      <c r="AD25" s="4"/>
      <c r="AF25" s="15"/>
      <c r="AH25" s="16"/>
      <c r="AP25" s="17"/>
    </row>
    <row r="26" spans="1:42" ht="14.5">
      <c r="A26" t="s">
        <v>22</v>
      </c>
      <c r="B26" t="s">
        <v>23</v>
      </c>
      <c r="C26" s="1">
        <f>'Lask. kunnallisvero 2022 '!F20*('Lask. kunnallisvero 2022 '!$E$8/100)*$C$12/100</f>
        <v>12899355.401594445</v>
      </c>
      <c r="D26" s="1">
        <v>1985887.1903254213</v>
      </c>
      <c r="E26" s="1">
        <f t="shared" si="0"/>
        <v>1985887.1903254213</v>
      </c>
      <c r="F26" s="1">
        <f>'Lask. kiinteistövero 2022'!T20*1000*2*$F$12/100</f>
        <v>5110417.0406499999</v>
      </c>
      <c r="G26" s="1">
        <f>'Lask. kiinteistövero 2022'!R20*1000*2*$G$12/100</f>
        <v>0</v>
      </c>
      <c r="H26" s="1">
        <f t="shared" si="2"/>
        <v>19995659.632569864</v>
      </c>
      <c r="I26" s="8">
        <f>H26/'Lask. kunnallisvero 2022 '!C20</f>
        <v>2142.2390864120275</v>
      </c>
      <c r="J26" s="1">
        <f t="shared" si="3"/>
        <v>-185.28908641202747</v>
      </c>
      <c r="K26" s="25">
        <f t="shared" si="1"/>
        <v>-18.528908641202747</v>
      </c>
      <c r="L26" s="26"/>
      <c r="M26" s="27">
        <f>K26*'Lask. kunnallisvero 2022 '!C20</f>
        <v>-172948.83325698643</v>
      </c>
      <c r="N26" s="28">
        <v>-172948.83325698643</v>
      </c>
      <c r="O26" s="46">
        <f t="shared" si="4"/>
        <v>0</v>
      </c>
      <c r="P26" s="29"/>
      <c r="Q26" s="8">
        <f>M26/'Lask. kunnallisvero 2022 '!C20</f>
        <v>-18.528908641202747</v>
      </c>
      <c r="R26" s="19">
        <v>-18.528908641202747</v>
      </c>
      <c r="S26" s="47">
        <f t="shared" si="5"/>
        <v>0</v>
      </c>
      <c r="T26" s="4"/>
      <c r="V26" s="4"/>
      <c r="Y26" s="18"/>
      <c r="Z26" s="16"/>
      <c r="AC26" s="15"/>
      <c r="AD26" s="4"/>
      <c r="AF26" s="15"/>
      <c r="AH26" s="16"/>
      <c r="AP26" s="17"/>
    </row>
    <row r="27" spans="1:42" ht="14.5">
      <c r="A27" t="s">
        <v>24</v>
      </c>
      <c r="B27" t="s">
        <v>25</v>
      </c>
      <c r="C27" s="1">
        <f>'Lask. kunnallisvero 2022 '!F21*('Lask. kunnallisvero 2022 '!$E$8/100)*$C$12/100</f>
        <v>2377944.6438488895</v>
      </c>
      <c r="D27" s="1">
        <v>617625.76064044167</v>
      </c>
      <c r="E27" s="1">
        <f t="shared" si="0"/>
        <v>617625.76064044167</v>
      </c>
      <c r="F27" s="1">
        <f>'Lask. kiinteistövero 2022'!T21*1000*2*$F$12/100</f>
        <v>352718.5173500001</v>
      </c>
      <c r="G27" s="1">
        <f>'Lask. kiinteistövero 2022'!R21*1000*2*$G$12/100</f>
        <v>0</v>
      </c>
      <c r="H27" s="1">
        <f t="shared" si="2"/>
        <v>3348288.9218393313</v>
      </c>
      <c r="I27" s="8">
        <f>H27/'Lask. kunnallisvero 2022 '!C21</f>
        <v>1392.7990523458118</v>
      </c>
      <c r="J27" s="1">
        <f t="shared" si="3"/>
        <v>564.15094765418826</v>
      </c>
      <c r="K27" s="25">
        <f t="shared" si="1"/>
        <v>507.73585288876944</v>
      </c>
      <c r="L27" s="26"/>
      <c r="M27" s="27">
        <f>K27*'Lask. kunnallisvero 2022 '!C21</f>
        <v>1220596.9903446017</v>
      </c>
      <c r="N27" s="28">
        <v>1220596.9903446017</v>
      </c>
      <c r="O27" s="46">
        <f t="shared" si="4"/>
        <v>0</v>
      </c>
      <c r="P27" s="29"/>
      <c r="Q27" s="8">
        <f>M27/'Lask. kunnallisvero 2022 '!C21</f>
        <v>507.73585288876944</v>
      </c>
      <c r="R27" s="19">
        <v>507.73585288876944</v>
      </c>
      <c r="S27" s="47">
        <f t="shared" si="5"/>
        <v>0</v>
      </c>
      <c r="T27" s="4"/>
      <c r="V27" s="4"/>
      <c r="Y27" s="18"/>
      <c r="Z27" s="16"/>
      <c r="AC27" s="15"/>
      <c r="AD27" s="4"/>
      <c r="AF27" s="15"/>
      <c r="AH27" s="16"/>
      <c r="AP27" s="17"/>
    </row>
    <row r="28" spans="1:42" ht="14.5">
      <c r="A28" t="s">
        <v>26</v>
      </c>
      <c r="B28" t="s">
        <v>27</v>
      </c>
      <c r="C28" s="1">
        <f>'Lask. kunnallisvero 2022 '!F22*('Lask. kunnallisvero 2022 '!$E$8/100)*$C$12/100</f>
        <v>19751613.812458538</v>
      </c>
      <c r="D28" s="1">
        <v>4122367.3096677698</v>
      </c>
      <c r="E28" s="1">
        <f t="shared" si="0"/>
        <v>4122367.3096677698</v>
      </c>
      <c r="F28" s="1">
        <f>'Lask. kiinteistövero 2022'!T22*1000*2*$F$12/100</f>
        <v>2422638.0350000011</v>
      </c>
      <c r="G28" s="1">
        <f>'Lask. kiinteistövero 2022'!R22*1000*2*$G$12/100</f>
        <v>0</v>
      </c>
      <c r="H28" s="1">
        <f t="shared" si="2"/>
        <v>26296619.157126307</v>
      </c>
      <c r="I28" s="8">
        <f>H28/'Lask. kunnallisvero 2022 '!C22</f>
        <v>1586.7144848323362</v>
      </c>
      <c r="J28" s="1">
        <f t="shared" si="3"/>
        <v>370.23551516766383</v>
      </c>
      <c r="K28" s="25">
        <f t="shared" si="1"/>
        <v>333.21196365089747</v>
      </c>
      <c r="L28" s="26"/>
      <c r="M28" s="27">
        <f>K28*'Lask. kunnallisvero 2022 '!C22</f>
        <v>5522321.873586324</v>
      </c>
      <c r="N28" s="28">
        <v>5522321.873586324</v>
      </c>
      <c r="O28" s="46">
        <f t="shared" si="4"/>
        <v>0</v>
      </c>
      <c r="P28" s="29"/>
      <c r="Q28" s="8">
        <f>M28/'Lask. kunnallisvero 2022 '!C22</f>
        <v>333.21196365089747</v>
      </c>
      <c r="R28" s="19">
        <v>333.21196365089747</v>
      </c>
      <c r="S28" s="47">
        <f t="shared" si="5"/>
        <v>0</v>
      </c>
      <c r="T28" s="4"/>
      <c r="V28" s="4"/>
      <c r="Y28" s="18"/>
      <c r="Z28" s="16"/>
      <c r="AC28" s="15"/>
      <c r="AD28" s="4"/>
      <c r="AF28" s="15"/>
      <c r="AH28" s="16"/>
      <c r="AP28" s="17"/>
    </row>
    <row r="29" spans="1:42" ht="14.5">
      <c r="A29" t="s">
        <v>28</v>
      </c>
      <c r="B29" t="s">
        <v>29</v>
      </c>
      <c r="C29" s="1">
        <f>'Lask. kunnallisvero 2022 '!F23*('Lask. kunnallisvero 2022 '!$E$8/100)*$C$12/100</f>
        <v>7139846.5380488895</v>
      </c>
      <c r="D29" s="1">
        <v>1270572.3105466932</v>
      </c>
      <c r="E29" s="1">
        <f t="shared" si="0"/>
        <v>1270572.3105466932</v>
      </c>
      <c r="F29" s="1">
        <f>'Lask. kiinteistövero 2022'!T23*1000*2*$F$12/100</f>
        <v>758458.05199999991</v>
      </c>
      <c r="G29" s="1">
        <f>'Lask. kiinteistövero 2022'!R23*1000*2*$G$12/100</f>
        <v>0</v>
      </c>
      <c r="H29" s="1">
        <f t="shared" si="2"/>
        <v>9168876.9005955812</v>
      </c>
      <c r="I29" s="8">
        <f>H29/'Lask. kunnallisvero 2022 '!C23</f>
        <v>1347.9677889731815</v>
      </c>
      <c r="J29" s="1">
        <f t="shared" si="3"/>
        <v>608.9822110268185</v>
      </c>
      <c r="K29" s="25">
        <f t="shared" si="1"/>
        <v>548.08398992413663</v>
      </c>
      <c r="L29" s="26"/>
      <c r="M29" s="27">
        <f>K29*'Lask. kunnallisvero 2022 '!C23</f>
        <v>3728067.2994639776</v>
      </c>
      <c r="N29" s="28">
        <v>3728067.2994639776</v>
      </c>
      <c r="O29" s="46">
        <f t="shared" si="4"/>
        <v>0</v>
      </c>
      <c r="P29" s="29"/>
      <c r="Q29" s="8">
        <f>M29/'Lask. kunnallisvero 2022 '!C23</f>
        <v>548.08398992413663</v>
      </c>
      <c r="R29" s="19">
        <v>548.08398992413663</v>
      </c>
      <c r="S29" s="47">
        <f t="shared" si="5"/>
        <v>0</v>
      </c>
      <c r="T29" s="4"/>
      <c r="V29" s="4"/>
      <c r="Y29" s="18"/>
      <c r="Z29" s="16"/>
      <c r="AC29" s="15"/>
      <c r="AD29" s="4"/>
      <c r="AF29" s="15"/>
      <c r="AH29" s="16"/>
      <c r="AP29" s="17"/>
    </row>
    <row r="30" spans="1:42" ht="14.5">
      <c r="A30" t="s">
        <v>30</v>
      </c>
      <c r="B30" t="s">
        <v>31</v>
      </c>
      <c r="C30" s="1">
        <f>'Lask. kunnallisvero 2022 '!F24*('Lask. kunnallisvero 2022 '!$E$8/100)*$C$12/100</f>
        <v>6624293.5610500006</v>
      </c>
      <c r="D30" s="1">
        <v>1183976.5337222419</v>
      </c>
      <c r="E30" s="1">
        <f t="shared" si="0"/>
        <v>1183976.5337222419</v>
      </c>
      <c r="F30" s="1">
        <f>'Lask. kiinteistövero 2022'!T24*1000*2*$F$12/100</f>
        <v>801790.47330000019</v>
      </c>
      <c r="G30" s="1">
        <f>'Lask. kiinteistövero 2022'!R24*1000*2*$G$12/100</f>
        <v>0</v>
      </c>
      <c r="H30" s="1">
        <f t="shared" si="2"/>
        <v>8610060.5680722427</v>
      </c>
      <c r="I30" s="8">
        <f>H30/'Lask. kunnallisvero 2022 '!C24</f>
        <v>1301.9901055605992</v>
      </c>
      <c r="J30" s="1">
        <f t="shared" si="3"/>
        <v>654.95989443940084</v>
      </c>
      <c r="K30" s="25">
        <f t="shared" si="1"/>
        <v>589.46390499546078</v>
      </c>
      <c r="L30" s="26"/>
      <c r="M30" s="27">
        <f>K30*'Lask. kunnallisvero 2022 '!C24</f>
        <v>3898124.8037349819</v>
      </c>
      <c r="N30" s="28">
        <v>3898124.8037349819</v>
      </c>
      <c r="O30" s="46">
        <f t="shared" si="4"/>
        <v>0</v>
      </c>
      <c r="P30" s="29"/>
      <c r="Q30" s="8">
        <f>M30/'Lask. kunnallisvero 2022 '!C24</f>
        <v>589.46390499546078</v>
      </c>
      <c r="R30" s="19">
        <v>589.46390499546078</v>
      </c>
      <c r="S30" s="47">
        <f t="shared" si="5"/>
        <v>0</v>
      </c>
      <c r="T30" s="4"/>
      <c r="V30" s="4"/>
      <c r="Y30" s="18"/>
      <c r="Z30" s="16"/>
      <c r="AC30" s="15"/>
      <c r="AD30" s="4"/>
      <c r="AF30" s="15"/>
      <c r="AH30" s="16"/>
      <c r="AP30" s="17"/>
    </row>
    <row r="31" spans="1:42" ht="14.5">
      <c r="A31" t="s">
        <v>32</v>
      </c>
      <c r="B31" t="s">
        <v>33</v>
      </c>
      <c r="C31" s="1">
        <f>'Lask. kunnallisvero 2022 '!F25*('Lask. kunnallisvero 2022 '!$E$8/100)*$C$12/100</f>
        <v>1252291.7880536586</v>
      </c>
      <c r="D31" s="1">
        <v>106149.94117942482</v>
      </c>
      <c r="E31" s="1">
        <f t="shared" si="0"/>
        <v>106149.94117942482</v>
      </c>
      <c r="F31" s="1">
        <f>'Lask. kiinteistövero 2022'!T25*1000*2*$F$12/100</f>
        <v>170669.93525000001</v>
      </c>
      <c r="G31" s="1">
        <f>'Lask. kiinteistövero 2022'!R25*1000*2*$G$12/100</f>
        <v>0</v>
      </c>
      <c r="H31" s="1">
        <f t="shared" si="2"/>
        <v>1529111.6644830834</v>
      </c>
      <c r="I31" s="8">
        <f>H31/'Lask. kunnallisvero 2022 '!C25</f>
        <v>1609.5912257716668</v>
      </c>
      <c r="J31" s="1">
        <f t="shared" si="3"/>
        <v>347.35877422833323</v>
      </c>
      <c r="K31" s="25">
        <f t="shared" si="1"/>
        <v>312.62289680549992</v>
      </c>
      <c r="L31" s="26"/>
      <c r="M31" s="27">
        <f>K31*'Lask. kunnallisvero 2022 '!C25</f>
        <v>296991.75196522492</v>
      </c>
      <c r="N31" s="28">
        <v>296991.75196522492</v>
      </c>
      <c r="O31" s="46">
        <f t="shared" si="4"/>
        <v>0</v>
      </c>
      <c r="P31" s="29"/>
      <c r="Q31" s="8">
        <f>M31/'Lask. kunnallisvero 2022 '!C25</f>
        <v>312.62289680549992</v>
      </c>
      <c r="R31" s="19">
        <v>312.62289680549992</v>
      </c>
      <c r="S31" s="47">
        <f t="shared" si="5"/>
        <v>0</v>
      </c>
      <c r="T31" s="4"/>
      <c r="V31" s="4"/>
      <c r="Y31" s="18"/>
      <c r="Z31" s="16"/>
      <c r="AC31" s="15"/>
      <c r="AD31" s="4"/>
      <c r="AF31" s="15"/>
      <c r="AH31" s="16"/>
      <c r="AP31" s="17"/>
    </row>
    <row r="32" spans="1:42" ht="14.5">
      <c r="A32" t="s">
        <v>34</v>
      </c>
      <c r="B32" t="s">
        <v>35</v>
      </c>
      <c r="C32" s="1">
        <f>'Lask. kunnallisvero 2022 '!F26*('Lask. kunnallisvero 2022 '!$E$8/100)*$C$12/100</f>
        <v>1033145.7776808512</v>
      </c>
      <c r="D32" s="1">
        <v>339803.24948823405</v>
      </c>
      <c r="E32" s="1">
        <f t="shared" si="0"/>
        <v>339803.24948823405</v>
      </c>
      <c r="F32" s="1">
        <f>'Lask. kiinteistövero 2022'!T26*1000*2*$F$12/100</f>
        <v>171561.05604999996</v>
      </c>
      <c r="G32" s="1">
        <f>'Lask. kiinteistövero 2022'!R26*1000*2*$G$12/100</f>
        <v>0</v>
      </c>
      <c r="H32" s="1">
        <f t="shared" si="2"/>
        <v>1544510.0832190851</v>
      </c>
      <c r="I32" s="8">
        <f>H32/'Lask. kunnallisvero 2022 '!C26</f>
        <v>1426.1404277184536</v>
      </c>
      <c r="J32" s="1">
        <f t="shared" si="3"/>
        <v>530.80957228154648</v>
      </c>
      <c r="K32" s="25">
        <f t="shared" si="1"/>
        <v>477.72861505339182</v>
      </c>
      <c r="L32" s="26"/>
      <c r="M32" s="27">
        <f>K32*'Lask. kunnallisvero 2022 '!C26</f>
        <v>517380.09010282333</v>
      </c>
      <c r="N32" s="28">
        <v>517380.09010282333</v>
      </c>
      <c r="O32" s="46">
        <f t="shared" si="4"/>
        <v>0</v>
      </c>
      <c r="P32" s="29"/>
      <c r="Q32" s="8">
        <f>M32/'Lask. kunnallisvero 2022 '!C26</f>
        <v>477.72861505339182</v>
      </c>
      <c r="R32" s="19">
        <v>477.72861505339182</v>
      </c>
      <c r="S32" s="47">
        <f t="shared" si="5"/>
        <v>0</v>
      </c>
      <c r="T32" s="4"/>
      <c r="V32" s="4"/>
      <c r="Y32" s="18"/>
      <c r="Z32" s="16"/>
      <c r="AC32" s="15"/>
      <c r="AD32" s="4"/>
      <c r="AF32" s="15"/>
      <c r="AH32" s="16"/>
      <c r="AP32" s="17"/>
    </row>
    <row r="33" spans="1:42" ht="14.5">
      <c r="A33" t="s">
        <v>36</v>
      </c>
      <c r="B33" t="s">
        <v>37</v>
      </c>
      <c r="C33" s="1">
        <f>'Lask. kunnallisvero 2022 '!F27*('Lask. kunnallisvero 2022 '!$E$8/100)*$C$12/100</f>
        <v>26744382.950004764</v>
      </c>
      <c r="D33" s="1">
        <v>13282973.154555811</v>
      </c>
      <c r="E33" s="1">
        <f t="shared" si="0"/>
        <v>13282973.154555809</v>
      </c>
      <c r="F33" s="1">
        <f>'Lask. kiinteistövero 2022'!T27*1000*2*$F$12/100</f>
        <v>3286756.31605</v>
      </c>
      <c r="G33" s="1">
        <f>'Lask. kiinteistövero 2022'!R27*1000*2*$G$12/100</f>
        <v>0</v>
      </c>
      <c r="H33" s="1">
        <f t="shared" si="2"/>
        <v>43314112.420610569</v>
      </c>
      <c r="I33" s="8">
        <f>H33/'Lask. kunnallisvero 2022 '!C27</f>
        <v>2198.4627154913496</v>
      </c>
      <c r="J33" s="1">
        <f t="shared" si="3"/>
        <v>-241.51271549134958</v>
      </c>
      <c r="K33" s="25">
        <f t="shared" si="1"/>
        <v>-24.151271549134957</v>
      </c>
      <c r="L33" s="26"/>
      <c r="M33" s="27">
        <f>K33*'Lask. kunnallisvero 2022 '!C27</f>
        <v>-475828.35206105694</v>
      </c>
      <c r="N33" s="28">
        <v>-475828.352061057</v>
      </c>
      <c r="O33" s="46">
        <f t="shared" si="4"/>
        <v>0</v>
      </c>
      <c r="P33" s="29"/>
      <c r="Q33" s="8">
        <f>M33/'Lask. kunnallisvero 2022 '!C27</f>
        <v>-24.151271549134957</v>
      </c>
      <c r="R33" s="19">
        <v>-24.151271549134961</v>
      </c>
      <c r="S33" s="47">
        <f t="shared" si="5"/>
        <v>0</v>
      </c>
      <c r="T33" s="4"/>
      <c r="V33" s="4"/>
      <c r="Y33" s="18"/>
      <c r="Z33" s="16"/>
      <c r="AC33" s="15"/>
      <c r="AD33" s="4"/>
      <c r="AF33" s="15"/>
      <c r="AH33" s="16"/>
      <c r="AP33" s="17"/>
    </row>
    <row r="34" spans="1:42" ht="14.5">
      <c r="A34" t="s">
        <v>38</v>
      </c>
      <c r="B34" t="s">
        <v>39</v>
      </c>
      <c r="C34" s="1">
        <f>'Lask. kunnallisvero 2022 '!F28*('Lask. kunnallisvero 2022 '!$E$8/100)*$C$12/100</f>
        <v>4666166.4015499996</v>
      </c>
      <c r="D34" s="1">
        <v>869157.33727970428</v>
      </c>
      <c r="E34" s="1">
        <f t="shared" si="0"/>
        <v>869157.33727970417</v>
      </c>
      <c r="F34" s="1">
        <f>'Lask. kiinteistövero 2022'!T28*1000*2*$F$12/100</f>
        <v>668297.09155000013</v>
      </c>
      <c r="G34" s="1">
        <f>'Lask. kiinteistövero 2022'!R28*1000*2*$G$12/100</f>
        <v>0</v>
      </c>
      <c r="H34" s="1">
        <f t="shared" si="2"/>
        <v>6203620.830379704</v>
      </c>
      <c r="I34" s="8">
        <f>H34/'Lask. kunnallisvero 2022 '!C28</f>
        <v>1324.7108328805689</v>
      </c>
      <c r="J34" s="1">
        <f t="shared" si="3"/>
        <v>632.23916711943116</v>
      </c>
      <c r="K34" s="25">
        <f t="shared" si="1"/>
        <v>569.01525040748811</v>
      </c>
      <c r="L34" s="26"/>
      <c r="M34" s="27">
        <f>K34*'Lask. kunnallisvero 2022 '!C28</f>
        <v>2664698.4176582666</v>
      </c>
      <c r="N34" s="28">
        <v>2664698.4176582666</v>
      </c>
      <c r="O34" s="46">
        <f t="shared" si="4"/>
        <v>0</v>
      </c>
      <c r="P34" s="29"/>
      <c r="Q34" s="8">
        <f>M34/'Lask. kunnallisvero 2022 '!C28</f>
        <v>569.01525040748811</v>
      </c>
      <c r="R34" s="19">
        <v>569.01525040748811</v>
      </c>
      <c r="S34" s="47">
        <f t="shared" si="5"/>
        <v>0</v>
      </c>
      <c r="T34" s="4"/>
      <c r="V34" s="4"/>
      <c r="Y34" s="18"/>
      <c r="Z34" s="16"/>
      <c r="AC34" s="15"/>
      <c r="AD34" s="4"/>
      <c r="AF34" s="15"/>
      <c r="AH34" s="16"/>
      <c r="AP34" s="17"/>
    </row>
    <row r="35" spans="1:42" ht="14.5">
      <c r="A35" t="s">
        <v>40</v>
      </c>
      <c r="B35" t="s">
        <v>41</v>
      </c>
      <c r="C35" s="1">
        <f>'Lask. kunnallisvero 2022 '!F29*('Lask. kunnallisvero 2022 '!$E$8/100)*$C$12/100</f>
        <v>11911564.414731035</v>
      </c>
      <c r="D35" s="1">
        <v>3420206.1936604879</v>
      </c>
      <c r="E35" s="1">
        <f t="shared" si="0"/>
        <v>3420206.1936604884</v>
      </c>
      <c r="F35" s="1">
        <f>'Lask. kiinteistövero 2022'!T29*1000*2*$F$12/100</f>
        <v>1354724.1847000003</v>
      </c>
      <c r="G35" s="1">
        <f>'Lask. kiinteistövero 2022'!R29*1000*2*$G$12/100</f>
        <v>0</v>
      </c>
      <c r="H35" s="1">
        <f t="shared" si="2"/>
        <v>16686494.793091524</v>
      </c>
      <c r="I35" s="8">
        <f>H35/'Lask. kunnallisvero 2022 '!C29</f>
        <v>2091.3015156149299</v>
      </c>
      <c r="J35" s="1">
        <f t="shared" si="3"/>
        <v>-134.35151561492989</v>
      </c>
      <c r="K35" s="25">
        <f t="shared" si="1"/>
        <v>-13.43515156149299</v>
      </c>
      <c r="L35" s="26"/>
      <c r="M35" s="27">
        <f>K35*'Lask. kunnallisvero 2022 '!C29</f>
        <v>-107199.07430915257</v>
      </c>
      <c r="N35" s="28">
        <v>-107199.07430915257</v>
      </c>
      <c r="O35" s="46">
        <f t="shared" si="4"/>
        <v>0</v>
      </c>
      <c r="P35" s="29"/>
      <c r="Q35" s="8">
        <f>M35/'Lask. kunnallisvero 2022 '!C29</f>
        <v>-13.43515156149299</v>
      </c>
      <c r="R35" s="19">
        <v>-13.43515156149299</v>
      </c>
      <c r="S35" s="47">
        <f t="shared" si="5"/>
        <v>0</v>
      </c>
      <c r="T35" s="4"/>
      <c r="V35" s="4"/>
      <c r="Y35" s="18"/>
      <c r="Z35" s="16"/>
      <c r="AC35" s="15"/>
      <c r="AD35" s="4"/>
      <c r="AF35" s="15"/>
      <c r="AH35" s="16"/>
      <c r="AP35" s="17"/>
    </row>
    <row r="36" spans="1:42" ht="14.5">
      <c r="A36" t="s">
        <v>42</v>
      </c>
      <c r="B36" t="s">
        <v>43</v>
      </c>
      <c r="C36" s="1">
        <f>'Lask. kunnallisvero 2022 '!F30*('Lask. kunnallisvero 2022 '!$E$8/100)*$C$12/100</f>
        <v>9021747.0890697669</v>
      </c>
      <c r="D36" s="1">
        <v>7367840.4211255908</v>
      </c>
      <c r="E36" s="1">
        <f t="shared" si="0"/>
        <v>7367840.4211255908</v>
      </c>
      <c r="F36" s="1">
        <f>'Lask. kiinteistövero 2022'!T30*1000*2*$F$12/100</f>
        <v>1245849.3535500001</v>
      </c>
      <c r="G36" s="1">
        <f>'Lask. kiinteistövero 2022'!R30*1000*2*$G$12/100</f>
        <v>0</v>
      </c>
      <c r="H36" s="1">
        <f t="shared" si="2"/>
        <v>17635436.863745358</v>
      </c>
      <c r="I36" s="8">
        <f>H36/'Lask. kunnallisvero 2022 '!C30</f>
        <v>2599.1800830870093</v>
      </c>
      <c r="J36" s="1">
        <f t="shared" si="3"/>
        <v>-642.23008308700923</v>
      </c>
      <c r="K36" s="25">
        <f t="shared" si="1"/>
        <v>-64.223008308700912</v>
      </c>
      <c r="L36" s="26"/>
      <c r="M36" s="27">
        <f>K36*'Lask. kunnallisvero 2022 '!C30</f>
        <v>-435753.11137453571</v>
      </c>
      <c r="N36" s="28">
        <v>-435753.11137453577</v>
      </c>
      <c r="O36" s="46">
        <f t="shared" si="4"/>
        <v>0</v>
      </c>
      <c r="P36" s="29"/>
      <c r="Q36" s="8">
        <f>M36/'Lask. kunnallisvero 2022 '!C30</f>
        <v>-64.223008308700912</v>
      </c>
      <c r="R36" s="19">
        <v>-64.223008308700926</v>
      </c>
      <c r="S36" s="47">
        <f t="shared" si="5"/>
        <v>0</v>
      </c>
      <c r="T36" s="4"/>
      <c r="V36" s="4"/>
      <c r="Y36" s="18"/>
      <c r="Z36" s="16"/>
      <c r="AC36" s="15"/>
      <c r="AD36" s="4"/>
      <c r="AF36" s="15"/>
      <c r="AH36" s="16"/>
      <c r="AP36" s="17"/>
    </row>
    <row r="37" spans="1:42" ht="14.5">
      <c r="A37" t="s">
        <v>44</v>
      </c>
      <c r="B37" t="s">
        <v>45</v>
      </c>
      <c r="C37" s="1">
        <f>'Lask. kunnallisvero 2022 '!F31*('Lask. kunnallisvero 2022 '!$E$8/100)*$C$12/100</f>
        <v>2622878.5276790699</v>
      </c>
      <c r="D37" s="1">
        <v>1095087.491943876</v>
      </c>
      <c r="E37" s="1">
        <f t="shared" si="0"/>
        <v>1095087.491943876</v>
      </c>
      <c r="F37" s="1">
        <f>'Lask. kiinteistövero 2022'!T31*1000*2*$F$12/100</f>
        <v>767883.39935000008</v>
      </c>
      <c r="G37" s="1">
        <f>'Lask. kiinteistövero 2022'!R31*1000*2*$G$12/100</f>
        <v>0</v>
      </c>
      <c r="H37" s="1">
        <f t="shared" si="2"/>
        <v>4485849.4189729467</v>
      </c>
      <c r="I37" s="8">
        <f>H37/'Lask. kunnallisvero 2022 '!C31</f>
        <v>1711.5030213555692</v>
      </c>
      <c r="J37" s="1">
        <f t="shared" si="3"/>
        <v>245.44697864443083</v>
      </c>
      <c r="K37" s="25">
        <f t="shared" si="1"/>
        <v>220.90228077998773</v>
      </c>
      <c r="L37" s="26"/>
      <c r="M37" s="27">
        <f>K37*'Lask. kunnallisvero 2022 '!C31</f>
        <v>578984.87792434788</v>
      </c>
      <c r="N37" s="28">
        <v>578984.87792434788</v>
      </c>
      <c r="O37" s="46">
        <f t="shared" si="4"/>
        <v>0</v>
      </c>
      <c r="P37" s="29"/>
      <c r="Q37" s="8">
        <f>M37/'Lask. kunnallisvero 2022 '!C31</f>
        <v>220.90228077998773</v>
      </c>
      <c r="R37" s="19">
        <v>220.90228077998773</v>
      </c>
      <c r="S37" s="47">
        <f t="shared" si="5"/>
        <v>0</v>
      </c>
      <c r="T37" s="4"/>
      <c r="V37" s="4"/>
      <c r="Y37" s="18"/>
      <c r="Z37" s="16"/>
      <c r="AC37" s="15"/>
      <c r="AD37" s="4"/>
      <c r="AF37" s="15"/>
      <c r="AH37" s="16"/>
      <c r="AP37" s="17"/>
    </row>
    <row r="38" spans="1:42" ht="14.5">
      <c r="A38" t="s">
        <v>46</v>
      </c>
      <c r="B38" t="s">
        <v>47</v>
      </c>
      <c r="C38" s="1">
        <f>'Lask. kunnallisvero 2022 '!F32*('Lask. kunnallisvero 2022 '!$E$8/100)*$C$12/100</f>
        <v>13579869.486077107</v>
      </c>
      <c r="D38" s="1">
        <v>1282697.4868205236</v>
      </c>
      <c r="E38" s="1">
        <f t="shared" si="0"/>
        <v>1282697.4868205236</v>
      </c>
      <c r="F38" s="1">
        <f>'Lask. kiinteistövero 2022'!T32*1000*2*$F$12/100</f>
        <v>1384907.7636999998</v>
      </c>
      <c r="G38" s="1">
        <f>'Lask. kiinteistövero 2022'!R32*1000*2*$G$12/100</f>
        <v>0</v>
      </c>
      <c r="H38" s="1">
        <f t="shared" si="2"/>
        <v>16247474.736597629</v>
      </c>
      <c r="I38" s="8">
        <f>H38/'Lask. kunnallisvero 2022 '!C32</f>
        <v>1727.5358571608324</v>
      </c>
      <c r="J38" s="1">
        <f t="shared" si="3"/>
        <v>229.41414283916765</v>
      </c>
      <c r="K38" s="25">
        <f t="shared" si="1"/>
        <v>206.47272855525088</v>
      </c>
      <c r="L38" s="26"/>
      <c r="M38" s="27">
        <f>K38*'Lask. kunnallisvero 2022 '!C32</f>
        <v>1941876.0120621345</v>
      </c>
      <c r="N38" s="28">
        <v>1941876.0120621345</v>
      </c>
      <c r="O38" s="46">
        <f t="shared" si="4"/>
        <v>0</v>
      </c>
      <c r="P38" s="29"/>
      <c r="Q38" s="8">
        <f>M38/'Lask. kunnallisvero 2022 '!C32</f>
        <v>206.47272855525088</v>
      </c>
      <c r="R38" s="19">
        <v>206.47272855525088</v>
      </c>
      <c r="S38" s="47">
        <f t="shared" si="5"/>
        <v>0</v>
      </c>
      <c r="T38" s="4"/>
      <c r="V38" s="4"/>
      <c r="Y38" s="18"/>
      <c r="Z38" s="16"/>
      <c r="AC38" s="15"/>
      <c r="AD38" s="4"/>
      <c r="AF38" s="15"/>
      <c r="AH38" s="16"/>
      <c r="AP38" s="17"/>
    </row>
    <row r="39" spans="1:42" ht="14.5">
      <c r="A39" t="s">
        <v>48</v>
      </c>
      <c r="B39" t="s">
        <v>49</v>
      </c>
      <c r="C39" s="1">
        <f>'Lask. kunnallisvero 2022 '!F33*('Lask. kunnallisvero 2022 '!$E$8/100)*$C$12/100</f>
        <v>11003745.249302326</v>
      </c>
      <c r="D39" s="1">
        <v>1045350.4257585751</v>
      </c>
      <c r="E39" s="1">
        <f t="shared" si="0"/>
        <v>1045350.4257585751</v>
      </c>
      <c r="F39" s="1">
        <f>'Lask. kiinteistövero 2022'!T33*1000*2*$F$12/100</f>
        <v>876255.32680000027</v>
      </c>
      <c r="G39" s="1">
        <f>'Lask. kiinteistövero 2022'!R33*1000*2*$G$12/100</f>
        <v>0</v>
      </c>
      <c r="H39" s="1">
        <f t="shared" si="2"/>
        <v>12925351.001860902</v>
      </c>
      <c r="I39" s="8">
        <f>H39/'Lask. kunnallisvero 2022 '!C33</f>
        <v>1587.2959599485328</v>
      </c>
      <c r="J39" s="1">
        <f t="shared" si="3"/>
        <v>369.65404005146729</v>
      </c>
      <c r="K39" s="25">
        <f t="shared" si="1"/>
        <v>332.68863604632054</v>
      </c>
      <c r="L39" s="26"/>
      <c r="M39" s="27">
        <f>K39*'Lask. kunnallisvero 2022 '!C33</f>
        <v>2709083.5633251881</v>
      </c>
      <c r="N39" s="28">
        <v>2709083.5633251886</v>
      </c>
      <c r="O39" s="46">
        <f t="shared" si="4"/>
        <v>0</v>
      </c>
      <c r="P39" s="29"/>
      <c r="Q39" s="8">
        <f>M39/'Lask. kunnallisvero 2022 '!C33</f>
        <v>332.68863604632054</v>
      </c>
      <c r="R39" s="19">
        <v>332.6886360463206</v>
      </c>
      <c r="S39" s="47">
        <f t="shared" si="5"/>
        <v>0</v>
      </c>
      <c r="T39" s="4"/>
      <c r="V39" s="4"/>
      <c r="Y39" s="18"/>
      <c r="Z39" s="16"/>
      <c r="AC39" s="15"/>
      <c r="AD39" s="4"/>
      <c r="AF39" s="15"/>
      <c r="AH39" s="16"/>
      <c r="AP39" s="17"/>
    </row>
    <row r="40" spans="1:42" ht="14.5">
      <c r="A40" t="s">
        <v>50</v>
      </c>
      <c r="B40" t="s">
        <v>51</v>
      </c>
      <c r="C40" s="1">
        <f>'Lask. kunnallisvero 2022 '!F34*('Lask. kunnallisvero 2022 '!$E$8/100)*$C$12/100</f>
        <v>3132529.4909674418</v>
      </c>
      <c r="D40" s="1">
        <v>1800591.3820491412</v>
      </c>
      <c r="E40" s="1">
        <f t="shared" si="0"/>
        <v>1800591.3820491412</v>
      </c>
      <c r="F40" s="1">
        <f>'Lask. kiinteistövero 2022'!T34*1000*2*$F$12/100</f>
        <v>605678.08290000004</v>
      </c>
      <c r="G40" s="1">
        <f>'Lask. kiinteistövero 2022'!R34*1000*2*$G$12/100</f>
        <v>0</v>
      </c>
      <c r="H40" s="1">
        <f t="shared" si="2"/>
        <v>5538798.9559165826</v>
      </c>
      <c r="I40" s="8">
        <f>H40/'Lask. kunnallisvero 2022 '!C34</f>
        <v>1766.1986466570736</v>
      </c>
      <c r="J40" s="1">
        <f t="shared" si="3"/>
        <v>190.75135334292645</v>
      </c>
      <c r="K40" s="25">
        <f t="shared" si="1"/>
        <v>171.67621800863381</v>
      </c>
      <c r="L40" s="26"/>
      <c r="M40" s="27">
        <f>K40*'Lask. kunnallisvero 2022 '!C34</f>
        <v>538376.61967507564</v>
      </c>
      <c r="N40" s="28">
        <v>538376.61967507564</v>
      </c>
      <c r="O40" s="46">
        <f t="shared" si="4"/>
        <v>0</v>
      </c>
      <c r="P40" s="29"/>
      <c r="Q40" s="8">
        <f>M40/'Lask. kunnallisvero 2022 '!C34</f>
        <v>171.67621800863381</v>
      </c>
      <c r="R40" s="19">
        <v>171.67621800863381</v>
      </c>
      <c r="S40" s="47">
        <f t="shared" si="5"/>
        <v>0</v>
      </c>
      <c r="T40" s="4"/>
      <c r="V40" s="4"/>
      <c r="Y40" s="18"/>
      <c r="Z40" s="16"/>
      <c r="AC40" s="15"/>
      <c r="AD40" s="4"/>
      <c r="AF40" s="15"/>
      <c r="AH40" s="16"/>
      <c r="AP40" s="17"/>
    </row>
    <row r="41" spans="1:42" ht="14.5">
      <c r="A41" t="s">
        <v>52</v>
      </c>
      <c r="B41" t="s">
        <v>53</v>
      </c>
      <c r="C41" s="1">
        <f>'Lask. kunnallisvero 2022 '!F35*('Lask. kunnallisvero 2022 '!$E$8/100)*$C$12/100</f>
        <v>1233232308.0027499</v>
      </c>
      <c r="D41" s="1">
        <v>461494245.78115535</v>
      </c>
      <c r="E41" s="1">
        <f t="shared" si="0"/>
        <v>461494245.78115535</v>
      </c>
      <c r="F41" s="1">
        <f>'Lask. kiinteistövero 2022'!T35*1000*2*$F$12/100</f>
        <v>175589677.43670002</v>
      </c>
      <c r="G41" s="1">
        <f>'Lask. kiinteistövero 2022'!R35*1000*2*$G$12/100</f>
        <v>0</v>
      </c>
      <c r="H41" s="1">
        <f t="shared" si="2"/>
        <v>1870316231.2206054</v>
      </c>
      <c r="I41" s="8">
        <f>H41/'Lask. kunnallisvero 2022 '!C35</f>
        <v>2840.453106612285</v>
      </c>
      <c r="J41" s="1">
        <f t="shared" si="3"/>
        <v>-883.50310661228491</v>
      </c>
      <c r="K41" s="25">
        <f t="shared" si="1"/>
        <v>-88.350310661228491</v>
      </c>
      <c r="L41" s="26"/>
      <c r="M41" s="27">
        <f>K41*'Lask. kunnallisvero 2022 '!C35</f>
        <v>-58174880.507060528</v>
      </c>
      <c r="N41" s="28">
        <v>-58174880.507060528</v>
      </c>
      <c r="O41" s="46">
        <f t="shared" si="4"/>
        <v>0</v>
      </c>
      <c r="P41" s="29"/>
      <c r="Q41" s="8">
        <f>M41/'Lask. kunnallisvero 2022 '!C35</f>
        <v>-88.350310661228491</v>
      </c>
      <c r="R41" s="19">
        <v>-88.350310661228491</v>
      </c>
      <c r="S41" s="47">
        <f t="shared" si="5"/>
        <v>0</v>
      </c>
      <c r="T41" s="4"/>
      <c r="V41" s="4"/>
      <c r="Y41" s="18"/>
      <c r="Z41" s="16"/>
      <c r="AC41" s="15"/>
      <c r="AD41" s="4"/>
      <c r="AF41" s="15"/>
      <c r="AH41" s="16"/>
      <c r="AP41" s="17"/>
    </row>
    <row r="42" spans="1:42" ht="14.5">
      <c r="A42" t="s">
        <v>54</v>
      </c>
      <c r="B42" t="s">
        <v>55</v>
      </c>
      <c r="C42" s="1">
        <f>'Lask. kunnallisvero 2022 '!F36*('Lask. kunnallisvero 2022 '!$E$8/100)*$C$12/100</f>
        <v>377561829.18236315</v>
      </c>
      <c r="D42" s="1">
        <v>83334706.445203632</v>
      </c>
      <c r="E42" s="1">
        <f t="shared" si="0"/>
        <v>83334706.445203632</v>
      </c>
      <c r="F42" s="1">
        <f>'Lask. kiinteistövero 2022'!T36*1000*2*$F$12/100</f>
        <v>50555541.095700003</v>
      </c>
      <c r="G42" s="1">
        <f>'Lask. kiinteistövero 2022'!R36*1000*2*$G$12/100</f>
        <v>0</v>
      </c>
      <c r="H42" s="1">
        <f t="shared" si="2"/>
        <v>511452076.72326684</v>
      </c>
      <c r="I42" s="8">
        <f>H42/'Lask. kunnallisvero 2022 '!C36</f>
        <v>2138.1239464029618</v>
      </c>
      <c r="J42" s="1">
        <f t="shared" si="3"/>
        <v>-181.17394640296175</v>
      </c>
      <c r="K42" s="25">
        <f t="shared" si="1"/>
        <v>-18.117394640296176</v>
      </c>
      <c r="L42" s="26"/>
      <c r="M42" s="27">
        <f>K42*'Lask. kunnallisvero 2022 '!C36</f>
        <v>-4333789.5023266869</v>
      </c>
      <c r="N42" s="28">
        <v>-4333789.5023266869</v>
      </c>
      <c r="O42" s="46">
        <f t="shared" si="4"/>
        <v>0</v>
      </c>
      <c r="P42" s="29"/>
      <c r="Q42" s="8">
        <f>M42/'Lask. kunnallisvero 2022 '!C36</f>
        <v>-18.117394640296176</v>
      </c>
      <c r="R42" s="19">
        <v>-18.117394640296176</v>
      </c>
      <c r="S42" s="47">
        <f t="shared" si="5"/>
        <v>0</v>
      </c>
      <c r="T42" s="4"/>
      <c r="V42" s="4"/>
      <c r="Y42" s="18"/>
      <c r="Z42" s="16"/>
      <c r="AC42" s="15"/>
      <c r="AD42" s="4"/>
      <c r="AF42" s="15"/>
      <c r="AH42" s="16"/>
      <c r="AP42" s="17"/>
    </row>
    <row r="43" spans="1:42" ht="14.5">
      <c r="A43" t="s">
        <v>56</v>
      </c>
      <c r="B43" t="s">
        <v>57</v>
      </c>
      <c r="C43" s="1">
        <f>'Lask. kunnallisvero 2022 '!F37*('Lask. kunnallisvero 2022 '!$E$8/100)*$C$12/100</f>
        <v>2313702.383465</v>
      </c>
      <c r="D43" s="1">
        <v>740765.16089409578</v>
      </c>
      <c r="E43" s="1">
        <f t="shared" si="0"/>
        <v>740765.16089409578</v>
      </c>
      <c r="F43" s="1">
        <f>'Lask. kiinteistövero 2022'!T37*1000*2*$F$12/100</f>
        <v>787928.2840000001</v>
      </c>
      <c r="G43" s="1">
        <f>'Lask. kiinteistövero 2022'!R37*1000*2*$G$12/100</f>
        <v>0</v>
      </c>
      <c r="H43" s="1">
        <f t="shared" si="2"/>
        <v>3842395.8283590958</v>
      </c>
      <c r="I43" s="8">
        <f>H43/'Lask. kunnallisvero 2022 '!C37</f>
        <v>1803.0951798963379</v>
      </c>
      <c r="J43" s="1">
        <f t="shared" si="3"/>
        <v>153.85482010366218</v>
      </c>
      <c r="K43" s="25">
        <f t="shared" si="1"/>
        <v>138.46933809329596</v>
      </c>
      <c r="L43" s="26"/>
      <c r="M43" s="27">
        <f>K43*'Lask. kunnallisvero 2022 '!C37</f>
        <v>295078.15947681369</v>
      </c>
      <c r="N43" s="28">
        <v>295078.15947681369</v>
      </c>
      <c r="O43" s="46">
        <f t="shared" si="4"/>
        <v>0</v>
      </c>
      <c r="P43" s="29"/>
      <c r="Q43" s="8">
        <f>M43/'Lask. kunnallisvero 2022 '!C37</f>
        <v>138.46933809329596</v>
      </c>
      <c r="R43" s="19">
        <v>138.46933809329596</v>
      </c>
      <c r="S43" s="47">
        <f t="shared" si="5"/>
        <v>0</v>
      </c>
      <c r="T43" s="4"/>
      <c r="V43" s="4"/>
      <c r="Y43" s="18"/>
      <c r="Z43" s="16"/>
      <c r="AC43" s="15"/>
      <c r="AD43" s="4"/>
      <c r="AF43" s="15"/>
      <c r="AH43" s="16"/>
      <c r="AP43" s="17"/>
    </row>
    <row r="44" spans="1:42" ht="14.5">
      <c r="A44" t="s">
        <v>58</v>
      </c>
      <c r="B44" t="s">
        <v>59</v>
      </c>
      <c r="C44" s="1">
        <f>'Lask. kunnallisvero 2022 '!F38*('Lask. kunnallisvero 2022 '!$E$8/100)*$C$12/100</f>
        <v>32532681.198809523</v>
      </c>
      <c r="D44" s="1">
        <v>3298269.4273598581</v>
      </c>
      <c r="E44" s="1">
        <f t="shared" si="0"/>
        <v>3298269.4273598581</v>
      </c>
      <c r="F44" s="1">
        <f>'Lask. kiinteistövero 2022'!T38*1000*2*$F$12/100</f>
        <v>2850646.1032499997</v>
      </c>
      <c r="G44" s="1">
        <f>'Lask. kiinteistövero 2022'!R38*1000*2*$G$12/100</f>
        <v>0</v>
      </c>
      <c r="H44" s="1">
        <f t="shared" si="2"/>
        <v>38681596.72941938</v>
      </c>
      <c r="I44" s="8">
        <f>H44/'Lask. kunnallisvero 2022 '!C38</f>
        <v>1675.2532147864608</v>
      </c>
      <c r="J44" s="1">
        <f t="shared" si="3"/>
        <v>281.69678521353921</v>
      </c>
      <c r="K44" s="25">
        <f t="shared" si="1"/>
        <v>253.5271066921853</v>
      </c>
      <c r="L44" s="26"/>
      <c r="M44" s="27">
        <f>K44*'Lask. kunnallisvero 2022 '!C38</f>
        <v>5853940.8935225587</v>
      </c>
      <c r="N44" s="28">
        <v>5853940.8935225587</v>
      </c>
      <c r="O44" s="46">
        <f t="shared" si="4"/>
        <v>0</v>
      </c>
      <c r="P44" s="29"/>
      <c r="Q44" s="8">
        <f>M44/'Lask. kunnallisvero 2022 '!C38</f>
        <v>253.5271066921853</v>
      </c>
      <c r="R44" s="19">
        <v>253.5271066921853</v>
      </c>
      <c r="S44" s="47">
        <f t="shared" si="5"/>
        <v>0</v>
      </c>
      <c r="T44" s="4"/>
      <c r="V44" s="4"/>
      <c r="Y44" s="18"/>
      <c r="Z44" s="16"/>
      <c r="AC44" s="15"/>
      <c r="AD44" s="4"/>
      <c r="AF44" s="15"/>
      <c r="AH44" s="16"/>
      <c r="AP44" s="17"/>
    </row>
    <row r="45" spans="1:42" ht="14.5">
      <c r="A45" t="s">
        <v>60</v>
      </c>
      <c r="B45" t="s">
        <v>61</v>
      </c>
      <c r="C45" s="1">
        <f>'Lask. kunnallisvero 2022 '!F39*('Lask. kunnallisvero 2022 '!$E$8/100)*$C$12/100</f>
        <v>11259545.586719047</v>
      </c>
      <c r="D45" s="1">
        <v>2248264.4763424802</v>
      </c>
      <c r="E45" s="1">
        <f t="shared" si="0"/>
        <v>2248264.4763424802</v>
      </c>
      <c r="F45" s="1">
        <f>'Lask. kiinteistövero 2022'!T39*1000*2*$F$12/100</f>
        <v>1471700.8857500001</v>
      </c>
      <c r="G45" s="1">
        <f>'Lask. kiinteistövero 2022'!R39*1000*2*$G$12/100</f>
        <v>0</v>
      </c>
      <c r="H45" s="1">
        <f t="shared" si="2"/>
        <v>14979510.948811527</v>
      </c>
      <c r="I45" s="8">
        <f>H45/'Lask. kunnallisvero 2022 '!C39</f>
        <v>1517.6809471946835</v>
      </c>
      <c r="J45" s="1">
        <f t="shared" si="3"/>
        <v>439.26905280531651</v>
      </c>
      <c r="K45" s="25">
        <f t="shared" si="1"/>
        <v>395.34214752478488</v>
      </c>
      <c r="L45" s="26"/>
      <c r="M45" s="27">
        <f>K45*'Lask. kunnallisvero 2022 '!C39</f>
        <v>3902026.9960696269</v>
      </c>
      <c r="N45" s="28">
        <v>3902026.9960696269</v>
      </c>
      <c r="O45" s="46">
        <f t="shared" si="4"/>
        <v>0</v>
      </c>
      <c r="P45" s="29"/>
      <c r="Q45" s="8">
        <f>M45/'Lask. kunnallisvero 2022 '!C39</f>
        <v>395.34214752478488</v>
      </c>
      <c r="R45" s="19">
        <v>395.34214752478488</v>
      </c>
      <c r="S45" s="47">
        <f t="shared" si="5"/>
        <v>0</v>
      </c>
      <c r="T45" s="4"/>
      <c r="V45" s="4"/>
      <c r="Y45" s="18"/>
      <c r="Z45" s="16"/>
      <c r="AC45" s="15"/>
      <c r="AD45" s="4"/>
      <c r="AF45" s="15"/>
      <c r="AH45" s="16"/>
      <c r="AP45" s="17"/>
    </row>
    <row r="46" spans="1:42" ht="14.5">
      <c r="A46" t="s">
        <v>62</v>
      </c>
      <c r="B46" t="s">
        <v>63</v>
      </c>
      <c r="C46" s="1">
        <f>'Lask. kunnallisvero 2022 '!F40*('Lask. kunnallisvero 2022 '!$E$8/100)*$C$12/100</f>
        <v>2338180.6931000003</v>
      </c>
      <c r="D46" s="1">
        <v>385159.57540883758</v>
      </c>
      <c r="E46" s="1">
        <f t="shared" si="0"/>
        <v>385159.57540883758</v>
      </c>
      <c r="F46" s="1">
        <f>'Lask. kiinteistövero 2022'!T40*1000*2*$F$12/100</f>
        <v>265323.06920000003</v>
      </c>
      <c r="G46" s="1">
        <f>'Lask. kiinteistövero 2022'!R40*1000*2*$G$12/100</f>
        <v>0</v>
      </c>
      <c r="H46" s="1">
        <f t="shared" si="2"/>
        <v>2988663.3377088383</v>
      </c>
      <c r="I46" s="8">
        <f>H46/'Lask. kunnallisvero 2022 '!C40</f>
        <v>1379.8076351379677</v>
      </c>
      <c r="J46" s="1">
        <f t="shared" si="3"/>
        <v>577.14236486203231</v>
      </c>
      <c r="K46" s="25">
        <f t="shared" si="1"/>
        <v>519.42812837582915</v>
      </c>
      <c r="L46" s="26"/>
      <c r="M46" s="27">
        <f>K46*'Lask. kunnallisvero 2022 '!C40</f>
        <v>1125081.326062046</v>
      </c>
      <c r="N46" s="28">
        <v>1125081.326062046</v>
      </c>
      <c r="O46" s="46">
        <f t="shared" si="4"/>
        <v>0</v>
      </c>
      <c r="P46" s="29"/>
      <c r="Q46" s="8">
        <f>M46/'Lask. kunnallisvero 2022 '!C40</f>
        <v>519.42812837582915</v>
      </c>
      <c r="R46" s="19">
        <v>519.42812837582915</v>
      </c>
      <c r="S46" s="47">
        <f t="shared" si="5"/>
        <v>0</v>
      </c>
      <c r="T46" s="4"/>
      <c r="V46" s="4"/>
      <c r="Y46" s="18"/>
      <c r="Z46" s="16"/>
      <c r="AC46" s="15"/>
      <c r="AD46" s="4"/>
      <c r="AF46" s="15"/>
      <c r="AH46" s="16"/>
      <c r="AP46" s="17"/>
    </row>
    <row r="47" spans="1:42" ht="14.5">
      <c r="A47" t="s">
        <v>64</v>
      </c>
      <c r="B47" t="s">
        <v>65</v>
      </c>
      <c r="C47" s="1">
        <f>'Lask. kunnallisvero 2022 '!F41*('Lask. kunnallisvero 2022 '!$E$8/100)*$C$12/100</f>
        <v>2096493.7399494252</v>
      </c>
      <c r="D47" s="1">
        <v>715454.47766109754</v>
      </c>
      <c r="E47" s="1">
        <f t="shared" si="0"/>
        <v>715454.47766109754</v>
      </c>
      <c r="F47" s="1">
        <f>'Lask. kiinteistövero 2022'!T41*1000*2*$F$12/100</f>
        <v>356065.61350000004</v>
      </c>
      <c r="G47" s="1">
        <f>'Lask. kiinteistövero 2022'!R41*1000*2*$G$12/100</f>
        <v>0</v>
      </c>
      <c r="H47" s="1">
        <f t="shared" si="2"/>
        <v>3168013.8311105226</v>
      </c>
      <c r="I47" s="8">
        <f>H47/'Lask. kunnallisvero 2022 '!C41</f>
        <v>1481.0723848109035</v>
      </c>
      <c r="J47" s="1">
        <f t="shared" si="3"/>
        <v>475.87761518909656</v>
      </c>
      <c r="K47" s="25">
        <f t="shared" si="1"/>
        <v>428.28985367018691</v>
      </c>
      <c r="L47" s="26"/>
      <c r="M47" s="27">
        <f>K47*'Lask. kunnallisvero 2022 '!C41</f>
        <v>916111.99700052978</v>
      </c>
      <c r="N47" s="28">
        <v>916111.99700052978</v>
      </c>
      <c r="O47" s="46">
        <f t="shared" si="4"/>
        <v>0</v>
      </c>
      <c r="P47" s="29"/>
      <c r="Q47" s="8">
        <f>M47/'Lask. kunnallisvero 2022 '!C41</f>
        <v>428.28985367018691</v>
      </c>
      <c r="R47" s="19">
        <v>428.28985367018691</v>
      </c>
      <c r="S47" s="47">
        <f t="shared" si="5"/>
        <v>0</v>
      </c>
      <c r="T47" s="4"/>
      <c r="V47" s="4"/>
      <c r="Y47" s="18"/>
      <c r="Z47" s="16"/>
      <c r="AC47" s="15"/>
      <c r="AD47" s="4"/>
      <c r="AF47" s="15"/>
      <c r="AH47" s="16"/>
      <c r="AP47" s="17"/>
    </row>
    <row r="48" spans="1:42" ht="14.5">
      <c r="A48" t="s">
        <v>66</v>
      </c>
      <c r="B48" t="s">
        <v>67</v>
      </c>
      <c r="C48" s="1">
        <f>'Lask. kunnallisvero 2022 '!F42*('Lask. kunnallisvero 2022 '!$E$8/100)*$C$12/100</f>
        <v>73608460.89862223</v>
      </c>
      <c r="D48" s="1">
        <v>14359480.42085892</v>
      </c>
      <c r="E48" s="1">
        <f t="shared" si="0"/>
        <v>14359480.42085892</v>
      </c>
      <c r="F48" s="1">
        <f>'Lask. kiinteistövero 2022'!T42*1000*2*$F$12/100</f>
        <v>7008143.1442500008</v>
      </c>
      <c r="G48" s="1">
        <f>'Lask. kiinteistövero 2022'!R42*1000*2*$G$12/100</f>
        <v>0</v>
      </c>
      <c r="H48" s="1">
        <f t="shared" si="2"/>
        <v>94976084.463731155</v>
      </c>
      <c r="I48" s="8">
        <f>H48/'Lask. kunnallisvero 2022 '!C42</f>
        <v>2025.9403682536508</v>
      </c>
      <c r="J48" s="1">
        <f t="shared" si="3"/>
        <v>-68.990368253650786</v>
      </c>
      <c r="K48" s="25">
        <f t="shared" si="1"/>
        <v>-6.8990368253650782</v>
      </c>
      <c r="L48" s="26"/>
      <c r="M48" s="27">
        <f>K48*'Lask. kunnallisvero 2022 '!C42</f>
        <v>-323426.84637311485</v>
      </c>
      <c r="N48" s="28">
        <v>-323426.84637311491</v>
      </c>
      <c r="O48" s="46">
        <f t="shared" si="4"/>
        <v>0</v>
      </c>
      <c r="P48" s="29"/>
      <c r="Q48" s="8">
        <f>M48/'Lask. kunnallisvero 2022 '!C42</f>
        <v>-6.8990368253650782</v>
      </c>
      <c r="R48" s="19">
        <v>-6.8990368253650791</v>
      </c>
      <c r="S48" s="47">
        <f t="shared" si="5"/>
        <v>0</v>
      </c>
      <c r="T48" s="4"/>
      <c r="V48" s="4"/>
      <c r="Y48" s="18"/>
      <c r="Z48" s="16"/>
      <c r="AC48" s="15"/>
      <c r="AD48" s="4"/>
      <c r="AF48" s="15"/>
      <c r="AH48" s="16"/>
      <c r="AP48" s="17"/>
    </row>
    <row r="49" spans="1:42" ht="14.5">
      <c r="A49" t="s">
        <v>68</v>
      </c>
      <c r="B49" t="s">
        <v>69</v>
      </c>
      <c r="C49" s="1">
        <f>'Lask. kunnallisvero 2022 '!F43*('Lask. kunnallisvero 2022 '!$E$8/100)*$C$12/100</f>
        <v>12617059.037999995</v>
      </c>
      <c r="D49" s="1">
        <v>2031730.4856031283</v>
      </c>
      <c r="E49" s="1">
        <f t="shared" si="0"/>
        <v>2031730.4856031283</v>
      </c>
      <c r="F49" s="1">
        <f>'Lask. kiinteistövero 2022'!T43*1000*2*$F$12/100</f>
        <v>1124972.4892000002</v>
      </c>
      <c r="G49" s="1">
        <f>'Lask. kiinteistövero 2022'!R43*1000*2*$G$12/100</f>
        <v>0</v>
      </c>
      <c r="H49" s="1">
        <f t="shared" si="2"/>
        <v>15773762.012803122</v>
      </c>
      <c r="I49" s="8">
        <f>H49/'Lask. kunnallisvero 2022 '!C43</f>
        <v>1525.951631305323</v>
      </c>
      <c r="J49" s="1">
        <f t="shared" si="3"/>
        <v>430.99836869467708</v>
      </c>
      <c r="K49" s="25">
        <f t="shared" si="1"/>
        <v>387.89853182520937</v>
      </c>
      <c r="L49" s="26"/>
      <c r="M49" s="27">
        <f>K49*'Lask. kunnallisvero 2022 '!C43</f>
        <v>4009707.1234771893</v>
      </c>
      <c r="N49" s="28">
        <v>4009707.1234771893</v>
      </c>
      <c r="O49" s="46">
        <f t="shared" si="4"/>
        <v>0</v>
      </c>
      <c r="P49" s="29"/>
      <c r="Q49" s="8">
        <f>M49/'Lask. kunnallisvero 2022 '!C43</f>
        <v>387.89853182520937</v>
      </c>
      <c r="R49" s="19">
        <v>387.89853182520937</v>
      </c>
      <c r="S49" s="47">
        <f t="shared" si="5"/>
        <v>0</v>
      </c>
      <c r="T49" s="4"/>
      <c r="V49" s="4"/>
      <c r="Y49" s="18"/>
      <c r="Z49" s="16"/>
      <c r="AC49" s="15"/>
      <c r="AD49" s="4"/>
      <c r="AF49" s="15"/>
      <c r="AH49" s="16"/>
      <c r="AP49" s="17"/>
    </row>
    <row r="50" spans="1:42" ht="14.5">
      <c r="A50" t="s">
        <v>70</v>
      </c>
      <c r="B50" t="s">
        <v>71</v>
      </c>
      <c r="C50" s="1">
        <f>'Lask. kunnallisvero 2022 '!F44*('Lask. kunnallisvero 2022 '!$E$8/100)*$C$12/100</f>
        <v>96453477.725209534</v>
      </c>
      <c r="D50" s="1">
        <v>15500629.622855114</v>
      </c>
      <c r="E50" s="1">
        <f t="shared" si="0"/>
        <v>15500629.622855116</v>
      </c>
      <c r="F50" s="1">
        <f>'Lask. kiinteistövero 2022'!T44*1000*2*$F$12/100</f>
        <v>12170643.457400002</v>
      </c>
      <c r="G50" s="1">
        <f>'Lask. kiinteistövero 2022'!R44*1000*2*$G$12/100</f>
        <v>0</v>
      </c>
      <c r="H50" s="1">
        <f t="shared" si="2"/>
        <v>124124750.80546466</v>
      </c>
      <c r="I50" s="8">
        <f>H50/'Lask. kunnallisvero 2022 '!C44</f>
        <v>1826.1427786183028</v>
      </c>
      <c r="J50" s="1">
        <f t="shared" si="3"/>
        <v>130.80722138169722</v>
      </c>
      <c r="K50" s="25">
        <f t="shared" si="1"/>
        <v>117.7264992435275</v>
      </c>
      <c r="L50" s="26"/>
      <c r="M50" s="27">
        <f>K50*'Lask. kunnallisvero 2022 '!C44</f>
        <v>8001987.8800818073</v>
      </c>
      <c r="N50" s="28">
        <v>8001987.8800818073</v>
      </c>
      <c r="O50" s="46">
        <f t="shared" si="4"/>
        <v>0</v>
      </c>
      <c r="P50" s="29"/>
      <c r="Q50" s="8">
        <f>M50/'Lask. kunnallisvero 2022 '!C44</f>
        <v>117.7264992435275</v>
      </c>
      <c r="R50" s="19">
        <v>117.7264992435275</v>
      </c>
      <c r="S50" s="47">
        <f t="shared" si="5"/>
        <v>0</v>
      </c>
      <c r="T50" s="4"/>
      <c r="V50" s="4"/>
      <c r="Y50" s="18"/>
      <c r="Z50" s="16"/>
      <c r="AC50" s="15"/>
      <c r="AD50" s="4"/>
      <c r="AF50" s="15"/>
      <c r="AH50" s="16"/>
      <c r="AP50" s="17"/>
    </row>
    <row r="51" spans="1:42" ht="14.5">
      <c r="A51" t="s">
        <v>72</v>
      </c>
      <c r="B51" t="s">
        <v>73</v>
      </c>
      <c r="C51" s="1">
        <f>'Lask. kunnallisvero 2022 '!F45*('Lask. kunnallisvero 2022 '!$E$8/100)*$C$12/100</f>
        <v>23250159.060780488</v>
      </c>
      <c r="D51" s="1">
        <v>2869231.0271316725</v>
      </c>
      <c r="E51" s="1">
        <f t="shared" si="0"/>
        <v>2869231.0271316725</v>
      </c>
      <c r="F51" s="1">
        <f>'Lask. kiinteistövero 2022'!T45*1000*2*$F$12/100</f>
        <v>3511476.0141500006</v>
      </c>
      <c r="G51" s="1">
        <f>'Lask. kiinteistövero 2022'!R45*1000*2*$G$12/100</f>
        <v>0</v>
      </c>
      <c r="H51" s="1">
        <f t="shared" si="2"/>
        <v>29630866.102062162</v>
      </c>
      <c r="I51" s="8">
        <f>H51/'Lask. kunnallisvero 2022 '!C45</f>
        <v>1615.2892554547625</v>
      </c>
      <c r="J51" s="1">
        <f t="shared" si="3"/>
        <v>341.66074454523755</v>
      </c>
      <c r="K51" s="25">
        <f t="shared" si="1"/>
        <v>307.49467009071378</v>
      </c>
      <c r="L51" s="26"/>
      <c r="M51" s="27">
        <f>K51*'Lask. kunnallisvero 2022 '!C45</f>
        <v>5640682.2281440534</v>
      </c>
      <c r="N51" s="28">
        <v>5640682.2281440534</v>
      </c>
      <c r="O51" s="46">
        <f t="shared" si="4"/>
        <v>0</v>
      </c>
      <c r="P51" s="29"/>
      <c r="Q51" s="8">
        <f>M51/'Lask. kunnallisvero 2022 '!C45</f>
        <v>307.49467009071378</v>
      </c>
      <c r="R51" s="19">
        <v>307.49467009071378</v>
      </c>
      <c r="S51" s="47">
        <f t="shared" si="5"/>
        <v>0</v>
      </c>
      <c r="T51" s="4"/>
      <c r="V51" s="4"/>
      <c r="Y51" s="18"/>
      <c r="Z51" s="16"/>
      <c r="AC51" s="15"/>
      <c r="AD51" s="4"/>
      <c r="AF51" s="15"/>
      <c r="AH51" s="16"/>
      <c r="AP51" s="17"/>
    </row>
    <row r="52" spans="1:42" ht="14.5">
      <c r="A52" t="s">
        <v>74</v>
      </c>
      <c r="B52" t="s">
        <v>75</v>
      </c>
      <c r="C52" s="1">
        <f>'Lask. kunnallisvero 2022 '!F46*('Lask. kunnallisvero 2022 '!$E$8/100)*$C$12/100</f>
        <v>11059900.631795352</v>
      </c>
      <c r="D52" s="1">
        <v>1340607.882767251</v>
      </c>
      <c r="E52" s="1">
        <f t="shared" si="0"/>
        <v>1340607.882767251</v>
      </c>
      <c r="F52" s="1">
        <f>'Lask. kiinteistövero 2022'!T46*1000*2*$F$12/100</f>
        <v>984249.79760000005</v>
      </c>
      <c r="G52" s="1">
        <f>'Lask. kiinteistövero 2022'!R46*1000*2*$G$12/100</f>
        <v>0</v>
      </c>
      <c r="H52" s="1">
        <f t="shared" si="2"/>
        <v>13384758.312162602</v>
      </c>
      <c r="I52" s="8">
        <f>H52/'Lask. kunnallisvero 2022 '!C46</f>
        <v>1350.3589903311745</v>
      </c>
      <c r="J52" s="1">
        <f t="shared" si="3"/>
        <v>606.59100966882556</v>
      </c>
      <c r="K52" s="25">
        <f t="shared" si="1"/>
        <v>545.93190870194303</v>
      </c>
      <c r="L52" s="26"/>
      <c r="M52" s="27">
        <f>K52*'Lask. kunnallisvero 2022 '!C46</f>
        <v>5411277.079053659</v>
      </c>
      <c r="N52" s="28">
        <v>5411277.079053659</v>
      </c>
      <c r="O52" s="46">
        <f t="shared" si="4"/>
        <v>0</v>
      </c>
      <c r="P52" s="29"/>
      <c r="Q52" s="8">
        <f>M52/'Lask. kunnallisvero 2022 '!C46</f>
        <v>545.93190870194303</v>
      </c>
      <c r="R52" s="19">
        <v>545.93190870194303</v>
      </c>
      <c r="S52" s="47">
        <f t="shared" si="5"/>
        <v>0</v>
      </c>
      <c r="T52" s="4"/>
      <c r="V52" s="4"/>
      <c r="Y52" s="18"/>
      <c r="Z52" s="16"/>
      <c r="AC52" s="15"/>
      <c r="AD52" s="4"/>
      <c r="AF52" s="15"/>
      <c r="AH52" s="16"/>
      <c r="AP52" s="17"/>
    </row>
    <row r="53" spans="1:42" ht="14.5">
      <c r="A53" t="s">
        <v>76</v>
      </c>
      <c r="B53" t="s">
        <v>77</v>
      </c>
      <c r="C53" s="1">
        <f>'Lask. kunnallisvero 2022 '!F47*('Lask. kunnallisvero 2022 '!$E$8/100)*$C$12/100</f>
        <v>25080903.752595123</v>
      </c>
      <c r="D53" s="1">
        <v>4742131.9479400227</v>
      </c>
      <c r="E53" s="1">
        <f t="shared" si="0"/>
        <v>4742131.9479400227</v>
      </c>
      <c r="F53" s="1">
        <f>'Lask. kiinteistövero 2022'!T47*1000*2*$F$12/100</f>
        <v>2982952.2810000004</v>
      </c>
      <c r="G53" s="1">
        <f>'Lask. kiinteistövero 2022'!R47*1000*2*$G$12/100</f>
        <v>0</v>
      </c>
      <c r="H53" s="1">
        <f t="shared" si="2"/>
        <v>32805987.981535144</v>
      </c>
      <c r="I53" s="8">
        <f>H53/'Lask. kunnallisvero 2022 '!C47</f>
        <v>1565.320544972571</v>
      </c>
      <c r="J53" s="1">
        <f t="shared" si="3"/>
        <v>391.629455027429</v>
      </c>
      <c r="K53" s="25">
        <f t="shared" si="1"/>
        <v>352.4665095246861</v>
      </c>
      <c r="L53" s="26"/>
      <c r="M53" s="27">
        <f>K53*'Lask. kunnallisvero 2022 '!C47</f>
        <v>7386993.1066183718</v>
      </c>
      <c r="N53" s="28">
        <v>7386993.1066183718</v>
      </c>
      <c r="O53" s="46">
        <f t="shared" si="4"/>
        <v>0</v>
      </c>
      <c r="P53" s="29"/>
      <c r="Q53" s="8">
        <f>M53/'Lask. kunnallisvero 2022 '!C47</f>
        <v>352.4665095246861</v>
      </c>
      <c r="R53" s="19">
        <v>352.4665095246861</v>
      </c>
      <c r="S53" s="47">
        <f t="shared" si="5"/>
        <v>0</v>
      </c>
      <c r="T53" s="4"/>
      <c r="V53" s="4"/>
      <c r="Y53" s="18"/>
      <c r="Z53" s="16"/>
      <c r="AC53" s="15"/>
      <c r="AD53" s="4"/>
      <c r="AF53" s="15"/>
      <c r="AH53" s="16"/>
      <c r="AP53" s="17"/>
    </row>
    <row r="54" spans="1:42" ht="14.5">
      <c r="A54" t="s">
        <v>78</v>
      </c>
      <c r="B54" t="s">
        <v>79</v>
      </c>
      <c r="C54" s="1">
        <f>'Lask. kunnallisvero 2022 '!F48*('Lask. kunnallisvero 2022 '!$E$8/100)*$C$12/100</f>
        <v>7650876.7277929429</v>
      </c>
      <c r="D54" s="1">
        <v>1149563.8521279192</v>
      </c>
      <c r="E54" s="1">
        <f t="shared" si="0"/>
        <v>1149563.8521279192</v>
      </c>
      <c r="F54" s="1">
        <f>'Lask. kiinteistövero 2022'!T48*1000*2*$F$12/100</f>
        <v>1235490.9236000001</v>
      </c>
      <c r="G54" s="1">
        <f>'Lask. kiinteistövero 2022'!R48*1000*2*$G$12/100</f>
        <v>0</v>
      </c>
      <c r="H54" s="1">
        <f t="shared" si="2"/>
        <v>10035931.503520861</v>
      </c>
      <c r="I54" s="8">
        <f>H54/'Lask. kunnallisvero 2022 '!C48</f>
        <v>1530.1008543254859</v>
      </c>
      <c r="J54" s="1">
        <f t="shared" si="3"/>
        <v>426.84914567451415</v>
      </c>
      <c r="K54" s="25">
        <f t="shared" si="1"/>
        <v>384.16423110706273</v>
      </c>
      <c r="L54" s="26"/>
      <c r="M54" s="27">
        <f>K54*'Lask. kunnallisvero 2022 '!C48</f>
        <v>2519733.1918312246</v>
      </c>
      <c r="N54" s="28">
        <v>2519733.1918312246</v>
      </c>
      <c r="O54" s="46">
        <f t="shared" si="4"/>
        <v>0</v>
      </c>
      <c r="P54" s="29"/>
      <c r="Q54" s="8">
        <f>M54/'Lask. kunnallisvero 2022 '!C48</f>
        <v>384.16423110706273</v>
      </c>
      <c r="R54" s="19">
        <v>384.16423110706273</v>
      </c>
      <c r="S54" s="47">
        <f t="shared" si="5"/>
        <v>0</v>
      </c>
      <c r="T54" s="4"/>
      <c r="V54" s="4"/>
      <c r="Y54" s="18"/>
      <c r="Z54" s="16"/>
      <c r="AC54" s="15"/>
      <c r="AD54" s="4"/>
      <c r="AF54" s="15"/>
      <c r="AH54" s="16"/>
      <c r="AP54" s="17"/>
    </row>
    <row r="55" spans="1:42" ht="14.5">
      <c r="A55" t="s">
        <v>80</v>
      </c>
      <c r="B55" t="s">
        <v>81</v>
      </c>
      <c r="C55" s="1">
        <f>'Lask. kunnallisvero 2022 '!F49*('Lask. kunnallisvero 2022 '!$E$8/100)*$C$12/100</f>
        <v>7481827.0702499999</v>
      </c>
      <c r="D55" s="1">
        <v>1558531.9004826015</v>
      </c>
      <c r="E55" s="1">
        <f t="shared" si="0"/>
        <v>1558531.9004826015</v>
      </c>
      <c r="F55" s="1">
        <f>'Lask. kiinteistövero 2022'!T49*1000*2*$F$12/100</f>
        <v>1259962.4729500001</v>
      </c>
      <c r="G55" s="1">
        <f>'Lask. kiinteistövero 2022'!R49*1000*2*$G$12/100</f>
        <v>0</v>
      </c>
      <c r="H55" s="1">
        <f t="shared" si="2"/>
        <v>10300321.443682602</v>
      </c>
      <c r="I55" s="8">
        <f>H55/'Lask. kunnallisvero 2022 '!C49</f>
        <v>1497.7928520695946</v>
      </c>
      <c r="J55" s="1">
        <f t="shared" si="3"/>
        <v>459.15714793040547</v>
      </c>
      <c r="K55" s="25">
        <f t="shared" si="1"/>
        <v>413.24143313736494</v>
      </c>
      <c r="L55" s="26"/>
      <c r="M55" s="27">
        <f>K55*'Lask. kunnallisvero 2022 '!C49</f>
        <v>2841861.3356856587</v>
      </c>
      <c r="N55" s="28">
        <v>2841861.3356856587</v>
      </c>
      <c r="O55" s="46">
        <f t="shared" si="4"/>
        <v>0</v>
      </c>
      <c r="P55" s="29"/>
      <c r="Q55" s="8">
        <f>M55/'Lask. kunnallisvero 2022 '!C49</f>
        <v>413.24143313736494</v>
      </c>
      <c r="R55" s="19">
        <v>413.24143313736494</v>
      </c>
      <c r="S55" s="47">
        <f t="shared" si="5"/>
        <v>0</v>
      </c>
      <c r="T55" s="4"/>
      <c r="V55" s="4"/>
      <c r="Y55" s="18"/>
      <c r="Z55" s="16"/>
      <c r="AC55" s="15"/>
      <c r="AD55" s="4"/>
      <c r="AF55" s="15"/>
      <c r="AH55" s="16"/>
      <c r="AP55" s="17"/>
    </row>
    <row r="56" spans="1:42" ht="14.5">
      <c r="A56" t="s">
        <v>82</v>
      </c>
      <c r="B56" t="s">
        <v>83</v>
      </c>
      <c r="C56" s="1">
        <f>'Lask. kunnallisvero 2022 '!F50*('Lask. kunnallisvero 2022 '!$E$8/100)*$C$12/100</f>
        <v>14773616.854700001</v>
      </c>
      <c r="D56" s="1">
        <v>1946525.2768317384</v>
      </c>
      <c r="E56" s="1">
        <f t="shared" si="0"/>
        <v>1946525.2768317384</v>
      </c>
      <c r="F56" s="1">
        <f>'Lask. kiinteistövero 2022'!T50*1000*2*$F$12/100</f>
        <v>1335300.4113000003</v>
      </c>
      <c r="G56" s="1">
        <f>'Lask. kiinteistövero 2022'!R50*1000*2*$G$12/100</f>
        <v>0</v>
      </c>
      <c r="H56" s="1">
        <f t="shared" si="2"/>
        <v>18055442.542831741</v>
      </c>
      <c r="I56" s="8">
        <f>H56/'Lask. kunnallisvero 2022 '!C50</f>
        <v>1460.087541875444</v>
      </c>
      <c r="J56" s="1">
        <f t="shared" si="3"/>
        <v>496.86245812455604</v>
      </c>
      <c r="K56" s="25">
        <f t="shared" si="1"/>
        <v>447.17621231210046</v>
      </c>
      <c r="L56" s="26"/>
      <c r="M56" s="27">
        <f>K56*'Lask. kunnallisvero 2022 '!C50</f>
        <v>5529781.0414514346</v>
      </c>
      <c r="N56" s="28">
        <v>5529781.0414514346</v>
      </c>
      <c r="O56" s="46">
        <f t="shared" si="4"/>
        <v>0</v>
      </c>
      <c r="P56" s="29"/>
      <c r="Q56" s="8">
        <f>M56/'Lask. kunnallisvero 2022 '!C50</f>
        <v>447.17621231210046</v>
      </c>
      <c r="R56" s="19">
        <v>447.17621231210046</v>
      </c>
      <c r="S56" s="47">
        <f t="shared" si="5"/>
        <v>0</v>
      </c>
      <c r="T56" s="4"/>
      <c r="V56" s="4"/>
      <c r="Y56" s="18"/>
      <c r="Z56" s="16"/>
      <c r="AC56" s="15"/>
      <c r="AD56" s="4"/>
      <c r="AF56" s="15"/>
      <c r="AH56" s="16"/>
      <c r="AP56" s="17"/>
    </row>
    <row r="57" spans="1:42" ht="14.5">
      <c r="A57" t="s">
        <v>84</v>
      </c>
      <c r="B57" t="s">
        <v>85</v>
      </c>
      <c r="C57" s="1">
        <f>'Lask. kunnallisvero 2022 '!F51*('Lask. kunnallisvero 2022 '!$E$8/100)*$C$12/100</f>
        <v>4617985.2615285711</v>
      </c>
      <c r="D57" s="1">
        <v>2414388.1206705817</v>
      </c>
      <c r="E57" s="1">
        <f t="shared" si="0"/>
        <v>2414388.1206705817</v>
      </c>
      <c r="F57" s="1">
        <f>'Lask. kiinteistövero 2022'!T51*1000*2*$F$12/100</f>
        <v>784561.41490000021</v>
      </c>
      <c r="G57" s="1">
        <f>'Lask. kiinteistövero 2022'!R51*1000*2*$G$12/100</f>
        <v>0</v>
      </c>
      <c r="H57" s="1">
        <f t="shared" si="2"/>
        <v>7816934.7970991535</v>
      </c>
      <c r="I57" s="8">
        <f>H57/'Lask. kunnallisvero 2022 '!C51</f>
        <v>1683.5956918154541</v>
      </c>
      <c r="J57" s="1">
        <f t="shared" si="3"/>
        <v>273.35430818454597</v>
      </c>
      <c r="K57" s="25">
        <f t="shared" si="1"/>
        <v>246.01887736609137</v>
      </c>
      <c r="L57" s="26"/>
      <c r="M57" s="27">
        <f>K57*'Lask. kunnallisvero 2022 '!C51</f>
        <v>1142265.6476107622</v>
      </c>
      <c r="N57" s="28">
        <v>1142265.6476107622</v>
      </c>
      <c r="O57" s="46">
        <f t="shared" si="4"/>
        <v>0</v>
      </c>
      <c r="P57" s="29"/>
      <c r="Q57" s="8">
        <f>M57/'Lask. kunnallisvero 2022 '!C51</f>
        <v>246.01887736609135</v>
      </c>
      <c r="R57" s="19">
        <v>246.01887736609135</v>
      </c>
      <c r="S57" s="47">
        <f t="shared" si="5"/>
        <v>0</v>
      </c>
      <c r="T57" s="4"/>
      <c r="V57" s="4"/>
      <c r="Y57" s="18"/>
      <c r="Z57" s="16"/>
      <c r="AC57" s="15"/>
      <c r="AD57" s="4"/>
      <c r="AF57" s="15"/>
      <c r="AH57" s="16"/>
      <c r="AP57" s="17"/>
    </row>
    <row r="58" spans="1:42" ht="14.5">
      <c r="A58" t="s">
        <v>86</v>
      </c>
      <c r="B58" t="s">
        <v>87</v>
      </c>
      <c r="C58" s="1">
        <f>'Lask. kunnallisvero 2022 '!F52*('Lask. kunnallisvero 2022 '!$E$8/100)*$C$12/100</f>
        <v>9197715.7877578959</v>
      </c>
      <c r="D58" s="1">
        <v>2510014.4736839822</v>
      </c>
      <c r="E58" s="1">
        <f t="shared" si="0"/>
        <v>2510014.4736839822</v>
      </c>
      <c r="F58" s="1">
        <f>'Lask. kiinteistövero 2022'!T52*1000*2*$F$12/100</f>
        <v>2186880.85525</v>
      </c>
      <c r="G58" s="1">
        <f>'Lask. kiinteistövero 2022'!R52*1000*2*$G$12/100</f>
        <v>0</v>
      </c>
      <c r="H58" s="1">
        <f t="shared" si="2"/>
        <v>13894611.11669188</v>
      </c>
      <c r="I58" s="8">
        <f>H58/'Lask. kunnallisvero 2022 '!C52</f>
        <v>1982.6785269252111</v>
      </c>
      <c r="J58" s="1">
        <f t="shared" si="3"/>
        <v>-25.728526925211099</v>
      </c>
      <c r="K58" s="25">
        <f t="shared" si="1"/>
        <v>-2.5728526925211099</v>
      </c>
      <c r="L58" s="26"/>
      <c r="M58" s="27">
        <f>K58*'Lask. kunnallisvero 2022 '!C52</f>
        <v>-18030.551669187938</v>
      </c>
      <c r="N58" s="28">
        <v>-18030.551669187938</v>
      </c>
      <c r="O58" s="46">
        <f t="shared" si="4"/>
        <v>0</v>
      </c>
      <c r="P58" s="29"/>
      <c r="Q58" s="8">
        <f>M58/'Lask. kunnallisvero 2022 '!C52</f>
        <v>-2.5728526925211099</v>
      </c>
      <c r="R58" s="19">
        <v>-2.5728526925211099</v>
      </c>
      <c r="S58" s="47">
        <f t="shared" si="5"/>
        <v>0</v>
      </c>
      <c r="T58" s="4"/>
      <c r="V58" s="4"/>
      <c r="Y58" s="18"/>
      <c r="Z58" s="16"/>
      <c r="AC58" s="15"/>
      <c r="AD58" s="4"/>
      <c r="AF58" s="15"/>
      <c r="AH58" s="16"/>
      <c r="AP58" s="17"/>
    </row>
    <row r="59" spans="1:42" ht="14.5">
      <c r="A59" t="s">
        <v>88</v>
      </c>
      <c r="B59" t="s">
        <v>89</v>
      </c>
      <c r="C59" s="1">
        <f>'Lask. kunnallisvero 2022 '!F53*('Lask. kunnallisvero 2022 '!$E$8/100)*$C$12/100</f>
        <v>8622370.0668096393</v>
      </c>
      <c r="D59" s="1">
        <v>1185841.0852828841</v>
      </c>
      <c r="E59" s="1">
        <f t="shared" si="0"/>
        <v>1185841.0852828841</v>
      </c>
      <c r="F59" s="1">
        <f>'Lask. kiinteistövero 2022'!T53*1000*2*$F$12/100</f>
        <v>1335280.5329000002</v>
      </c>
      <c r="G59" s="1">
        <f>'Lask. kiinteistövero 2022'!R53*1000*2*$G$12/100</f>
        <v>0</v>
      </c>
      <c r="H59" s="1">
        <f t="shared" si="2"/>
        <v>11143491.684992524</v>
      </c>
      <c r="I59" s="8">
        <f>H59/'Lask. kunnallisvero 2022 '!C53</f>
        <v>2081.7283177643421</v>
      </c>
      <c r="J59" s="1">
        <f t="shared" si="3"/>
        <v>-124.77831776434209</v>
      </c>
      <c r="K59" s="25">
        <f t="shared" si="1"/>
        <v>-12.477831776434209</v>
      </c>
      <c r="L59" s="26"/>
      <c r="M59" s="27">
        <f>K59*'Lask. kunnallisvero 2022 '!C53</f>
        <v>-66793.833499252331</v>
      </c>
      <c r="N59" s="28">
        <v>-66793.833499252331</v>
      </c>
      <c r="O59" s="46">
        <f t="shared" si="4"/>
        <v>0</v>
      </c>
      <c r="P59" s="29"/>
      <c r="Q59" s="8">
        <f>M59/'Lask. kunnallisvero 2022 '!C53</f>
        <v>-12.477831776434211</v>
      </c>
      <c r="R59" s="19">
        <v>-12.477831776434211</v>
      </c>
      <c r="S59" s="47">
        <f t="shared" si="5"/>
        <v>0</v>
      </c>
      <c r="T59" s="4"/>
      <c r="V59" s="4"/>
      <c r="Y59" s="18"/>
      <c r="Z59" s="16"/>
      <c r="AC59" s="15"/>
      <c r="AD59" s="4"/>
      <c r="AF59" s="15"/>
      <c r="AH59" s="16"/>
      <c r="AP59" s="17"/>
    </row>
    <row r="60" spans="1:42" ht="14.5">
      <c r="A60" t="s">
        <v>90</v>
      </c>
      <c r="B60" t="s">
        <v>91</v>
      </c>
      <c r="C60" s="1">
        <f>'Lask. kunnallisvero 2022 '!F54*('Lask. kunnallisvero 2022 '!$E$8/100)*$C$12/100</f>
        <v>1896841.0867022222</v>
      </c>
      <c r="D60" s="1">
        <v>660125.01930701802</v>
      </c>
      <c r="E60" s="1">
        <f t="shared" si="0"/>
        <v>660125.01930701802</v>
      </c>
      <c r="F60" s="1">
        <f>'Lask. kiinteistövero 2022'!T54*1000*2*$F$12/100</f>
        <v>302690.42654999997</v>
      </c>
      <c r="G60" s="1">
        <f>'Lask. kiinteistövero 2022'!R54*1000*2*$G$12/100</f>
        <v>0</v>
      </c>
      <c r="H60" s="1">
        <f t="shared" si="2"/>
        <v>2859656.5325592402</v>
      </c>
      <c r="I60" s="8">
        <f>H60/'Lask. kunnallisvero 2022 '!C54</f>
        <v>1512.2456544469806</v>
      </c>
      <c r="J60" s="1">
        <f t="shared" si="3"/>
        <v>444.70434555301949</v>
      </c>
      <c r="K60" s="25">
        <f t="shared" si="1"/>
        <v>400.23391099771754</v>
      </c>
      <c r="L60" s="26"/>
      <c r="M60" s="27">
        <f>K60*'Lask. kunnallisvero 2022 '!C54</f>
        <v>756842.32569668384</v>
      </c>
      <c r="N60" s="28">
        <v>756842.32569668384</v>
      </c>
      <c r="O60" s="46">
        <f t="shared" si="4"/>
        <v>0</v>
      </c>
      <c r="P60" s="29"/>
      <c r="Q60" s="8">
        <f>M60/'Lask. kunnallisvero 2022 '!C54</f>
        <v>400.23391099771754</v>
      </c>
      <c r="R60" s="19">
        <v>400.23391099771754</v>
      </c>
      <c r="S60" s="47">
        <f t="shared" si="5"/>
        <v>0</v>
      </c>
      <c r="T60" s="4"/>
      <c r="V60" s="4"/>
      <c r="Y60" s="18"/>
      <c r="Z60" s="16"/>
      <c r="AC60" s="15"/>
      <c r="AD60" s="4"/>
      <c r="AF60" s="15"/>
      <c r="AH60" s="16"/>
      <c r="AP60" s="17"/>
    </row>
    <row r="61" spans="1:42" ht="14.5">
      <c r="A61" t="s">
        <v>92</v>
      </c>
      <c r="B61" t="s">
        <v>93</v>
      </c>
      <c r="C61" s="1">
        <f>'Lask. kunnallisvero 2022 '!F55*('Lask. kunnallisvero 2022 '!$E$8/100)*$C$12/100</f>
        <v>5130932.4724976746</v>
      </c>
      <c r="D61" s="1">
        <v>816126.55465017352</v>
      </c>
      <c r="E61" s="1">
        <f t="shared" si="0"/>
        <v>816126.55465017352</v>
      </c>
      <c r="F61" s="1">
        <f>'Lask. kiinteistövero 2022'!T55*1000*2*$F$12/100</f>
        <v>454164.44255000004</v>
      </c>
      <c r="G61" s="1">
        <f>'Lask. kiinteistövero 2022'!R55*1000*2*$G$12/100</f>
        <v>0</v>
      </c>
      <c r="H61" s="1">
        <f t="shared" si="2"/>
        <v>6401223.469697848</v>
      </c>
      <c r="I61" s="8">
        <f>H61/'Lask. kunnallisvero 2022 '!C55</f>
        <v>1428.8445244861268</v>
      </c>
      <c r="J61" s="1">
        <f t="shared" si="3"/>
        <v>528.10547551387322</v>
      </c>
      <c r="K61" s="25">
        <f t="shared" si="1"/>
        <v>475.29492796248587</v>
      </c>
      <c r="L61" s="26"/>
      <c r="M61" s="27">
        <f>K61*'Lask. kunnallisvero 2022 '!C55</f>
        <v>2129321.2772719366</v>
      </c>
      <c r="N61" s="28">
        <v>2129321.2772719371</v>
      </c>
      <c r="O61" s="46">
        <f t="shared" si="4"/>
        <v>0</v>
      </c>
      <c r="P61" s="29"/>
      <c r="Q61" s="8">
        <f>M61/'Lask. kunnallisvero 2022 '!C55</f>
        <v>475.29492796248587</v>
      </c>
      <c r="R61" s="19">
        <v>475.29492796248599</v>
      </c>
      <c r="S61" s="47">
        <f t="shared" si="5"/>
        <v>0</v>
      </c>
      <c r="T61" s="4"/>
      <c r="V61" s="4"/>
      <c r="Y61" s="18"/>
      <c r="Z61" s="16"/>
      <c r="AC61" s="15"/>
      <c r="AD61" s="4"/>
      <c r="AF61" s="15"/>
      <c r="AH61" s="16"/>
      <c r="AP61" s="17"/>
    </row>
    <row r="62" spans="1:42" ht="14.5">
      <c r="A62" t="s">
        <v>94</v>
      </c>
      <c r="B62" t="s">
        <v>95</v>
      </c>
      <c r="C62" s="1">
        <f>'Lask. kunnallisvero 2022 '!F56*('Lask. kunnallisvero 2022 '!$E$8/100)*$C$12/100</f>
        <v>34473314.952615</v>
      </c>
      <c r="D62" s="1">
        <v>3204403.0176748321</v>
      </c>
      <c r="E62" s="1">
        <f t="shared" si="0"/>
        <v>3204403.0176748321</v>
      </c>
      <c r="F62" s="1">
        <f>'Lask. kiinteistövero 2022'!T56*1000*2*$F$12/100</f>
        <v>3944095.7599500013</v>
      </c>
      <c r="G62" s="1">
        <f>'Lask. kiinteistövero 2022'!R56*1000*2*$G$12/100</f>
        <v>0</v>
      </c>
      <c r="H62" s="1">
        <f t="shared" si="2"/>
        <v>41621813.730239838</v>
      </c>
      <c r="I62" s="8">
        <f>H62/'Lask. kunnallisvero 2022 '!C56</f>
        <v>1622.3665457119407</v>
      </c>
      <c r="J62" s="1">
        <f t="shared" si="3"/>
        <v>334.58345428805933</v>
      </c>
      <c r="K62" s="25">
        <f t="shared" si="1"/>
        <v>301.12510885925337</v>
      </c>
      <c r="L62" s="26"/>
      <c r="M62" s="27">
        <f>K62*'Lask. kunnallisvero 2022 '!C56</f>
        <v>7725364.6677841451</v>
      </c>
      <c r="N62" s="28">
        <v>7725364.667784147</v>
      </c>
      <c r="O62" s="46">
        <f t="shared" si="4"/>
        <v>0</v>
      </c>
      <c r="P62" s="29"/>
      <c r="Q62" s="8">
        <f>M62/'Lask. kunnallisvero 2022 '!C56</f>
        <v>301.12510885925337</v>
      </c>
      <c r="R62" s="19">
        <v>301.12510885925343</v>
      </c>
      <c r="S62" s="47">
        <f t="shared" si="5"/>
        <v>0</v>
      </c>
      <c r="T62" s="4"/>
      <c r="V62" s="4"/>
      <c r="Y62" s="18"/>
      <c r="Z62" s="16"/>
      <c r="AC62" s="15"/>
      <c r="AD62" s="4"/>
      <c r="AF62" s="15"/>
      <c r="AH62" s="16"/>
      <c r="AP62" s="17"/>
    </row>
    <row r="63" spans="1:42" ht="14.5">
      <c r="A63" t="s">
        <v>96</v>
      </c>
      <c r="B63" t="s">
        <v>97</v>
      </c>
      <c r="C63" s="1">
        <f>'Lask. kunnallisvero 2022 '!F57*('Lask. kunnallisvero 2022 '!$E$8/100)*$C$12/100</f>
        <v>22401519.791985713</v>
      </c>
      <c r="D63" s="1">
        <v>2348294.1144982222</v>
      </c>
      <c r="E63" s="1">
        <f t="shared" si="0"/>
        <v>2348294.1144982222</v>
      </c>
      <c r="F63" s="1">
        <f>'Lask. kiinteistövero 2022'!T57*1000*2*$F$12/100</f>
        <v>2062612.4342000003</v>
      </c>
      <c r="G63" s="1">
        <f>'Lask. kiinteistövero 2022'!R57*1000*2*$G$12/100</f>
        <v>0</v>
      </c>
      <c r="H63" s="1">
        <f t="shared" si="2"/>
        <v>26812426.340683933</v>
      </c>
      <c r="I63" s="8">
        <f>H63/'Lask. kunnallisvero 2022 '!C57</f>
        <v>1640.9073647909383</v>
      </c>
      <c r="J63" s="1">
        <f t="shared" si="3"/>
        <v>316.0426352090617</v>
      </c>
      <c r="K63" s="25">
        <f t="shared" si="1"/>
        <v>284.43837168815554</v>
      </c>
      <c r="L63" s="26"/>
      <c r="M63" s="27">
        <f>K63*'Lask. kunnallisvero 2022 '!C57</f>
        <v>4647722.9933844618</v>
      </c>
      <c r="N63" s="28">
        <v>4647722.9933844618</v>
      </c>
      <c r="O63" s="46">
        <f t="shared" si="4"/>
        <v>0</v>
      </c>
      <c r="P63" s="29"/>
      <c r="Q63" s="8">
        <f>M63/'Lask. kunnallisvero 2022 '!C57</f>
        <v>284.43837168815554</v>
      </c>
      <c r="R63" s="19">
        <v>284.43837168815554</v>
      </c>
      <c r="S63" s="47">
        <f t="shared" si="5"/>
        <v>0</v>
      </c>
      <c r="T63" s="4"/>
      <c r="V63" s="4"/>
      <c r="Y63" s="18"/>
      <c r="Z63" s="16"/>
      <c r="AC63" s="15"/>
      <c r="AD63" s="4"/>
      <c r="AF63" s="15"/>
      <c r="AH63" s="16"/>
      <c r="AP63" s="17"/>
    </row>
    <row r="64" spans="1:42" ht="14.5">
      <c r="A64" t="s">
        <v>98</v>
      </c>
      <c r="B64" t="s">
        <v>99</v>
      </c>
      <c r="C64" s="1">
        <f>'Lask. kunnallisvero 2022 '!F58*('Lask. kunnallisvero 2022 '!$E$8/100)*$C$12/100</f>
        <v>90194432.850097567</v>
      </c>
      <c r="D64" s="1">
        <v>23386462.054516826</v>
      </c>
      <c r="E64" s="1">
        <f t="shared" si="0"/>
        <v>23386462.054516826</v>
      </c>
      <c r="F64" s="1">
        <f>'Lask. kiinteistövero 2022'!T58*1000*2*$F$12/100</f>
        <v>11595231.364700003</v>
      </c>
      <c r="G64" s="1">
        <f>'Lask. kiinteistövero 2022'!R58*1000*2*$G$12/100</f>
        <v>0</v>
      </c>
      <c r="H64" s="1">
        <f t="shared" si="2"/>
        <v>125176126.26931439</v>
      </c>
      <c r="I64" s="8">
        <f>H64/'Lask. kunnallisvero 2022 '!C58</f>
        <v>1620.1722249170266</v>
      </c>
      <c r="J64" s="1">
        <f t="shared" si="3"/>
        <v>336.77777508297345</v>
      </c>
      <c r="K64" s="25">
        <f t="shared" si="1"/>
        <v>303.09999757467608</v>
      </c>
      <c r="L64" s="26"/>
      <c r="M64" s="27">
        <f>K64*'Lask. kunnallisvero 2022 '!C58</f>
        <v>23417808.91261705</v>
      </c>
      <c r="N64" s="28">
        <v>23417808.912617054</v>
      </c>
      <c r="O64" s="46">
        <f t="shared" si="4"/>
        <v>0</v>
      </c>
      <c r="P64" s="29"/>
      <c r="Q64" s="8">
        <f>M64/'Lask. kunnallisvero 2022 '!C58</f>
        <v>303.09999757467608</v>
      </c>
      <c r="R64" s="19">
        <v>303.09999757467614</v>
      </c>
      <c r="S64" s="47">
        <f t="shared" si="5"/>
        <v>0</v>
      </c>
      <c r="T64" s="4"/>
      <c r="V64" s="4"/>
      <c r="Y64" s="18"/>
      <c r="Z64" s="16"/>
      <c r="AC64" s="15"/>
      <c r="AD64" s="4"/>
      <c r="AF64" s="15"/>
      <c r="AH64" s="16"/>
      <c r="AP64" s="17"/>
    </row>
    <row r="65" spans="1:42" ht="14.5">
      <c r="A65" t="s">
        <v>100</v>
      </c>
      <c r="B65" t="s">
        <v>101</v>
      </c>
      <c r="C65" s="1">
        <f>'Lask. kunnallisvero 2022 '!F59*('Lask. kunnallisvero 2022 '!$E$8/100)*$C$12/100</f>
        <v>6502523.1292611752</v>
      </c>
      <c r="D65" s="1">
        <v>695822.9392860512</v>
      </c>
      <c r="E65" s="1">
        <f t="shared" si="0"/>
        <v>695822.9392860512</v>
      </c>
      <c r="F65" s="1">
        <f>'Lask. kiinteistövero 2022'!T59*1000*2*$F$12/100</f>
        <v>562846.05475000001</v>
      </c>
      <c r="G65" s="1">
        <f>'Lask. kiinteistövero 2022'!R59*1000*2*$G$12/100</f>
        <v>0</v>
      </c>
      <c r="H65" s="1">
        <f t="shared" si="2"/>
        <v>7761192.1232972266</v>
      </c>
      <c r="I65" s="8">
        <f>H65/'Lask. kunnallisvero 2022 '!C59</f>
        <v>1538.0880149221614</v>
      </c>
      <c r="J65" s="1">
        <f t="shared" si="3"/>
        <v>418.86198507783865</v>
      </c>
      <c r="K65" s="25">
        <f t="shared" si="1"/>
        <v>376.97578657005477</v>
      </c>
      <c r="L65" s="26"/>
      <c r="M65" s="27">
        <f>K65*'Lask. kunnallisvero 2022 '!C59</f>
        <v>1902219.8190324963</v>
      </c>
      <c r="N65" s="28">
        <v>1902219.8190324965</v>
      </c>
      <c r="O65" s="46">
        <f t="shared" si="4"/>
        <v>0</v>
      </c>
      <c r="P65" s="29"/>
      <c r="Q65" s="8">
        <f>M65/'Lask. kunnallisvero 2022 '!C59</f>
        <v>376.97578657005477</v>
      </c>
      <c r="R65" s="19">
        <v>376.97578657005482</v>
      </c>
      <c r="S65" s="47">
        <f t="shared" si="5"/>
        <v>0</v>
      </c>
      <c r="T65" s="4"/>
      <c r="V65" s="4"/>
      <c r="Y65" s="18"/>
      <c r="Z65" s="16"/>
      <c r="AC65" s="15"/>
      <c r="AD65" s="4"/>
      <c r="AF65" s="15"/>
      <c r="AH65" s="16"/>
      <c r="AP65" s="17"/>
    </row>
    <row r="66" spans="1:42" ht="14.5">
      <c r="A66" t="s">
        <v>102</v>
      </c>
      <c r="B66" t="s">
        <v>103</v>
      </c>
      <c r="C66" s="1">
        <f>'Lask. kunnallisvero 2022 '!F60*('Lask. kunnallisvero 2022 '!$E$8/100)*$C$12/100</f>
        <v>5525533.2331294129</v>
      </c>
      <c r="D66" s="1">
        <v>1265784.1392532194</v>
      </c>
      <c r="E66" s="1">
        <f t="shared" si="0"/>
        <v>1265784.1392532194</v>
      </c>
      <c r="F66" s="1">
        <f>'Lask. kiinteistövero 2022'!T60*1000*2*$F$12/100</f>
        <v>620913.14419999998</v>
      </c>
      <c r="G66" s="1">
        <f>'Lask. kiinteistövero 2022'!R60*1000*2*$G$12/100</f>
        <v>0</v>
      </c>
      <c r="H66" s="1">
        <f t="shared" si="2"/>
        <v>7412230.5165826324</v>
      </c>
      <c r="I66" s="8">
        <f>H66/'Lask. kunnallisvero 2022 '!C60</f>
        <v>1602.9910286727147</v>
      </c>
      <c r="J66" s="1">
        <f t="shared" si="3"/>
        <v>353.95897132728533</v>
      </c>
      <c r="K66" s="25">
        <f t="shared" si="1"/>
        <v>318.5630741945568</v>
      </c>
      <c r="L66" s="26"/>
      <c r="M66" s="27">
        <f>K66*'Lask. kunnallisvero 2022 '!C60</f>
        <v>1473035.6550756306</v>
      </c>
      <c r="N66" s="28">
        <v>1473035.6550756306</v>
      </c>
      <c r="O66" s="46">
        <f t="shared" si="4"/>
        <v>0</v>
      </c>
      <c r="P66" s="29"/>
      <c r="Q66" s="8">
        <f>M66/'Lask. kunnallisvero 2022 '!C60</f>
        <v>318.5630741945568</v>
      </c>
      <c r="R66" s="19">
        <v>318.5630741945568</v>
      </c>
      <c r="S66" s="47">
        <f t="shared" si="5"/>
        <v>0</v>
      </c>
      <c r="T66" s="4"/>
      <c r="V66" s="4"/>
      <c r="Y66" s="18"/>
      <c r="Z66" s="16"/>
      <c r="AC66" s="15"/>
      <c r="AD66" s="4"/>
      <c r="AF66" s="15"/>
      <c r="AH66" s="16"/>
      <c r="AP66" s="17"/>
    </row>
    <row r="67" spans="1:42" ht="14.5">
      <c r="A67" t="s">
        <v>104</v>
      </c>
      <c r="B67" t="s">
        <v>105</v>
      </c>
      <c r="C67" s="1">
        <f>'Lask. kunnallisvero 2022 '!F61*('Lask. kunnallisvero 2022 '!$E$8/100)*$C$12/100</f>
        <v>4316429.7686190475</v>
      </c>
      <c r="D67" s="1">
        <v>1345771.3811837365</v>
      </c>
      <c r="E67" s="1">
        <f t="shared" si="0"/>
        <v>1345771.3811837367</v>
      </c>
      <c r="F67" s="1">
        <f>'Lask. kiinteistövero 2022'!T61*1000*2*$F$12/100</f>
        <v>862514.99690000014</v>
      </c>
      <c r="G67" s="1">
        <f>'Lask. kiinteistövero 2022'!R61*1000*2*$G$12/100</f>
        <v>0</v>
      </c>
      <c r="H67" s="1">
        <f t="shared" si="2"/>
        <v>6524716.146702785</v>
      </c>
      <c r="I67" s="8">
        <f>H67/'Lask. kunnallisvero 2022 '!C61</f>
        <v>1530.5456595596493</v>
      </c>
      <c r="J67" s="1">
        <f t="shared" si="3"/>
        <v>426.40434044035078</v>
      </c>
      <c r="K67" s="25">
        <f t="shared" si="1"/>
        <v>383.76390639631575</v>
      </c>
      <c r="L67" s="26"/>
      <c r="M67" s="27">
        <f>K67*'Lask. kunnallisvero 2022 '!C61</f>
        <v>1635985.5329674941</v>
      </c>
      <c r="N67" s="28">
        <v>1635985.5329674939</v>
      </c>
      <c r="O67" s="46">
        <f t="shared" si="4"/>
        <v>0</v>
      </c>
      <c r="P67" s="29"/>
      <c r="Q67" s="8">
        <f>M67/'Lask. kunnallisvero 2022 '!C61</f>
        <v>383.76390639631575</v>
      </c>
      <c r="R67" s="19">
        <v>383.76390639631569</v>
      </c>
      <c r="S67" s="47">
        <f t="shared" si="5"/>
        <v>0</v>
      </c>
      <c r="T67" s="4"/>
      <c r="V67" s="4"/>
      <c r="Y67" s="18"/>
      <c r="Z67" s="16"/>
      <c r="AC67" s="15"/>
      <c r="AD67" s="4"/>
      <c r="AF67" s="15"/>
      <c r="AH67" s="16"/>
      <c r="AP67" s="17"/>
    </row>
    <row r="68" spans="1:42" ht="14.5">
      <c r="A68" t="s">
        <v>106</v>
      </c>
      <c r="B68" t="s">
        <v>107</v>
      </c>
      <c r="C68" s="1">
        <f>'Lask. kunnallisvero 2022 '!F62*('Lask. kunnallisvero 2022 '!$E$8/100)*$C$12/100</f>
        <v>4093048.7981012044</v>
      </c>
      <c r="D68" s="1">
        <v>1500588.8595530463</v>
      </c>
      <c r="E68" s="1">
        <f t="shared" si="0"/>
        <v>1500588.8595530463</v>
      </c>
      <c r="F68" s="1">
        <f>'Lask. kiinteistövero 2022'!T62*1000*2*$F$12/100</f>
        <v>728221.56870000018</v>
      </c>
      <c r="G68" s="1">
        <f>'Lask. kiinteistövero 2022'!R62*1000*2*$G$12/100</f>
        <v>0</v>
      </c>
      <c r="H68" s="1">
        <f t="shared" si="2"/>
        <v>6321859.2263542507</v>
      </c>
      <c r="I68" s="8">
        <f>H68/'Lask. kunnallisvero 2022 '!C62</f>
        <v>1422.5605819879052</v>
      </c>
      <c r="J68" s="1">
        <f t="shared" si="3"/>
        <v>534.38941801209489</v>
      </c>
      <c r="K68" s="25">
        <f t="shared" si="1"/>
        <v>480.95047621088537</v>
      </c>
      <c r="L68" s="26"/>
      <c r="M68" s="27">
        <f>K68*'Lask. kunnallisvero 2022 '!C62</f>
        <v>2137343.9162811744</v>
      </c>
      <c r="N68" s="28">
        <v>2137343.9162811749</v>
      </c>
      <c r="O68" s="46">
        <f t="shared" si="4"/>
        <v>0</v>
      </c>
      <c r="P68" s="29"/>
      <c r="Q68" s="8">
        <f>M68/'Lask. kunnallisvero 2022 '!C62</f>
        <v>480.95047621088531</v>
      </c>
      <c r="R68" s="19">
        <v>480.95047621088543</v>
      </c>
      <c r="S68" s="47">
        <f t="shared" si="5"/>
        <v>0</v>
      </c>
      <c r="T68" s="4"/>
      <c r="V68" s="4"/>
      <c r="Y68" s="18"/>
      <c r="Z68" s="16"/>
      <c r="AC68" s="15"/>
      <c r="AD68" s="4"/>
      <c r="AF68" s="15"/>
      <c r="AH68" s="16"/>
      <c r="AP68" s="17"/>
    </row>
    <row r="69" spans="1:42" ht="14.5">
      <c r="A69" t="s">
        <v>108</v>
      </c>
      <c r="B69" t="s">
        <v>109</v>
      </c>
      <c r="C69" s="1">
        <f>'Lask. kunnallisvero 2022 '!F63*('Lask. kunnallisvero 2022 '!$E$8/100)*$C$12/100</f>
        <v>2031043.9164190476</v>
      </c>
      <c r="D69" s="1">
        <v>816553.64481225528</v>
      </c>
      <c r="E69" s="1">
        <f t="shared" si="0"/>
        <v>816553.6448122554</v>
      </c>
      <c r="F69" s="1">
        <f>'Lask. kiinteistövero 2022'!T63*1000*2*$F$12/100</f>
        <v>290058.10820000008</v>
      </c>
      <c r="G69" s="1">
        <f>'Lask. kiinteistövero 2022'!R63*1000*2*$G$12/100</f>
        <v>0</v>
      </c>
      <c r="H69" s="1">
        <f t="shared" si="2"/>
        <v>3137655.6694313032</v>
      </c>
      <c r="I69" s="8">
        <f>H69/'Lask. kunnallisvero 2022 '!C63</f>
        <v>1756.8060859077846</v>
      </c>
      <c r="J69" s="1">
        <f t="shared" si="3"/>
        <v>200.14391409221548</v>
      </c>
      <c r="K69" s="25">
        <f t="shared" si="1"/>
        <v>180.12952268299392</v>
      </c>
      <c r="L69" s="26"/>
      <c r="M69" s="27">
        <f>K69*'Lask. kunnallisvero 2022 '!C63</f>
        <v>321711.32751182717</v>
      </c>
      <c r="N69" s="28">
        <v>321711.32751182717</v>
      </c>
      <c r="O69" s="46">
        <f t="shared" si="4"/>
        <v>0</v>
      </c>
      <c r="P69" s="29"/>
      <c r="Q69" s="8">
        <f>M69/'Lask. kunnallisvero 2022 '!C63</f>
        <v>180.12952268299392</v>
      </c>
      <c r="R69" s="19">
        <v>180.12952268299392</v>
      </c>
      <c r="S69" s="47">
        <f t="shared" si="5"/>
        <v>0</v>
      </c>
      <c r="T69" s="4"/>
      <c r="V69" s="4"/>
      <c r="Y69" s="18"/>
      <c r="Z69" s="16"/>
      <c r="AC69" s="15"/>
      <c r="AD69" s="4"/>
      <c r="AF69" s="15"/>
      <c r="AH69" s="16"/>
      <c r="AP69" s="17"/>
    </row>
    <row r="70" spans="1:42" ht="14.5">
      <c r="A70" t="s">
        <v>110</v>
      </c>
      <c r="B70" t="s">
        <v>111</v>
      </c>
      <c r="C70" s="1">
        <f>'Lask. kunnallisvero 2022 '!F64*('Lask. kunnallisvero 2022 '!$E$8/100)*$C$12/100</f>
        <v>6023432.2831855426</v>
      </c>
      <c r="D70" s="1">
        <v>1998644.7053274012</v>
      </c>
      <c r="E70" s="1">
        <f t="shared" si="0"/>
        <v>1998644.7053274012</v>
      </c>
      <c r="F70" s="1">
        <f>'Lask. kiinteistövero 2022'!T64*1000*2*$F$12/100</f>
        <v>969405.8672000001</v>
      </c>
      <c r="G70" s="1">
        <f>'Lask. kiinteistövero 2022'!R64*1000*2*$G$12/100</f>
        <v>0</v>
      </c>
      <c r="H70" s="1">
        <f t="shared" si="2"/>
        <v>8991482.8557129428</v>
      </c>
      <c r="I70" s="8">
        <f>H70/'Lask. kunnallisvero 2022 '!C64</f>
        <v>1527.3454825399938</v>
      </c>
      <c r="J70" s="1">
        <f t="shared" si="3"/>
        <v>429.60451746000626</v>
      </c>
      <c r="K70" s="25">
        <f t="shared" si="1"/>
        <v>386.64406571400565</v>
      </c>
      <c r="L70" s="26"/>
      <c r="M70" s="27">
        <f>K70*'Lask. kunnallisvero 2022 '!C64</f>
        <v>2276173.6148583512</v>
      </c>
      <c r="N70" s="28">
        <v>2276173.6148583512</v>
      </c>
      <c r="O70" s="46">
        <f t="shared" si="4"/>
        <v>0</v>
      </c>
      <c r="P70" s="29"/>
      <c r="Q70" s="8">
        <f>M70/'Lask. kunnallisvero 2022 '!C64</f>
        <v>386.64406571400565</v>
      </c>
      <c r="R70" s="19">
        <v>386.64406571400565</v>
      </c>
      <c r="S70" s="47">
        <f t="shared" si="5"/>
        <v>0</v>
      </c>
      <c r="T70" s="4"/>
      <c r="V70" s="4"/>
      <c r="Y70" s="18"/>
      <c r="Z70" s="16"/>
      <c r="AC70" s="15"/>
      <c r="AD70" s="4"/>
      <c r="AF70" s="15"/>
      <c r="AH70" s="16"/>
      <c r="AP70" s="17"/>
    </row>
    <row r="71" spans="1:42" ht="14.5">
      <c r="A71" t="s">
        <v>112</v>
      </c>
      <c r="B71" t="s">
        <v>113</v>
      </c>
      <c r="C71" s="1">
        <f>'Lask. kunnallisvero 2022 '!F65*('Lask. kunnallisvero 2022 '!$E$8/100)*$C$12/100</f>
        <v>188064679.12979999</v>
      </c>
      <c r="D71" s="1">
        <v>31043047.709474456</v>
      </c>
      <c r="E71" s="1">
        <f t="shared" si="0"/>
        <v>31043047.709474456</v>
      </c>
      <c r="F71" s="1">
        <f>'Lask. kiinteistövero 2022'!T65*1000*2*$F$12/100</f>
        <v>23797352.051600002</v>
      </c>
      <c r="G71" s="1">
        <f>'Lask. kiinteistövero 2022'!R65*1000*2*$G$12/100</f>
        <v>0</v>
      </c>
      <c r="H71" s="1">
        <f t="shared" si="2"/>
        <v>242905078.89087445</v>
      </c>
      <c r="I71" s="8">
        <f>H71/'Lask. kunnallisvero 2022 '!C65</f>
        <v>1681.3181625000827</v>
      </c>
      <c r="J71" s="1">
        <f t="shared" si="3"/>
        <v>275.63183749991731</v>
      </c>
      <c r="K71" s="25">
        <f t="shared" si="1"/>
        <v>248.06865374992557</v>
      </c>
      <c r="L71" s="26"/>
      <c r="M71" s="27">
        <f>K71*'Lask. kunnallisvero 2022 '!C65</f>
        <v>35839222.613212995</v>
      </c>
      <c r="N71" s="28">
        <v>35839222.613212995</v>
      </c>
      <c r="O71" s="46">
        <f t="shared" si="4"/>
        <v>0</v>
      </c>
      <c r="P71" s="29"/>
      <c r="Q71" s="8">
        <f>M71/'Lask. kunnallisvero 2022 '!C65</f>
        <v>248.06865374992555</v>
      </c>
      <c r="R71" s="19">
        <v>248.06865374992555</v>
      </c>
      <c r="S71" s="47">
        <f t="shared" si="5"/>
        <v>0</v>
      </c>
      <c r="T71" s="4"/>
      <c r="V71" s="4"/>
      <c r="Y71" s="18"/>
      <c r="Z71" s="16"/>
      <c r="AC71" s="15"/>
      <c r="AD71" s="4"/>
      <c r="AF71" s="15"/>
      <c r="AH71" s="16"/>
      <c r="AP71" s="17"/>
    </row>
    <row r="72" spans="1:42" ht="14.5">
      <c r="A72" t="s">
        <v>114</v>
      </c>
      <c r="B72" t="s">
        <v>115</v>
      </c>
      <c r="C72" s="1">
        <f>'Lask. kunnallisvero 2022 '!F66*('Lask. kunnallisvero 2022 '!$E$8/100)*$C$12/100</f>
        <v>1740635.8791066667</v>
      </c>
      <c r="D72" s="1">
        <v>284908.0956570821</v>
      </c>
      <c r="E72" s="1">
        <f t="shared" si="0"/>
        <v>284908.0956570821</v>
      </c>
      <c r="F72" s="1">
        <f>'Lask. kiinteistövero 2022'!T66*1000*2*$F$12/100</f>
        <v>243819.92235000001</v>
      </c>
      <c r="G72" s="1">
        <f>'Lask. kiinteistövero 2022'!R66*1000*2*$G$12/100</f>
        <v>0</v>
      </c>
      <c r="H72" s="1">
        <f t="shared" si="2"/>
        <v>2269363.8971137488</v>
      </c>
      <c r="I72" s="8">
        <f>H72/'Lask. kunnallisvero 2022 '!C66</f>
        <v>1346.8034997707707</v>
      </c>
      <c r="J72" s="1">
        <f t="shared" si="3"/>
        <v>610.14650022922933</v>
      </c>
      <c r="K72" s="25">
        <f t="shared" si="1"/>
        <v>549.13185020630635</v>
      </c>
      <c r="L72" s="26"/>
      <c r="M72" s="27">
        <f>K72*'Lask. kunnallisvero 2022 '!C66</f>
        <v>925287.16759762622</v>
      </c>
      <c r="N72" s="28">
        <v>925287.16759762645</v>
      </c>
      <c r="O72" s="46">
        <f t="shared" si="4"/>
        <v>0</v>
      </c>
      <c r="P72" s="29"/>
      <c r="Q72" s="8">
        <f>M72/'Lask. kunnallisvero 2022 '!C66</f>
        <v>549.13185020630635</v>
      </c>
      <c r="R72" s="19">
        <v>549.13185020630647</v>
      </c>
      <c r="S72" s="47">
        <f t="shared" si="5"/>
        <v>0</v>
      </c>
      <c r="T72" s="4"/>
      <c r="V72" s="4"/>
      <c r="Y72" s="18"/>
      <c r="Z72" s="16"/>
      <c r="AC72" s="15"/>
      <c r="AD72" s="4"/>
      <c r="AF72" s="15"/>
      <c r="AH72" s="16"/>
      <c r="AP72" s="17"/>
    </row>
    <row r="73" spans="1:42" ht="14.5">
      <c r="A73" t="s">
        <v>116</v>
      </c>
      <c r="B73" t="s">
        <v>117</v>
      </c>
      <c r="C73" s="1">
        <f>'Lask. kunnallisvero 2022 '!F67*('Lask. kunnallisvero 2022 '!$E$8/100)*$C$12/100</f>
        <v>24829229.616347618</v>
      </c>
      <c r="D73" s="1">
        <v>7646530.6395285493</v>
      </c>
      <c r="E73" s="1">
        <f t="shared" si="0"/>
        <v>7646530.6395285483</v>
      </c>
      <c r="F73" s="1">
        <f>'Lask. kiinteistövero 2022'!T67*1000*2*$F$12/100</f>
        <v>3393696.2778000003</v>
      </c>
      <c r="G73" s="1">
        <f>'Lask. kiinteistövero 2022'!R67*1000*2*$G$12/100</f>
        <v>0</v>
      </c>
      <c r="H73" s="1">
        <f t="shared" si="2"/>
        <v>35869456.53367617</v>
      </c>
      <c r="I73" s="8">
        <f>H73/'Lask. kunnallisvero 2022 '!C67</f>
        <v>1814.6130689369236</v>
      </c>
      <c r="J73" s="1">
        <f t="shared" si="3"/>
        <v>142.33693106307646</v>
      </c>
      <c r="K73" s="25">
        <f t="shared" si="1"/>
        <v>128.10323795676882</v>
      </c>
      <c r="L73" s="26"/>
      <c r="M73" s="27">
        <f>K73*'Lask. kunnallisvero 2022 '!C67</f>
        <v>2532216.7046914492</v>
      </c>
      <c r="N73" s="28">
        <v>2532216.7046914492</v>
      </c>
      <c r="O73" s="46">
        <f t="shared" si="4"/>
        <v>0</v>
      </c>
      <c r="P73" s="29"/>
      <c r="Q73" s="8">
        <f>M73/'Lask. kunnallisvero 2022 '!C67</f>
        <v>128.10323795676882</v>
      </c>
      <c r="R73" s="19">
        <v>128.10323795676882</v>
      </c>
      <c r="S73" s="47">
        <f t="shared" si="5"/>
        <v>0</v>
      </c>
      <c r="T73" s="4"/>
      <c r="V73" s="4"/>
      <c r="Y73" s="18"/>
      <c r="Z73" s="16"/>
      <c r="AC73" s="15"/>
      <c r="AD73" s="4"/>
      <c r="AF73" s="15"/>
      <c r="AH73" s="16"/>
      <c r="AP73" s="17"/>
    </row>
    <row r="74" spans="1:42" ht="14.5">
      <c r="A74" t="s">
        <v>118</v>
      </c>
      <c r="B74" t="s">
        <v>119</v>
      </c>
      <c r="C74" s="1">
        <f>'Lask. kunnallisvero 2022 '!F68*('Lask. kunnallisvero 2022 '!$E$8/100)*$C$12/100</f>
        <v>75115369.542725921</v>
      </c>
      <c r="D74" s="1">
        <v>5437894.2865949674</v>
      </c>
      <c r="E74" s="1">
        <f t="shared" si="0"/>
        <v>5437894.2865949683</v>
      </c>
      <c r="F74" s="1">
        <f>'Lask. kiinteistövero 2022'!T68*1000*2*$F$12/100</f>
        <v>6822336.7224500012</v>
      </c>
      <c r="G74" s="1">
        <f>'Lask. kiinteistövero 2022'!R68*1000*2*$G$12/100</f>
        <v>0</v>
      </c>
      <c r="H74" s="1">
        <f t="shared" si="2"/>
        <v>87375600.551770896</v>
      </c>
      <c r="I74" s="8">
        <f>H74/'Lask. kunnallisvero 2022 '!C68</f>
        <v>1931.9771934677153</v>
      </c>
      <c r="J74" s="1">
        <f t="shared" si="3"/>
        <v>24.972806532284721</v>
      </c>
      <c r="K74" s="25">
        <f t="shared" si="1"/>
        <v>22.475525879056249</v>
      </c>
      <c r="L74" s="26"/>
      <c r="M74" s="27">
        <f>K74*'Lask. kunnallisvero 2022 '!C68</f>
        <v>1016478.1334061979</v>
      </c>
      <c r="N74" s="28">
        <v>1016478.1334061979</v>
      </c>
      <c r="O74" s="46">
        <f t="shared" si="4"/>
        <v>0</v>
      </c>
      <c r="P74" s="29"/>
      <c r="Q74" s="8">
        <f>M74/'Lask. kunnallisvero 2022 '!C68</f>
        <v>22.475525879056249</v>
      </c>
      <c r="R74" s="19">
        <v>22.475525879056249</v>
      </c>
      <c r="S74" s="47">
        <f t="shared" si="5"/>
        <v>0</v>
      </c>
      <c r="T74" s="4"/>
      <c r="V74" s="4"/>
      <c r="Y74" s="18"/>
      <c r="Z74" s="16"/>
      <c r="AC74" s="15"/>
      <c r="AD74" s="4"/>
      <c r="AF74" s="15"/>
      <c r="AH74" s="16"/>
      <c r="AP74" s="17"/>
    </row>
    <row r="75" spans="1:42" ht="14.5">
      <c r="A75" t="s">
        <v>120</v>
      </c>
      <c r="B75" t="s">
        <v>121</v>
      </c>
      <c r="C75" s="1">
        <f>'Lask. kunnallisvero 2022 '!F69*('Lask. kunnallisvero 2022 '!$E$8/100)*$C$12/100</f>
        <v>57559695.836404942</v>
      </c>
      <c r="D75" s="1">
        <v>6465895.2566730985</v>
      </c>
      <c r="E75" s="1">
        <f t="shared" si="0"/>
        <v>6465895.2566730985</v>
      </c>
      <c r="F75" s="1">
        <f>'Lask. kiinteistövero 2022'!T69*1000*2*$F$12/100</f>
        <v>4708773.5880000005</v>
      </c>
      <c r="G75" s="1">
        <f>'Lask. kiinteistövero 2022'!R69*1000*2*$G$12/100</f>
        <v>0</v>
      </c>
      <c r="H75" s="1">
        <f t="shared" si="2"/>
        <v>68734364.681078047</v>
      </c>
      <c r="I75" s="8">
        <f>H75/'Lask. kunnallisvero 2022 '!C69</f>
        <v>1936.3429214040073</v>
      </c>
      <c r="J75" s="1">
        <f t="shared" si="3"/>
        <v>20.607078595992789</v>
      </c>
      <c r="K75" s="25">
        <f t="shared" si="1"/>
        <v>18.546370736393509</v>
      </c>
      <c r="L75" s="26"/>
      <c r="M75" s="27">
        <f>K75*'Lask. kunnallisvero 2022 '!C69</f>
        <v>658340.52202976041</v>
      </c>
      <c r="N75" s="28">
        <v>658340.52202976041</v>
      </c>
      <c r="O75" s="46">
        <f t="shared" si="4"/>
        <v>0</v>
      </c>
      <c r="P75" s="29"/>
      <c r="Q75" s="8">
        <f>M75/'Lask. kunnallisvero 2022 '!C69</f>
        <v>18.546370736393509</v>
      </c>
      <c r="R75" s="19">
        <v>18.546370736393509</v>
      </c>
      <c r="S75" s="47">
        <f t="shared" si="5"/>
        <v>0</v>
      </c>
      <c r="T75" s="4"/>
      <c r="V75" s="4"/>
      <c r="Y75" s="18"/>
      <c r="Z75" s="16"/>
      <c r="AC75" s="15"/>
      <c r="AD75" s="4"/>
      <c r="AF75" s="15"/>
      <c r="AH75" s="16"/>
      <c r="AP75" s="17"/>
    </row>
    <row r="76" spans="1:42" ht="14.5">
      <c r="A76" t="s">
        <v>122</v>
      </c>
      <c r="B76" t="s">
        <v>123</v>
      </c>
      <c r="C76" s="1">
        <f>'Lask. kunnallisvero 2022 '!F70*('Lask. kunnallisvero 2022 '!$E$8/100)*$C$12/100</f>
        <v>2582356.1463500001</v>
      </c>
      <c r="D76" s="1">
        <v>1148831.2337840102</v>
      </c>
      <c r="E76" s="1">
        <f t="shared" si="0"/>
        <v>1148831.2337840102</v>
      </c>
      <c r="F76" s="1">
        <f>'Lask. kiinteistövero 2022'!T70*1000*2*$F$12/100</f>
        <v>449674.13645000005</v>
      </c>
      <c r="G76" s="1">
        <f>'Lask. kiinteistövero 2022'!R70*1000*2*$G$12/100</f>
        <v>0</v>
      </c>
      <c r="H76" s="1">
        <f t="shared" si="2"/>
        <v>4180861.5165840103</v>
      </c>
      <c r="I76" s="8">
        <f>H76/'Lask. kunnallisvero 2022 '!C70</f>
        <v>1504.9897467905005</v>
      </c>
      <c r="J76" s="1">
        <f t="shared" si="3"/>
        <v>451.96025320949957</v>
      </c>
      <c r="K76" s="25">
        <f t="shared" si="1"/>
        <v>406.76422788854967</v>
      </c>
      <c r="L76" s="26"/>
      <c r="M76" s="27">
        <f>K76*'Lask. kunnallisvero 2022 '!C70</f>
        <v>1129991.0250743909</v>
      </c>
      <c r="N76" s="28">
        <v>1129991.0250743909</v>
      </c>
      <c r="O76" s="46">
        <f t="shared" si="4"/>
        <v>0</v>
      </c>
      <c r="P76" s="29"/>
      <c r="Q76" s="8">
        <f>M76/'Lask. kunnallisvero 2022 '!C70</f>
        <v>406.76422788854967</v>
      </c>
      <c r="R76" s="19">
        <v>406.76422788854967</v>
      </c>
      <c r="S76" s="47">
        <f t="shared" si="5"/>
        <v>0</v>
      </c>
      <c r="T76" s="4"/>
      <c r="V76" s="4"/>
      <c r="Y76" s="18"/>
      <c r="Z76" s="16"/>
      <c r="AC76" s="15"/>
      <c r="AD76" s="4"/>
      <c r="AF76" s="15"/>
      <c r="AH76" s="16"/>
      <c r="AP76" s="17"/>
    </row>
    <row r="77" spans="1:42" ht="14.5">
      <c r="A77" t="s">
        <v>124</v>
      </c>
      <c r="B77" t="s">
        <v>125</v>
      </c>
      <c r="C77" s="1">
        <f>'Lask. kunnallisvero 2022 '!F71*('Lask. kunnallisvero 2022 '!$E$8/100)*$C$12/100</f>
        <v>46618760.713538095</v>
      </c>
      <c r="D77" s="1">
        <v>5672472.2956052097</v>
      </c>
      <c r="E77" s="1">
        <f t="shared" si="0"/>
        <v>5672472.2956052097</v>
      </c>
      <c r="F77" s="1">
        <f>'Lask. kiinteistövero 2022'!T71*1000*2*$F$12/100</f>
        <v>5002402.7951500015</v>
      </c>
      <c r="G77" s="1">
        <f>'Lask. kiinteistövero 2022'!R71*1000*2*$G$12/100</f>
        <v>0</v>
      </c>
      <c r="H77" s="1">
        <f t="shared" si="2"/>
        <v>57293635.804293312</v>
      </c>
      <c r="I77" s="8">
        <f>H77/'Lask. kunnallisvero 2022 '!C71</f>
        <v>1569.9897460963284</v>
      </c>
      <c r="J77" s="1">
        <f t="shared" si="3"/>
        <v>386.96025390367163</v>
      </c>
      <c r="K77" s="25">
        <f t="shared" si="1"/>
        <v>348.26422851330449</v>
      </c>
      <c r="L77" s="26"/>
      <c r="M77" s="27">
        <f>K77*'Lask. kunnallisvero 2022 '!C71</f>
        <v>12709206.49113602</v>
      </c>
      <c r="N77" s="28">
        <v>12709206.49113602</v>
      </c>
      <c r="O77" s="46">
        <f t="shared" si="4"/>
        <v>0</v>
      </c>
      <c r="P77" s="29"/>
      <c r="Q77" s="8">
        <f>M77/'Lask. kunnallisvero 2022 '!C71</f>
        <v>348.26422851330449</v>
      </c>
      <c r="R77" s="19">
        <v>348.26422851330449</v>
      </c>
      <c r="S77" s="47">
        <f t="shared" si="5"/>
        <v>0</v>
      </c>
      <c r="T77" s="4"/>
      <c r="V77" s="4"/>
      <c r="Y77" s="18"/>
      <c r="Z77" s="16"/>
      <c r="AC77" s="15"/>
      <c r="AD77" s="4"/>
      <c r="AF77" s="15"/>
      <c r="AH77" s="16"/>
      <c r="AP77" s="17"/>
    </row>
    <row r="78" spans="1:42" ht="14.5">
      <c r="A78" t="s">
        <v>126</v>
      </c>
      <c r="B78" t="s">
        <v>127</v>
      </c>
      <c r="C78" s="1">
        <f>'Lask. kunnallisvero 2022 '!F72*('Lask. kunnallisvero 2022 '!$E$8/100)*$C$12/100</f>
        <v>13669070.543228572</v>
      </c>
      <c r="D78" s="1">
        <v>2105341.8557769931</v>
      </c>
      <c r="E78" s="1">
        <f t="shared" si="0"/>
        <v>2105341.8557769931</v>
      </c>
      <c r="F78" s="1">
        <f>'Lask. kiinteistövero 2022'!T72*1000*2*$F$12/100</f>
        <v>2096579.9700500004</v>
      </c>
      <c r="G78" s="1">
        <f>'Lask. kiinteistövero 2022'!R72*1000*2*$G$12/100</f>
        <v>0</v>
      </c>
      <c r="H78" s="1">
        <f t="shared" si="2"/>
        <v>17870992.369055565</v>
      </c>
      <c r="I78" s="8">
        <f>H78/'Lask. kunnallisvero 2022 '!C72</f>
        <v>1439.8156919960977</v>
      </c>
      <c r="J78" s="1">
        <f t="shared" si="3"/>
        <v>517.13430800390233</v>
      </c>
      <c r="K78" s="25">
        <f t="shared" si="1"/>
        <v>465.42087720351208</v>
      </c>
      <c r="L78" s="26"/>
      <c r="M78" s="27">
        <f>K78*'Lask. kunnallisvero 2022 '!C72</f>
        <v>5776803.9278499922</v>
      </c>
      <c r="N78" s="28">
        <v>5776803.9278499922</v>
      </c>
      <c r="O78" s="46">
        <f t="shared" si="4"/>
        <v>0</v>
      </c>
      <c r="P78" s="29"/>
      <c r="Q78" s="8">
        <f>M78/'Lask. kunnallisvero 2022 '!C72</f>
        <v>465.42087720351208</v>
      </c>
      <c r="R78" s="19">
        <v>465.42087720351208</v>
      </c>
      <c r="S78" s="47">
        <f t="shared" si="5"/>
        <v>0</v>
      </c>
      <c r="T78" s="4"/>
      <c r="V78" s="4"/>
      <c r="Y78" s="18"/>
      <c r="Z78" s="16"/>
      <c r="AC78" s="15"/>
      <c r="AD78" s="4"/>
      <c r="AF78" s="15"/>
      <c r="AH78" s="16"/>
      <c r="AP78" s="17"/>
    </row>
    <row r="79" spans="1:42" ht="14.5">
      <c r="A79" t="s">
        <v>128</v>
      </c>
      <c r="B79" t="s">
        <v>129</v>
      </c>
      <c r="C79" s="1">
        <f>'Lask. kunnallisvero 2022 '!F73*('Lask. kunnallisvero 2022 '!$E$8/100)*$C$12/100</f>
        <v>48303855.250671424</v>
      </c>
      <c r="D79" s="1">
        <v>4781012.8439242998</v>
      </c>
      <c r="E79" s="1">
        <f t="shared" ref="E79:E142" si="6">D79*$E$12/100</f>
        <v>4781012.8439242998</v>
      </c>
      <c r="F79" s="1">
        <f>'Lask. kiinteistövero 2022'!T73*1000*2*$F$12/100</f>
        <v>4846848.7452499997</v>
      </c>
      <c r="G79" s="1">
        <f>'Lask. kiinteistövero 2022'!R73*1000*2*$G$12/100</f>
        <v>0</v>
      </c>
      <c r="H79" s="1">
        <f t="shared" si="2"/>
        <v>57931716.839845724</v>
      </c>
      <c r="I79" s="8">
        <f>H79/'Lask. kunnallisvero 2022 '!C73</f>
        <v>1775.8481037289475</v>
      </c>
      <c r="J79" s="1">
        <f t="shared" ref="J79:J142" si="7">$I$14-I79</f>
        <v>181.10189627105251</v>
      </c>
      <c r="K79" s="25">
        <f t="shared" ref="K79:K142" si="8">IF(J79&gt;0,J79*$K$5/100,IF(J79&lt;0,J79*$K$7/100))</f>
        <v>162.99170664394725</v>
      </c>
      <c r="L79" s="26"/>
      <c r="M79" s="27">
        <f>K79*'Lask. kunnallisvero 2022 '!C73</f>
        <v>5317115.4541388471</v>
      </c>
      <c r="N79" s="28">
        <v>5317115.4541388471</v>
      </c>
      <c r="O79" s="46">
        <f t="shared" si="4"/>
        <v>0</v>
      </c>
      <c r="P79" s="29"/>
      <c r="Q79" s="8">
        <f>M79/'Lask. kunnallisvero 2022 '!C73</f>
        <v>162.99170664394725</v>
      </c>
      <c r="R79" s="19">
        <v>162.99170664394725</v>
      </c>
      <c r="S79" s="47">
        <f t="shared" si="5"/>
        <v>0</v>
      </c>
      <c r="T79" s="4"/>
      <c r="V79" s="4"/>
      <c r="Y79" s="18"/>
      <c r="Z79" s="16"/>
      <c r="AC79" s="15"/>
      <c r="AD79" s="4"/>
      <c r="AF79" s="15"/>
      <c r="AH79" s="16"/>
      <c r="AP79" s="17"/>
    </row>
    <row r="80" spans="1:42" ht="14.5">
      <c r="A80" t="s">
        <v>130</v>
      </c>
      <c r="B80" t="s">
        <v>131</v>
      </c>
      <c r="C80" s="1">
        <f>'Lask. kunnallisvero 2022 '!F74*('Lask. kunnallisvero 2022 '!$E$8/100)*$C$12/100</f>
        <v>5458677.70595349</v>
      </c>
      <c r="D80" s="1">
        <v>2330648.3289460307</v>
      </c>
      <c r="E80" s="1">
        <f t="shared" si="6"/>
        <v>2330648.3289460307</v>
      </c>
      <c r="F80" s="1">
        <f>'Lask. kiinteistövero 2022'!T74*1000*2*$F$12/100</f>
        <v>1107954.0782999999</v>
      </c>
      <c r="G80" s="1">
        <f>'Lask. kiinteistövero 2022'!R74*1000*2*$G$12/100</f>
        <v>0</v>
      </c>
      <c r="H80" s="1">
        <f t="shared" ref="H80:H143" si="9">C80+E80+F80+G80</f>
        <v>8897280.1131995209</v>
      </c>
      <c r="I80" s="8">
        <f>H80/'Lask. kunnallisvero 2022 '!C74</f>
        <v>1701.2007864626235</v>
      </c>
      <c r="J80" s="1">
        <f t="shared" si="7"/>
        <v>255.74921353737659</v>
      </c>
      <c r="K80" s="25">
        <f t="shared" si="8"/>
        <v>230.17429218363893</v>
      </c>
      <c r="L80" s="26"/>
      <c r="M80" s="27">
        <f>K80*'Lask. kunnallisvero 2022 '!C74</f>
        <v>1203811.5481204316</v>
      </c>
      <c r="N80" s="28">
        <v>1203811.5481204316</v>
      </c>
      <c r="O80" s="46">
        <f t="shared" ref="O80:O143" si="10">M80-N80</f>
        <v>0</v>
      </c>
      <c r="P80" s="29"/>
      <c r="Q80" s="8">
        <f>M80/'Lask. kunnallisvero 2022 '!C74</f>
        <v>230.17429218363893</v>
      </c>
      <c r="R80" s="19">
        <v>230.17429218363893</v>
      </c>
      <c r="S80" s="47">
        <f t="shared" ref="S80:S143" si="11">Q80-R80</f>
        <v>0</v>
      </c>
      <c r="T80" s="4"/>
      <c r="V80" s="4"/>
      <c r="Y80" s="18"/>
      <c r="Z80" s="16"/>
      <c r="AC80" s="15"/>
      <c r="AD80" s="4"/>
      <c r="AF80" s="15"/>
      <c r="AH80" s="16"/>
      <c r="AP80" s="17"/>
    </row>
    <row r="81" spans="1:42" ht="14.5">
      <c r="A81" t="s">
        <v>132</v>
      </c>
      <c r="B81" t="s">
        <v>133</v>
      </c>
      <c r="C81" s="1">
        <f>'Lask. kunnallisvero 2022 '!F75*('Lask. kunnallisvero 2022 '!$E$8/100)*$C$12/100</f>
        <v>13877029.072993102</v>
      </c>
      <c r="D81" s="1">
        <v>3176129.7571604345</v>
      </c>
      <c r="E81" s="1">
        <f t="shared" si="6"/>
        <v>3176129.7571604345</v>
      </c>
      <c r="F81" s="1">
        <f>'Lask. kiinteistövero 2022'!T75*1000*2*$F$12/100</f>
        <v>1958142.7366999998</v>
      </c>
      <c r="G81" s="1">
        <f>'Lask. kiinteistövero 2022'!R75*1000*2*$G$12/100</f>
        <v>0</v>
      </c>
      <c r="H81" s="1">
        <f t="shared" si="9"/>
        <v>19011301.566853534</v>
      </c>
      <c r="I81" s="8">
        <f>H81/'Lask. kunnallisvero 2022 '!C75</f>
        <v>1501.4453930542991</v>
      </c>
      <c r="J81" s="1">
        <f t="shared" si="7"/>
        <v>455.50460694570097</v>
      </c>
      <c r="K81" s="25">
        <f t="shared" si="8"/>
        <v>409.95414625113085</v>
      </c>
      <c r="L81" s="26"/>
      <c r="M81" s="27">
        <f>K81*'Lask. kunnallisvero 2022 '!C75</f>
        <v>5190839.3998318184</v>
      </c>
      <c r="N81" s="28">
        <v>5190839.3998318193</v>
      </c>
      <c r="O81" s="46">
        <f t="shared" si="10"/>
        <v>0</v>
      </c>
      <c r="P81" s="29"/>
      <c r="Q81" s="8">
        <f>M81/'Lask. kunnallisvero 2022 '!C75</f>
        <v>409.95414625113079</v>
      </c>
      <c r="R81" s="19">
        <v>409.95414625113091</v>
      </c>
      <c r="S81" s="47">
        <f t="shared" si="11"/>
        <v>0</v>
      </c>
      <c r="T81" s="4"/>
      <c r="V81" s="4"/>
      <c r="Y81" s="18"/>
      <c r="Z81" s="16"/>
      <c r="AC81" s="15"/>
      <c r="AD81" s="4"/>
      <c r="AF81" s="15"/>
      <c r="AH81" s="16"/>
      <c r="AP81" s="17"/>
    </row>
    <row r="82" spans="1:42" ht="14.5">
      <c r="A82" t="s">
        <v>134</v>
      </c>
      <c r="B82" t="s">
        <v>135</v>
      </c>
      <c r="C82" s="1">
        <f>'Lask. kunnallisvero 2022 '!F76*('Lask. kunnallisvero 2022 '!$E$8/100)*$C$12/100</f>
        <v>1205831.6801069768</v>
      </c>
      <c r="D82" s="1">
        <v>533252.90875165642</v>
      </c>
      <c r="E82" s="1">
        <f t="shared" si="6"/>
        <v>533252.90875165642</v>
      </c>
      <c r="F82" s="1">
        <f>'Lask. kiinteistövero 2022'!T76*1000*2*$F$12/100</f>
        <v>261855.99220000004</v>
      </c>
      <c r="G82" s="1">
        <f>'Lask. kiinteistövero 2022'!R76*1000*2*$G$12/100</f>
        <v>0</v>
      </c>
      <c r="H82" s="1">
        <f t="shared" si="9"/>
        <v>2000940.5810586333</v>
      </c>
      <c r="I82" s="8">
        <f>H82/'Lask. kunnallisvero 2022 '!C76</f>
        <v>1526.2704661011696</v>
      </c>
      <c r="J82" s="1">
        <f t="shared" si="7"/>
        <v>430.67953389883041</v>
      </c>
      <c r="K82" s="25">
        <f t="shared" si="8"/>
        <v>387.61158050894738</v>
      </c>
      <c r="L82" s="26"/>
      <c r="M82" s="27">
        <f>K82*'Lask. kunnallisvero 2022 '!C76</f>
        <v>508158.78204722999</v>
      </c>
      <c r="N82" s="28">
        <v>508158.78204722999</v>
      </c>
      <c r="O82" s="46">
        <f t="shared" si="10"/>
        <v>0</v>
      </c>
      <c r="P82" s="29"/>
      <c r="Q82" s="8">
        <f>M82/'Lask. kunnallisvero 2022 '!C76</f>
        <v>387.61158050894738</v>
      </c>
      <c r="R82" s="19">
        <v>387.61158050894738</v>
      </c>
      <c r="S82" s="47">
        <f t="shared" si="11"/>
        <v>0</v>
      </c>
      <c r="T82" s="4"/>
      <c r="V82" s="4"/>
      <c r="Y82" s="18"/>
      <c r="Z82" s="16"/>
      <c r="AC82" s="15"/>
      <c r="AD82" s="4"/>
      <c r="AF82" s="15"/>
      <c r="AH82" s="16"/>
      <c r="AP82" s="17"/>
    </row>
    <row r="83" spans="1:42" ht="14.5">
      <c r="A83" t="s">
        <v>136</v>
      </c>
      <c r="B83" t="s">
        <v>137</v>
      </c>
      <c r="C83" s="1">
        <f>'Lask. kunnallisvero 2022 '!F77*('Lask. kunnallisvero 2022 '!$E$8/100)*$C$12/100</f>
        <v>5917483.8859348837</v>
      </c>
      <c r="D83" s="1">
        <v>880579.1133710522</v>
      </c>
      <c r="E83" s="1">
        <f t="shared" si="6"/>
        <v>880579.1133710522</v>
      </c>
      <c r="F83" s="1">
        <f>'Lask. kiinteistövero 2022'!T77*1000*2*$F$12/100</f>
        <v>724278.62665000022</v>
      </c>
      <c r="G83" s="1">
        <f>'Lask. kiinteistövero 2022'!R77*1000*2*$G$12/100</f>
        <v>0</v>
      </c>
      <c r="H83" s="1">
        <f t="shared" si="9"/>
        <v>7522341.6259559356</v>
      </c>
      <c r="I83" s="8">
        <f>H83/'Lask. kunnallisvero 2022 '!C77</f>
        <v>1395.6106912719731</v>
      </c>
      <c r="J83" s="1">
        <f t="shared" si="7"/>
        <v>561.33930872802694</v>
      </c>
      <c r="K83" s="25">
        <f t="shared" si="8"/>
        <v>505.20537785522424</v>
      </c>
      <c r="L83" s="26"/>
      <c r="M83" s="27">
        <f>K83*'Lask. kunnallisvero 2022 '!C77</f>
        <v>2723056.9866396585</v>
      </c>
      <c r="N83" s="28">
        <v>2723056.9866396585</v>
      </c>
      <c r="O83" s="46">
        <f t="shared" si="10"/>
        <v>0</v>
      </c>
      <c r="P83" s="29"/>
      <c r="Q83" s="8">
        <f>M83/'Lask. kunnallisvero 2022 '!C77</f>
        <v>505.20537785522419</v>
      </c>
      <c r="R83" s="19">
        <v>505.20537785522419</v>
      </c>
      <c r="S83" s="47">
        <f t="shared" si="11"/>
        <v>0</v>
      </c>
      <c r="T83" s="4"/>
      <c r="V83" s="4"/>
      <c r="Y83" s="18"/>
      <c r="Z83" s="16"/>
      <c r="AC83" s="15"/>
      <c r="AD83" s="4"/>
      <c r="AF83" s="15"/>
      <c r="AH83" s="16"/>
      <c r="AP83" s="17"/>
    </row>
    <row r="84" spans="1:42" ht="14.5">
      <c r="A84" t="s">
        <v>138</v>
      </c>
      <c r="B84" t="s">
        <v>139</v>
      </c>
      <c r="C84" s="1">
        <f>'Lask. kunnallisvero 2022 '!F78*('Lask. kunnallisvero 2022 '!$E$8/100)*$C$12/100</f>
        <v>1171244.2487777779</v>
      </c>
      <c r="D84" s="1">
        <v>321093.34571126092</v>
      </c>
      <c r="E84" s="1">
        <f t="shared" si="6"/>
        <v>321093.34571126092</v>
      </c>
      <c r="F84" s="1">
        <f>'Lask. kiinteistövero 2022'!T78*1000*2*$F$12/100</f>
        <v>145006.25519999996</v>
      </c>
      <c r="G84" s="1">
        <f>'Lask. kiinteistövero 2022'!R78*1000*2*$G$12/100</f>
        <v>0</v>
      </c>
      <c r="H84" s="1">
        <f t="shared" si="9"/>
        <v>1637343.8496890389</v>
      </c>
      <c r="I84" s="8">
        <f>H84/'Lask. kunnallisvero 2022 '!C78</f>
        <v>1373.6106121552341</v>
      </c>
      <c r="J84" s="1">
        <f t="shared" si="7"/>
        <v>583.33938784476595</v>
      </c>
      <c r="K84" s="25">
        <f t="shared" si="8"/>
        <v>525.00544906028938</v>
      </c>
      <c r="L84" s="26"/>
      <c r="M84" s="27">
        <f>K84*'Lask. kunnallisvero 2022 '!C78</f>
        <v>625806.49527986499</v>
      </c>
      <c r="N84" s="28">
        <v>625806.49527986499</v>
      </c>
      <c r="O84" s="46">
        <f t="shared" si="10"/>
        <v>0</v>
      </c>
      <c r="P84" s="29"/>
      <c r="Q84" s="8">
        <f>M84/'Lask. kunnallisvero 2022 '!C78</f>
        <v>525.00544906028938</v>
      </c>
      <c r="R84" s="19">
        <v>525.00544906028938</v>
      </c>
      <c r="S84" s="47">
        <f t="shared" si="11"/>
        <v>0</v>
      </c>
      <c r="T84" s="4"/>
      <c r="V84" s="4"/>
      <c r="Y84" s="18"/>
      <c r="Z84" s="16"/>
      <c r="AC84" s="15"/>
      <c r="AD84" s="4"/>
      <c r="AF84" s="15"/>
      <c r="AH84" s="16"/>
      <c r="AP84" s="17"/>
    </row>
    <row r="85" spans="1:42" ht="14.5">
      <c r="A85" t="s">
        <v>140</v>
      </c>
      <c r="B85" t="s">
        <v>141</v>
      </c>
      <c r="C85" s="1">
        <f>'Lask. kunnallisvero 2022 '!F79*('Lask. kunnallisvero 2022 '!$E$8/100)*$C$12/100</f>
        <v>10693196.583157646</v>
      </c>
      <c r="D85" s="1">
        <v>1160678.2964472284</v>
      </c>
      <c r="E85" s="1">
        <f t="shared" si="6"/>
        <v>1160678.2964472284</v>
      </c>
      <c r="F85" s="1">
        <f>'Lask. kiinteistövero 2022'!T79*1000*2*$F$12/100</f>
        <v>1051999.2557999999</v>
      </c>
      <c r="G85" s="1">
        <f>'Lask. kiinteistövero 2022'!R79*1000*2*$G$12/100</f>
        <v>0</v>
      </c>
      <c r="H85" s="1">
        <f t="shared" si="9"/>
        <v>12905874.135404874</v>
      </c>
      <c r="I85" s="8">
        <f>H85/'Lask. kunnallisvero 2022 '!C79</f>
        <v>1480.5407979126849</v>
      </c>
      <c r="J85" s="1">
        <f t="shared" si="7"/>
        <v>476.40920208731518</v>
      </c>
      <c r="K85" s="25">
        <f t="shared" si="8"/>
        <v>428.76828187858365</v>
      </c>
      <c r="L85" s="26"/>
      <c r="M85" s="27">
        <f>K85*'Lask. kunnallisvero 2022 '!C79</f>
        <v>3737573.1131356135</v>
      </c>
      <c r="N85" s="28">
        <v>3737573.1131356135</v>
      </c>
      <c r="O85" s="46">
        <f t="shared" si="10"/>
        <v>0</v>
      </c>
      <c r="P85" s="29"/>
      <c r="Q85" s="8">
        <f>M85/'Lask. kunnallisvero 2022 '!C79</f>
        <v>428.76828187858365</v>
      </c>
      <c r="R85" s="19">
        <v>428.76828187858365</v>
      </c>
      <c r="S85" s="47">
        <f t="shared" si="11"/>
        <v>0</v>
      </c>
      <c r="T85" s="4"/>
      <c r="V85" s="4"/>
      <c r="Y85" s="18"/>
      <c r="Z85" s="16"/>
      <c r="AC85" s="15"/>
      <c r="AD85" s="4"/>
      <c r="AF85" s="15"/>
      <c r="AH85" s="16"/>
      <c r="AP85" s="17"/>
    </row>
    <row r="86" spans="1:42" ht="14.5">
      <c r="A86" t="s">
        <v>142</v>
      </c>
      <c r="B86" t="s">
        <v>143</v>
      </c>
      <c r="C86" s="1">
        <f>'Lask. kunnallisvero 2022 '!F80*('Lask. kunnallisvero 2022 '!$E$8/100)*$C$12/100</f>
        <v>3642035.0150186052</v>
      </c>
      <c r="D86" s="1">
        <v>1274030.1537001692</v>
      </c>
      <c r="E86" s="1">
        <f t="shared" si="6"/>
        <v>1274030.1537001692</v>
      </c>
      <c r="F86" s="1">
        <f>'Lask. kiinteistövero 2022'!T80*1000*2*$F$12/100</f>
        <v>642941.22440000006</v>
      </c>
      <c r="G86" s="1">
        <f>'Lask. kiinteistövero 2022'!R80*1000*2*$G$12/100</f>
        <v>0</v>
      </c>
      <c r="H86" s="1">
        <f t="shared" si="9"/>
        <v>5559006.3931187736</v>
      </c>
      <c r="I86" s="8">
        <f>H86/'Lask. kunnallisvero 2022 '!C80</f>
        <v>1472.974666963109</v>
      </c>
      <c r="J86" s="1">
        <f t="shared" si="7"/>
        <v>483.97533303689102</v>
      </c>
      <c r="K86" s="25">
        <f t="shared" si="8"/>
        <v>435.57779973320191</v>
      </c>
      <c r="L86" s="26"/>
      <c r="M86" s="27">
        <f>K86*'Lask. kunnallisvero 2022 '!C80</f>
        <v>1643870.6161931041</v>
      </c>
      <c r="N86" s="28">
        <v>1643870.6161931041</v>
      </c>
      <c r="O86" s="46">
        <f t="shared" si="10"/>
        <v>0</v>
      </c>
      <c r="P86" s="29"/>
      <c r="Q86" s="8">
        <f>M86/'Lask. kunnallisvero 2022 '!C80</f>
        <v>435.57779973320191</v>
      </c>
      <c r="R86" s="19">
        <v>435.57779973320191</v>
      </c>
      <c r="S86" s="47">
        <f t="shared" si="11"/>
        <v>0</v>
      </c>
      <c r="T86" s="4"/>
      <c r="V86" s="4"/>
      <c r="Y86" s="18"/>
      <c r="Z86" s="16"/>
      <c r="AC86" s="15"/>
      <c r="AD86" s="4"/>
      <c r="AF86" s="15"/>
      <c r="AH86" s="16"/>
      <c r="AP86" s="17"/>
    </row>
    <row r="87" spans="1:42" ht="14.5">
      <c r="A87" t="s">
        <v>144</v>
      </c>
      <c r="B87" t="s">
        <v>145</v>
      </c>
      <c r="C87" s="1">
        <f>'Lask. kunnallisvero 2022 '!F81*('Lask. kunnallisvero 2022 '!$E$8/100)*$C$12/100</f>
        <v>2117450.2459804877</v>
      </c>
      <c r="D87" s="1">
        <v>571807.53526667459</v>
      </c>
      <c r="E87" s="1">
        <f t="shared" si="6"/>
        <v>571807.53526667459</v>
      </c>
      <c r="F87" s="1">
        <f>'Lask. kiinteistövero 2022'!T81*1000*2*$F$12/100</f>
        <v>312381.9669</v>
      </c>
      <c r="G87" s="1">
        <f>'Lask. kiinteistövero 2022'!R81*1000*2*$G$12/100</f>
        <v>0</v>
      </c>
      <c r="H87" s="1">
        <f t="shared" si="9"/>
        <v>3001639.7481471621</v>
      </c>
      <c r="I87" s="8">
        <f>H87/'Lask. kunnallisvero 2022 '!C81</f>
        <v>1310.7597153481058</v>
      </c>
      <c r="J87" s="1">
        <f t="shared" si="7"/>
        <v>646.19028465189422</v>
      </c>
      <c r="K87" s="25">
        <f t="shared" si="8"/>
        <v>581.57125618670477</v>
      </c>
      <c r="L87" s="26"/>
      <c r="M87" s="27">
        <f>K87*'Lask. kunnallisvero 2022 '!C81</f>
        <v>1331798.1766675538</v>
      </c>
      <c r="N87" s="28">
        <v>1331798.1766675538</v>
      </c>
      <c r="O87" s="46">
        <f t="shared" si="10"/>
        <v>0</v>
      </c>
      <c r="P87" s="29"/>
      <c r="Q87" s="8">
        <f>M87/'Lask. kunnallisvero 2022 '!C81</f>
        <v>581.57125618670477</v>
      </c>
      <c r="R87" s="19">
        <v>581.57125618670477</v>
      </c>
      <c r="S87" s="47">
        <f t="shared" si="11"/>
        <v>0</v>
      </c>
      <c r="T87" s="4"/>
      <c r="V87" s="4"/>
      <c r="Y87" s="18"/>
      <c r="Z87" s="16"/>
      <c r="AC87" s="15"/>
      <c r="AD87" s="4"/>
      <c r="AF87" s="15"/>
      <c r="AH87" s="16"/>
      <c r="AP87" s="17"/>
    </row>
    <row r="88" spans="1:42" ht="14.5">
      <c r="A88" t="s">
        <v>146</v>
      </c>
      <c r="B88" t="s">
        <v>147</v>
      </c>
      <c r="C88" s="1">
        <f>'Lask. kunnallisvero 2022 '!F82*('Lask. kunnallisvero 2022 '!$E$8/100)*$C$12/100</f>
        <v>1660950.387226087</v>
      </c>
      <c r="D88" s="1">
        <v>748560.09742915072</v>
      </c>
      <c r="E88" s="1">
        <f t="shared" si="6"/>
        <v>748560.0974291506</v>
      </c>
      <c r="F88" s="1">
        <f>'Lask. kiinteistövero 2022'!T82*1000*2*$F$12/100</f>
        <v>266458.40574999998</v>
      </c>
      <c r="G88" s="1">
        <f>'Lask. kiinteistövero 2022'!R82*1000*2*$G$12/100</f>
        <v>0</v>
      </c>
      <c r="H88" s="1">
        <f t="shared" si="9"/>
        <v>2675968.8904052377</v>
      </c>
      <c r="I88" s="8">
        <f>H88/'Lask. kunnallisvero 2022 '!C82</f>
        <v>2076.0037939528611</v>
      </c>
      <c r="J88" s="1">
        <f t="shared" si="7"/>
        <v>-119.05379395286104</v>
      </c>
      <c r="K88" s="25">
        <f t="shared" si="8"/>
        <v>-11.905379395286104</v>
      </c>
      <c r="L88" s="26"/>
      <c r="M88" s="27">
        <f>K88*'Lask. kunnallisvero 2022 '!C82</f>
        <v>-15346.034040523788</v>
      </c>
      <c r="N88" s="28">
        <v>-15346.034040523788</v>
      </c>
      <c r="O88" s="46">
        <f t="shared" si="10"/>
        <v>0</v>
      </c>
      <c r="P88" s="29"/>
      <c r="Q88" s="8">
        <f>M88/'Lask. kunnallisvero 2022 '!C82</f>
        <v>-11.905379395286104</v>
      </c>
      <c r="R88" s="19">
        <v>-11.905379395286104</v>
      </c>
      <c r="S88" s="47">
        <f t="shared" si="11"/>
        <v>0</v>
      </c>
      <c r="T88" s="4"/>
      <c r="V88" s="4"/>
      <c r="Y88" s="18"/>
      <c r="Z88" s="16"/>
      <c r="AC88" s="15"/>
      <c r="AD88" s="4"/>
      <c r="AF88" s="15"/>
      <c r="AH88" s="16"/>
      <c r="AP88" s="17"/>
    </row>
    <row r="89" spans="1:42" ht="14.5">
      <c r="A89" t="s">
        <v>148</v>
      </c>
      <c r="B89" t="s">
        <v>149</v>
      </c>
      <c r="C89" s="1">
        <f>'Lask. kunnallisvero 2022 '!F83*('Lask. kunnallisvero 2022 '!$E$8/100)*$C$12/100</f>
        <v>13547672.700050002</v>
      </c>
      <c r="D89" s="1">
        <v>3962195.1523195561</v>
      </c>
      <c r="E89" s="1">
        <f t="shared" si="6"/>
        <v>3962195.1523195561</v>
      </c>
      <c r="F89" s="1">
        <f>'Lask. kiinteistövero 2022'!T83*1000*2*$F$12/100</f>
        <v>1791790.3432500004</v>
      </c>
      <c r="G89" s="1">
        <f>'Lask. kiinteistövero 2022'!R83*1000*2*$G$12/100</f>
        <v>0</v>
      </c>
      <c r="H89" s="1">
        <f t="shared" si="9"/>
        <v>19301658.195619557</v>
      </c>
      <c r="I89" s="8">
        <f>H89/'Lask. kunnallisvero 2022 '!C83</f>
        <v>1497.4133588533402</v>
      </c>
      <c r="J89" s="1">
        <f t="shared" si="7"/>
        <v>459.5366411466598</v>
      </c>
      <c r="K89" s="25">
        <f t="shared" si="8"/>
        <v>413.58297703199378</v>
      </c>
      <c r="L89" s="26"/>
      <c r="M89" s="27">
        <f>K89*'Lask. kunnallisvero 2022 '!C83</f>
        <v>5331084.5739423996</v>
      </c>
      <c r="N89" s="28">
        <v>5331084.5739424005</v>
      </c>
      <c r="O89" s="46">
        <f t="shared" si="10"/>
        <v>0</v>
      </c>
      <c r="P89" s="29"/>
      <c r="Q89" s="8">
        <f>M89/'Lask. kunnallisvero 2022 '!C83</f>
        <v>413.58297703199378</v>
      </c>
      <c r="R89" s="19">
        <v>413.58297703199383</v>
      </c>
      <c r="S89" s="47">
        <f t="shared" si="11"/>
        <v>0</v>
      </c>
      <c r="T89" s="4"/>
      <c r="V89" s="4"/>
      <c r="Y89" s="18"/>
      <c r="Z89" s="16"/>
      <c r="AC89" s="15"/>
      <c r="AD89" s="4"/>
      <c r="AF89" s="15"/>
      <c r="AH89" s="16"/>
      <c r="AP89" s="17"/>
    </row>
    <row r="90" spans="1:42" ht="14.5">
      <c r="A90" t="s">
        <v>150</v>
      </c>
      <c r="B90" t="s">
        <v>151</v>
      </c>
      <c r="C90" s="1">
        <f>'Lask. kunnallisvero 2022 '!F84*('Lask. kunnallisvero 2022 '!$E$8/100)*$C$12/100</f>
        <v>16841805.429406896</v>
      </c>
      <c r="D90" s="1">
        <v>3176211.8205150575</v>
      </c>
      <c r="E90" s="1">
        <f t="shared" si="6"/>
        <v>3176211.8205150575</v>
      </c>
      <c r="F90" s="1">
        <f>'Lask. kiinteistövero 2022'!T84*1000*2*$F$12/100</f>
        <v>2179181.3075500005</v>
      </c>
      <c r="G90" s="1">
        <f>'Lask. kiinteistövero 2022'!R84*1000*2*$G$12/100</f>
        <v>0</v>
      </c>
      <c r="H90" s="1">
        <f t="shared" si="9"/>
        <v>22197198.557471957</v>
      </c>
      <c r="I90" s="8">
        <f>H90/'Lask. kunnallisvero 2022 '!C84</f>
        <v>1449.6603028652009</v>
      </c>
      <c r="J90" s="1">
        <f t="shared" si="7"/>
        <v>507.2896971347991</v>
      </c>
      <c r="K90" s="25">
        <f t="shared" si="8"/>
        <v>456.56072742131914</v>
      </c>
      <c r="L90" s="26"/>
      <c r="M90" s="27">
        <f>K90*'Lask. kunnallisvero 2022 '!C84</f>
        <v>6990857.8582752384</v>
      </c>
      <c r="N90" s="28">
        <v>6990857.8582752394</v>
      </c>
      <c r="O90" s="46">
        <f t="shared" si="10"/>
        <v>0</v>
      </c>
      <c r="P90" s="29"/>
      <c r="Q90" s="8">
        <f>M90/'Lask. kunnallisvero 2022 '!C84</f>
        <v>456.56072742131914</v>
      </c>
      <c r="R90" s="19">
        <v>456.5607274213192</v>
      </c>
      <c r="S90" s="47">
        <f t="shared" si="11"/>
        <v>0</v>
      </c>
      <c r="T90" s="4"/>
      <c r="V90" s="4"/>
      <c r="Y90" s="18"/>
      <c r="Z90" s="16"/>
      <c r="AC90" s="15"/>
      <c r="AD90" s="4"/>
      <c r="AF90" s="15"/>
      <c r="AH90" s="16"/>
      <c r="AP90" s="17"/>
    </row>
    <row r="91" spans="1:42" ht="14.5">
      <c r="A91" t="s">
        <v>152</v>
      </c>
      <c r="B91" t="s">
        <v>153</v>
      </c>
      <c r="C91" s="1">
        <f>'Lask. kunnallisvero 2022 '!F85*('Lask. kunnallisvero 2022 '!$E$8/100)*$C$12/100</f>
        <v>32695795.665370584</v>
      </c>
      <c r="D91" s="1">
        <v>1551701.7043516748</v>
      </c>
      <c r="E91" s="1">
        <f t="shared" si="6"/>
        <v>1551701.704351675</v>
      </c>
      <c r="F91" s="1">
        <f>'Lask. kiinteistövero 2022'!T85*1000*2*$F$12/100</f>
        <v>2848290.0516999997</v>
      </c>
      <c r="G91" s="1">
        <f>'Lask. kiinteistövero 2022'!R85*1000*2*$G$12/100</f>
        <v>0</v>
      </c>
      <c r="H91" s="1">
        <f t="shared" si="9"/>
        <v>37095787.421422258</v>
      </c>
      <c r="I91" s="8">
        <f>H91/'Lask. kunnallisvero 2022 '!C85</f>
        <v>3568.2750501560463</v>
      </c>
      <c r="J91" s="1">
        <f t="shared" si="7"/>
        <v>-1611.3250501560462</v>
      </c>
      <c r="K91" s="25">
        <f t="shared" si="8"/>
        <v>-161.13250501560461</v>
      </c>
      <c r="L91" s="26"/>
      <c r="M91" s="27">
        <f>K91*'Lask. kunnallisvero 2022 '!C85</f>
        <v>-1675133.5221422254</v>
      </c>
      <c r="N91" s="28">
        <v>-1675133.5221422259</v>
      </c>
      <c r="O91" s="46">
        <f t="shared" si="10"/>
        <v>0</v>
      </c>
      <c r="P91" s="29"/>
      <c r="Q91" s="8">
        <f>M91/'Lask. kunnallisvero 2022 '!C85</f>
        <v>-161.13250501560461</v>
      </c>
      <c r="R91" s="19">
        <v>-161.13250501560464</v>
      </c>
      <c r="S91" s="47">
        <f t="shared" si="11"/>
        <v>0</v>
      </c>
      <c r="T91" s="4"/>
      <c r="V91" s="4"/>
      <c r="Y91" s="18"/>
      <c r="Z91" s="16"/>
      <c r="AC91" s="15"/>
      <c r="AD91" s="4"/>
      <c r="AF91" s="15"/>
      <c r="AH91" s="16"/>
      <c r="AP91" s="17"/>
    </row>
    <row r="92" spans="1:42" ht="14.5">
      <c r="A92" t="s">
        <v>154</v>
      </c>
      <c r="B92" t="s">
        <v>155</v>
      </c>
      <c r="C92" s="1">
        <f>'Lask. kunnallisvero 2022 '!F86*('Lask. kunnallisvero 2022 '!$E$8/100)*$C$12/100</f>
        <v>4486455.1189000001</v>
      </c>
      <c r="D92" s="1">
        <v>674608.75050041883</v>
      </c>
      <c r="E92" s="1">
        <f t="shared" si="6"/>
        <v>674608.75050041883</v>
      </c>
      <c r="F92" s="1">
        <f>'Lask. kiinteistövero 2022'!T86*1000*2*$F$12/100</f>
        <v>542548.94359999988</v>
      </c>
      <c r="G92" s="1">
        <f>'Lask. kiinteistövero 2022'!R86*1000*2*$G$12/100</f>
        <v>0</v>
      </c>
      <c r="H92" s="1">
        <f t="shared" si="9"/>
        <v>5703612.8130004192</v>
      </c>
      <c r="I92" s="8">
        <f>H92/'Lask. kunnallisvero 2022 '!C86</f>
        <v>1359.2976198761723</v>
      </c>
      <c r="J92" s="1">
        <f t="shared" si="7"/>
        <v>597.6523801238277</v>
      </c>
      <c r="K92" s="25">
        <f t="shared" si="8"/>
        <v>537.88714211144497</v>
      </c>
      <c r="L92" s="26"/>
      <c r="M92" s="27">
        <f>K92*'Lask. kunnallisvero 2022 '!C86</f>
        <v>2256974.4482996231</v>
      </c>
      <c r="N92" s="28">
        <v>2256974.4482996231</v>
      </c>
      <c r="O92" s="46">
        <f t="shared" si="10"/>
        <v>0</v>
      </c>
      <c r="P92" s="29"/>
      <c r="Q92" s="8">
        <f>M92/'Lask. kunnallisvero 2022 '!C86</f>
        <v>537.88714211144497</v>
      </c>
      <c r="R92" s="19">
        <v>537.88714211144497</v>
      </c>
      <c r="S92" s="47">
        <f t="shared" si="11"/>
        <v>0</v>
      </c>
      <c r="T92" s="4"/>
      <c r="V92" s="4"/>
      <c r="Y92" s="18"/>
      <c r="Z92" s="16"/>
      <c r="AC92" s="15"/>
      <c r="AD92" s="4"/>
      <c r="AF92" s="15"/>
      <c r="AH92" s="16"/>
      <c r="AP92" s="17"/>
    </row>
    <row r="93" spans="1:42" ht="14.5">
      <c r="A93" t="s">
        <v>156</v>
      </c>
      <c r="B93" t="s">
        <v>157</v>
      </c>
      <c r="C93" s="1">
        <f>'Lask. kunnallisvero 2022 '!F87*('Lask. kunnallisvero 2022 '!$E$8/100)*$C$12/100</f>
        <v>2150425.4774682922</v>
      </c>
      <c r="D93" s="1">
        <v>771684.10788973386</v>
      </c>
      <c r="E93" s="1">
        <f t="shared" si="6"/>
        <v>771684.10788973386</v>
      </c>
      <c r="F93" s="1">
        <f>'Lask. kiinteistövero 2022'!T87*1000*2*$F$12/100</f>
        <v>298985.90905000002</v>
      </c>
      <c r="G93" s="1">
        <f>'Lask. kiinteistövero 2022'!R87*1000*2*$G$12/100</f>
        <v>0</v>
      </c>
      <c r="H93" s="1">
        <f t="shared" si="9"/>
        <v>3221095.4944080259</v>
      </c>
      <c r="I93" s="8">
        <f>H93/'Lask. kunnallisvero 2022 '!C87</f>
        <v>1537.515749120776</v>
      </c>
      <c r="J93" s="1">
        <f t="shared" si="7"/>
        <v>419.43425087922401</v>
      </c>
      <c r="K93" s="25">
        <f t="shared" si="8"/>
        <v>377.49082579130163</v>
      </c>
      <c r="L93" s="26"/>
      <c r="M93" s="27">
        <f>K93*'Lask. kunnallisvero 2022 '!C87</f>
        <v>790843.28003277688</v>
      </c>
      <c r="N93" s="28">
        <v>790843.28003277688</v>
      </c>
      <c r="O93" s="46">
        <f t="shared" si="10"/>
        <v>0</v>
      </c>
      <c r="P93" s="29"/>
      <c r="Q93" s="8">
        <f>M93/'Lask. kunnallisvero 2022 '!C87</f>
        <v>377.49082579130163</v>
      </c>
      <c r="R93" s="19">
        <v>377.49082579130163</v>
      </c>
      <c r="S93" s="47">
        <f t="shared" si="11"/>
        <v>0</v>
      </c>
      <c r="T93" s="4"/>
      <c r="V93" s="4"/>
      <c r="Y93" s="18"/>
      <c r="Z93" s="16"/>
      <c r="AC93" s="15"/>
      <c r="AD93" s="4"/>
      <c r="AF93" s="15"/>
      <c r="AH93" s="16"/>
      <c r="AP93" s="17"/>
    </row>
    <row r="94" spans="1:42" ht="14.5">
      <c r="A94" t="s">
        <v>158</v>
      </c>
      <c r="B94" t="s">
        <v>159</v>
      </c>
      <c r="C94" s="1">
        <f>'Lask. kunnallisvero 2022 '!F88*('Lask. kunnallisvero 2022 '!$E$8/100)*$C$12/100</f>
        <v>26493694.436859772</v>
      </c>
      <c r="D94" s="1">
        <v>3504672.2911632075</v>
      </c>
      <c r="E94" s="1">
        <f t="shared" si="6"/>
        <v>3504672.2911632075</v>
      </c>
      <c r="F94" s="1">
        <f>'Lask. kiinteistövero 2022'!T88*1000*2*$F$12/100</f>
        <v>2978850.8482500012</v>
      </c>
      <c r="G94" s="1">
        <f>'Lask. kiinteistövero 2022'!R88*1000*2*$G$12/100</f>
        <v>0</v>
      </c>
      <c r="H94" s="1">
        <f t="shared" si="9"/>
        <v>32977217.576272979</v>
      </c>
      <c r="I94" s="8">
        <f>H94/'Lask. kunnallisvero 2022 '!C88</f>
        <v>1650.3461903849955</v>
      </c>
      <c r="J94" s="1">
        <f t="shared" si="7"/>
        <v>306.60380961500459</v>
      </c>
      <c r="K94" s="25">
        <f t="shared" si="8"/>
        <v>275.9434286535041</v>
      </c>
      <c r="L94" s="26"/>
      <c r="M94" s="27">
        <f>K94*'Lask. kunnallisvero 2022 '!C88</f>
        <v>5513901.5913543189</v>
      </c>
      <c r="N94" s="28">
        <v>5513901.5913543198</v>
      </c>
      <c r="O94" s="46">
        <f t="shared" si="10"/>
        <v>0</v>
      </c>
      <c r="P94" s="29"/>
      <c r="Q94" s="8">
        <f>M94/'Lask. kunnallisvero 2022 '!C88</f>
        <v>275.9434286535041</v>
      </c>
      <c r="R94" s="19">
        <v>275.94342865350416</v>
      </c>
      <c r="S94" s="47">
        <f t="shared" si="11"/>
        <v>0</v>
      </c>
      <c r="T94" s="4"/>
      <c r="V94" s="4"/>
      <c r="Y94" s="18"/>
      <c r="Z94" s="16"/>
      <c r="AC94" s="15"/>
      <c r="AD94" s="4"/>
      <c r="AF94" s="15"/>
      <c r="AH94" s="16"/>
      <c r="AP94" s="17"/>
    </row>
    <row r="95" spans="1:42" ht="14.5">
      <c r="A95" t="s">
        <v>160</v>
      </c>
      <c r="B95" t="s">
        <v>161</v>
      </c>
      <c r="C95" s="1">
        <f>'Lask. kunnallisvero 2022 '!F89*('Lask. kunnallisvero 2022 '!$E$8/100)*$C$12/100</f>
        <v>11433527.899458826</v>
      </c>
      <c r="D95" s="1">
        <v>1248823.357263353</v>
      </c>
      <c r="E95" s="1">
        <f t="shared" si="6"/>
        <v>1248823.357263353</v>
      </c>
      <c r="F95" s="1">
        <f>'Lask. kiinteistövero 2022'!T89*1000*2*$F$12/100</f>
        <v>952877.15705000004</v>
      </c>
      <c r="G95" s="1">
        <f>'Lask. kiinteistövero 2022'!R89*1000*2*$G$12/100</f>
        <v>0</v>
      </c>
      <c r="H95" s="1">
        <f t="shared" si="9"/>
        <v>13635228.413772179</v>
      </c>
      <c r="I95" s="8">
        <f>H95/'Lask. kunnallisvero 2022 '!C89</f>
        <v>1725.1048094347393</v>
      </c>
      <c r="J95" s="1">
        <f t="shared" si="7"/>
        <v>231.84519056526074</v>
      </c>
      <c r="K95" s="25">
        <f t="shared" si="8"/>
        <v>208.66067150873468</v>
      </c>
      <c r="L95" s="26"/>
      <c r="M95" s="27">
        <f>K95*'Lask. kunnallisvero 2022 '!C89</f>
        <v>1649253.947605039</v>
      </c>
      <c r="N95" s="28">
        <v>1649253.947605039</v>
      </c>
      <c r="O95" s="46">
        <f t="shared" si="10"/>
        <v>0</v>
      </c>
      <c r="P95" s="29"/>
      <c r="Q95" s="8">
        <f>M95/'Lask. kunnallisvero 2022 '!C89</f>
        <v>208.66067150873468</v>
      </c>
      <c r="R95" s="19">
        <v>208.66067150873468</v>
      </c>
      <c r="S95" s="47">
        <f t="shared" si="11"/>
        <v>0</v>
      </c>
      <c r="T95" s="4"/>
      <c r="V95" s="4"/>
      <c r="Y95" s="18"/>
      <c r="Z95" s="16"/>
      <c r="AC95" s="15"/>
      <c r="AD95" s="4"/>
      <c r="AF95" s="15"/>
      <c r="AH95" s="16"/>
      <c r="AP95" s="17"/>
    </row>
    <row r="96" spans="1:42" ht="14.5">
      <c r="A96" t="s">
        <v>162</v>
      </c>
      <c r="B96" t="s">
        <v>163</v>
      </c>
      <c r="C96" s="1">
        <f>'Lask. kunnallisvero 2022 '!F90*('Lask. kunnallisvero 2022 '!$E$8/100)*$C$12/100</f>
        <v>27336587.228526831</v>
      </c>
      <c r="D96" s="1">
        <v>3636265.4794561751</v>
      </c>
      <c r="E96" s="1">
        <f t="shared" si="6"/>
        <v>3636265.4794561751</v>
      </c>
      <c r="F96" s="1">
        <f>'Lask. kiinteistövero 2022'!T90*1000*2*$F$12/100</f>
        <v>2368476.7890499998</v>
      </c>
      <c r="G96" s="1">
        <f>'Lask. kiinteistövero 2022'!R90*1000*2*$G$12/100</f>
        <v>0</v>
      </c>
      <c r="H96" s="1">
        <f t="shared" si="9"/>
        <v>33341329.497033007</v>
      </c>
      <c r="I96" s="8">
        <f>H96/'Lask. kunnallisvero 2022 '!C90</f>
        <v>1744.1582704034845</v>
      </c>
      <c r="J96" s="1">
        <f t="shared" si="7"/>
        <v>212.79172959651555</v>
      </c>
      <c r="K96" s="25">
        <f t="shared" si="8"/>
        <v>191.51255663686399</v>
      </c>
      <c r="L96" s="26"/>
      <c r="M96" s="27">
        <f>K96*'Lask. kunnallisvero 2022 '!C90</f>
        <v>3660954.0326702921</v>
      </c>
      <c r="N96" s="28">
        <v>3660954.0326702921</v>
      </c>
      <c r="O96" s="46">
        <f t="shared" si="10"/>
        <v>0</v>
      </c>
      <c r="P96" s="29"/>
      <c r="Q96" s="8">
        <f>M96/'Lask. kunnallisvero 2022 '!C90</f>
        <v>191.51255663686399</v>
      </c>
      <c r="R96" s="19">
        <v>191.51255663686399</v>
      </c>
      <c r="S96" s="47">
        <f t="shared" si="11"/>
        <v>0</v>
      </c>
      <c r="T96" s="4"/>
      <c r="V96" s="4"/>
      <c r="Y96" s="18"/>
      <c r="Z96" s="16"/>
      <c r="AC96" s="15"/>
      <c r="AD96" s="4"/>
      <c r="AF96" s="15"/>
      <c r="AH96" s="16"/>
      <c r="AP96" s="17"/>
    </row>
    <row r="97" spans="1:42" ht="14.5">
      <c r="A97" t="s">
        <v>164</v>
      </c>
      <c r="B97" t="s">
        <v>165</v>
      </c>
      <c r="C97" s="1">
        <f>'Lask. kunnallisvero 2022 '!F91*('Lask. kunnallisvero 2022 '!$E$8/100)*$C$12/100</f>
        <v>59045798.821714289</v>
      </c>
      <c r="D97" s="1">
        <v>7708026.212097683</v>
      </c>
      <c r="E97" s="1">
        <f t="shared" si="6"/>
        <v>7708026.212097683</v>
      </c>
      <c r="F97" s="1">
        <f>'Lask. kiinteistövero 2022'!T91*1000*2*$F$12/100</f>
        <v>5628512.104100001</v>
      </c>
      <c r="G97" s="1">
        <f>'Lask. kiinteistövero 2022'!R91*1000*2*$G$12/100</f>
        <v>0</v>
      </c>
      <c r="H97" s="1">
        <f t="shared" si="9"/>
        <v>72382337.137911975</v>
      </c>
      <c r="I97" s="8">
        <f>H97/'Lask. kunnallisvero 2022 '!C91</f>
        <v>1944.0894160376015</v>
      </c>
      <c r="J97" s="1">
        <f t="shared" si="7"/>
        <v>12.86058396239855</v>
      </c>
      <c r="K97" s="25">
        <f t="shared" si="8"/>
        <v>11.574525566158695</v>
      </c>
      <c r="L97" s="26"/>
      <c r="M97" s="27">
        <f>K97*'Lask. kunnallisvero 2022 '!C91</f>
        <v>430942.73587922053</v>
      </c>
      <c r="N97" s="28">
        <v>430942.73587922059</v>
      </c>
      <c r="O97" s="46">
        <f t="shared" si="10"/>
        <v>0</v>
      </c>
      <c r="P97" s="29"/>
      <c r="Q97" s="8">
        <f>M97/'Lask. kunnallisvero 2022 '!C91</f>
        <v>11.574525566158695</v>
      </c>
      <c r="R97" s="19">
        <v>11.574525566158696</v>
      </c>
      <c r="S97" s="47">
        <f t="shared" si="11"/>
        <v>0</v>
      </c>
      <c r="T97" s="4"/>
      <c r="V97" s="4"/>
      <c r="Y97" s="18"/>
      <c r="Z97" s="16"/>
      <c r="AC97" s="15"/>
      <c r="AD97" s="4"/>
      <c r="AF97" s="15"/>
      <c r="AH97" s="16"/>
      <c r="AP97" s="17"/>
    </row>
    <row r="98" spans="1:42" ht="14.5">
      <c r="A98" t="s">
        <v>166</v>
      </c>
      <c r="B98" t="s">
        <v>167</v>
      </c>
      <c r="C98" s="1">
        <f>'Lask. kunnallisvero 2022 '!F92*('Lask. kunnallisvero 2022 '!$E$8/100)*$C$12/100</f>
        <v>10805188.099705748</v>
      </c>
      <c r="D98" s="1">
        <v>2466018.9565779511</v>
      </c>
      <c r="E98" s="1">
        <f t="shared" si="6"/>
        <v>2466018.9565779511</v>
      </c>
      <c r="F98" s="1">
        <f>'Lask. kiinteistövero 2022'!T92*1000*2*$F$12/100</f>
        <v>1458106.3813000002</v>
      </c>
      <c r="G98" s="1">
        <f>'Lask. kiinteistövero 2022'!R92*1000*2*$G$12/100</f>
        <v>0</v>
      </c>
      <c r="H98" s="1">
        <f t="shared" si="9"/>
        <v>14729313.4375837</v>
      </c>
      <c r="I98" s="8">
        <f>H98/'Lask. kunnallisvero 2022 '!C92</f>
        <v>1559.8129236030604</v>
      </c>
      <c r="J98" s="1">
        <f t="shared" si="7"/>
        <v>397.13707639693962</v>
      </c>
      <c r="K98" s="25">
        <f t="shared" si="8"/>
        <v>357.42336875724561</v>
      </c>
      <c r="L98" s="26"/>
      <c r="M98" s="27">
        <f>K98*'Lask. kunnallisvero 2022 '!C92</f>
        <v>3375148.8711746703</v>
      </c>
      <c r="N98" s="28">
        <v>3375148.8711746708</v>
      </c>
      <c r="O98" s="46">
        <f t="shared" si="10"/>
        <v>0</v>
      </c>
      <c r="P98" s="29"/>
      <c r="Q98" s="8">
        <f>M98/'Lask. kunnallisvero 2022 '!C92</f>
        <v>357.42336875724561</v>
      </c>
      <c r="R98" s="19">
        <v>357.42336875724567</v>
      </c>
      <c r="S98" s="47">
        <f t="shared" si="11"/>
        <v>0</v>
      </c>
      <c r="T98" s="4"/>
      <c r="V98" s="4"/>
      <c r="Y98" s="18"/>
      <c r="Z98" s="16"/>
      <c r="AC98" s="15"/>
      <c r="AD98" s="4"/>
      <c r="AF98" s="15"/>
      <c r="AH98" s="16"/>
      <c r="AP98" s="17"/>
    </row>
    <row r="99" spans="1:42" ht="14.5">
      <c r="A99" t="s">
        <v>168</v>
      </c>
      <c r="B99" t="s">
        <v>169</v>
      </c>
      <c r="C99" s="1">
        <f>'Lask. kunnallisvero 2022 '!F93*('Lask. kunnallisvero 2022 '!$E$8/100)*$C$12/100</f>
        <v>1703489.1235999998</v>
      </c>
      <c r="D99" s="1">
        <v>667708.57506928581</v>
      </c>
      <c r="E99" s="1">
        <f t="shared" si="6"/>
        <v>667708.57506928581</v>
      </c>
      <c r="F99" s="1">
        <f>'Lask. kiinteistövero 2022'!T93*1000*2*$F$12/100</f>
        <v>277624.71455000003</v>
      </c>
      <c r="G99" s="1">
        <f>'Lask. kiinteistövero 2022'!R93*1000*2*$G$12/100</f>
        <v>0</v>
      </c>
      <c r="H99" s="1">
        <f t="shared" si="9"/>
        <v>2648822.4132192857</v>
      </c>
      <c r="I99" s="8">
        <f>H99/'Lask. kunnallisvero 2022 '!C93</f>
        <v>1465.0566444796934</v>
      </c>
      <c r="J99" s="1">
        <f t="shared" si="7"/>
        <v>491.89335552030661</v>
      </c>
      <c r="K99" s="25">
        <f t="shared" si="8"/>
        <v>442.70401996827599</v>
      </c>
      <c r="L99" s="26"/>
      <c r="M99" s="27">
        <f>K99*'Lask. kunnallisvero 2022 '!C93</f>
        <v>800408.86810264294</v>
      </c>
      <c r="N99" s="28">
        <v>800408.86810264294</v>
      </c>
      <c r="O99" s="46">
        <f t="shared" si="10"/>
        <v>0</v>
      </c>
      <c r="P99" s="29"/>
      <c r="Q99" s="8">
        <f>M99/'Lask. kunnallisvero 2022 '!C93</f>
        <v>442.70401996827599</v>
      </c>
      <c r="R99" s="19">
        <v>442.70401996827599</v>
      </c>
      <c r="S99" s="47">
        <f t="shared" si="11"/>
        <v>0</v>
      </c>
      <c r="T99" s="4"/>
      <c r="V99" s="4"/>
      <c r="Y99" s="18"/>
      <c r="Z99" s="16"/>
      <c r="AC99" s="15"/>
      <c r="AD99" s="4"/>
      <c r="AF99" s="15"/>
      <c r="AH99" s="16"/>
      <c r="AP99" s="17"/>
    </row>
    <row r="100" spans="1:42" ht="14.5">
      <c r="A100" t="s">
        <v>170</v>
      </c>
      <c r="B100" t="s">
        <v>171</v>
      </c>
      <c r="C100" s="1">
        <f>'Lask. kunnallisvero 2022 '!F94*('Lask. kunnallisvero 2022 '!$E$8/100)*$C$12/100</f>
        <v>1363873.6824465117</v>
      </c>
      <c r="D100" s="1">
        <v>580000.70452042739</v>
      </c>
      <c r="E100" s="1">
        <f t="shared" si="6"/>
        <v>580000.70452042739</v>
      </c>
      <c r="F100" s="1">
        <f>'Lask. kiinteistövero 2022'!T94*1000*2*$F$12/100</f>
        <v>203503.89835</v>
      </c>
      <c r="G100" s="1">
        <f>'Lask. kiinteistövero 2022'!R94*1000*2*$G$12/100</f>
        <v>0</v>
      </c>
      <c r="H100" s="1">
        <f t="shared" si="9"/>
        <v>2147378.285316939</v>
      </c>
      <c r="I100" s="8">
        <f>H100/'Lask. kunnallisvero 2022 '!C94</f>
        <v>1358.2405346723208</v>
      </c>
      <c r="J100" s="1">
        <f t="shared" si="7"/>
        <v>598.70946532767925</v>
      </c>
      <c r="K100" s="25">
        <f t="shared" si="8"/>
        <v>538.83851879491135</v>
      </c>
      <c r="L100" s="26"/>
      <c r="M100" s="27">
        <f>K100*'Lask. kunnallisvero 2022 '!C94</f>
        <v>851903.69821475481</v>
      </c>
      <c r="N100" s="28">
        <v>851903.69821475481</v>
      </c>
      <c r="O100" s="46">
        <f t="shared" si="10"/>
        <v>0</v>
      </c>
      <c r="P100" s="29"/>
      <c r="Q100" s="8">
        <f>M100/'Lask. kunnallisvero 2022 '!C94</f>
        <v>538.83851879491135</v>
      </c>
      <c r="R100" s="19">
        <v>538.83851879491135</v>
      </c>
      <c r="S100" s="47">
        <f t="shared" si="11"/>
        <v>0</v>
      </c>
      <c r="T100" s="4"/>
      <c r="V100" s="4"/>
      <c r="Y100" s="18"/>
      <c r="Z100" s="16"/>
      <c r="AC100" s="15"/>
      <c r="AD100" s="4"/>
      <c r="AF100" s="15"/>
      <c r="AH100" s="16"/>
      <c r="AP100" s="17"/>
    </row>
    <row r="101" spans="1:42" ht="14.5">
      <c r="A101" t="s">
        <v>172</v>
      </c>
      <c r="B101" t="s">
        <v>173</v>
      </c>
      <c r="C101" s="1">
        <f>'Lask. kunnallisvero 2022 '!F95*('Lask. kunnallisvero 2022 '!$E$8/100)*$C$12/100</f>
        <v>75701360.551508859</v>
      </c>
      <c r="D101" s="1">
        <v>5573223.792370066</v>
      </c>
      <c r="E101" s="1">
        <f t="shared" si="6"/>
        <v>5573223.792370067</v>
      </c>
      <c r="F101" s="1">
        <f>'Lask. kiinteistövero 2022'!T95*1000*2*$F$12/100</f>
        <v>7426716.1007000022</v>
      </c>
      <c r="G101" s="1">
        <f>'Lask. kiinteistövero 2022'!R95*1000*2*$G$12/100</f>
        <v>0</v>
      </c>
      <c r="H101" s="1">
        <f t="shared" si="9"/>
        <v>88701300.444578931</v>
      </c>
      <c r="I101" s="8">
        <f>H101/'Lask. kunnallisvero 2022 '!C95</f>
        <v>2193.7847907545552</v>
      </c>
      <c r="J101" s="1">
        <f t="shared" si="7"/>
        <v>-236.83479075455512</v>
      </c>
      <c r="K101" s="25">
        <f t="shared" si="8"/>
        <v>-23.683479075455512</v>
      </c>
      <c r="L101" s="26"/>
      <c r="M101" s="27">
        <f>K101*'Lask. kunnallisvero 2022 '!C95</f>
        <v>-957594.10945789271</v>
      </c>
      <c r="N101" s="28">
        <v>-957594.10945789271</v>
      </c>
      <c r="O101" s="46">
        <f t="shared" si="10"/>
        <v>0</v>
      </c>
      <c r="P101" s="29"/>
      <c r="Q101" s="8">
        <f>M101/'Lask. kunnallisvero 2022 '!C95</f>
        <v>-23.683479075455512</v>
      </c>
      <c r="R101" s="19">
        <v>-23.683479075455512</v>
      </c>
      <c r="S101" s="47">
        <f t="shared" si="11"/>
        <v>0</v>
      </c>
      <c r="T101" s="4"/>
      <c r="V101" s="4"/>
      <c r="Y101" s="18"/>
      <c r="Z101" s="16"/>
      <c r="AC101" s="15"/>
      <c r="AD101" s="4"/>
      <c r="AF101" s="15"/>
      <c r="AH101" s="16"/>
      <c r="AP101" s="17"/>
    </row>
    <row r="102" spans="1:42" ht="14.5">
      <c r="A102" t="s">
        <v>174</v>
      </c>
      <c r="B102" t="s">
        <v>175</v>
      </c>
      <c r="C102" s="1">
        <f>'Lask. kunnallisvero 2022 '!F96*('Lask. kunnallisvero 2022 '!$E$8/100)*$C$12/100</f>
        <v>9733986.1403373498</v>
      </c>
      <c r="D102" s="1">
        <v>2190078.8525294792</v>
      </c>
      <c r="E102" s="1">
        <f t="shared" si="6"/>
        <v>2190078.8525294792</v>
      </c>
      <c r="F102" s="1">
        <f>'Lask. kiinteistövero 2022'!T96*1000*2*$F$12/100</f>
        <v>1549954.2536000004</v>
      </c>
      <c r="G102" s="1">
        <f>'Lask. kiinteistövero 2022'!R96*1000*2*$G$12/100</f>
        <v>0</v>
      </c>
      <c r="H102" s="1">
        <f t="shared" si="9"/>
        <v>13474019.24646683</v>
      </c>
      <c r="I102" s="8">
        <f>H102/'Lask. kunnallisvero 2022 '!C96</f>
        <v>1364.1813553170832</v>
      </c>
      <c r="J102" s="1">
        <f t="shared" si="7"/>
        <v>592.76864468291683</v>
      </c>
      <c r="K102" s="25">
        <f t="shared" si="8"/>
        <v>533.49178021462512</v>
      </c>
      <c r="L102" s="26"/>
      <c r="M102" s="27">
        <f>K102*'Lask. kunnallisvero 2022 '!C96</f>
        <v>5269298.3131798524</v>
      </c>
      <c r="N102" s="28">
        <v>5269298.3131798524</v>
      </c>
      <c r="O102" s="46">
        <f t="shared" si="10"/>
        <v>0</v>
      </c>
      <c r="P102" s="29"/>
      <c r="Q102" s="8">
        <f>M102/'Lask. kunnallisvero 2022 '!C96</f>
        <v>533.49178021462512</v>
      </c>
      <c r="R102" s="19">
        <v>533.49178021462512</v>
      </c>
      <c r="S102" s="47">
        <f t="shared" si="11"/>
        <v>0</v>
      </c>
      <c r="T102" s="4"/>
      <c r="V102" s="4"/>
      <c r="Y102" s="18"/>
      <c r="Z102" s="16"/>
      <c r="AC102" s="15"/>
      <c r="AD102" s="4"/>
      <c r="AF102" s="15"/>
      <c r="AH102" s="16"/>
      <c r="AP102" s="17"/>
    </row>
    <row r="103" spans="1:42" ht="14.5">
      <c r="A103" t="s">
        <v>176</v>
      </c>
      <c r="B103" t="s">
        <v>177</v>
      </c>
      <c r="C103" s="1">
        <f>'Lask. kunnallisvero 2022 '!F97*('Lask. kunnallisvero 2022 '!$E$8/100)*$C$12/100</f>
        <v>8583010.9177185185</v>
      </c>
      <c r="D103" s="1">
        <v>3730189.2433099258</v>
      </c>
      <c r="E103" s="1">
        <f t="shared" si="6"/>
        <v>3730189.2433099258</v>
      </c>
      <c r="F103" s="1">
        <f>'Lask. kiinteistövero 2022'!T97*1000*2*$F$12/100</f>
        <v>3704219.3815000001</v>
      </c>
      <c r="G103" s="1">
        <f>'Lask. kiinteistövero 2022'!R97*1000*2*$G$12/100</f>
        <v>0</v>
      </c>
      <c r="H103" s="1">
        <f t="shared" si="9"/>
        <v>16017419.542528445</v>
      </c>
      <c r="I103" s="8">
        <f>H103/'Lask. kunnallisvero 2022 '!C97</f>
        <v>2455.5295941328291</v>
      </c>
      <c r="J103" s="1">
        <f t="shared" si="7"/>
        <v>-498.57959413282902</v>
      </c>
      <c r="K103" s="25">
        <f t="shared" si="8"/>
        <v>-49.857959413282899</v>
      </c>
      <c r="L103" s="26"/>
      <c r="M103" s="27">
        <f>K103*'Lask. kunnallisvero 2022 '!C97</f>
        <v>-325223.46925284434</v>
      </c>
      <c r="N103" s="28">
        <v>-325223.4692528444</v>
      </c>
      <c r="O103" s="46">
        <f t="shared" si="10"/>
        <v>0</v>
      </c>
      <c r="P103" s="29"/>
      <c r="Q103" s="8">
        <f>M103/'Lask. kunnallisvero 2022 '!C97</f>
        <v>-49.857959413282899</v>
      </c>
      <c r="R103" s="19">
        <v>-49.857959413282906</v>
      </c>
      <c r="S103" s="47">
        <f t="shared" si="11"/>
        <v>0</v>
      </c>
      <c r="T103" s="4"/>
      <c r="V103" s="4"/>
      <c r="Y103" s="18"/>
      <c r="Z103" s="16"/>
      <c r="AC103" s="15"/>
      <c r="AD103" s="4"/>
      <c r="AF103" s="15"/>
      <c r="AH103" s="16"/>
      <c r="AP103" s="17"/>
    </row>
    <row r="104" spans="1:42" ht="14.5">
      <c r="A104" t="s">
        <v>178</v>
      </c>
      <c r="B104" t="s">
        <v>179</v>
      </c>
      <c r="C104" s="1">
        <f>'Lask. kunnallisvero 2022 '!F98*('Lask. kunnallisvero 2022 '!$E$8/100)*$C$12/100</f>
        <v>7441958.7078896547</v>
      </c>
      <c r="D104" s="1">
        <v>1831874.6542675011</v>
      </c>
      <c r="E104" s="1">
        <f t="shared" si="6"/>
        <v>1831874.6542675013</v>
      </c>
      <c r="F104" s="1">
        <f>'Lask. kiinteistövero 2022'!T98*1000*2*$F$12/100</f>
        <v>907781.88009999995</v>
      </c>
      <c r="G104" s="1">
        <f>'Lask. kiinteistövero 2022'!R98*1000*2*$G$12/100</f>
        <v>0</v>
      </c>
      <c r="H104" s="1">
        <f t="shared" si="9"/>
        <v>10181615.242257157</v>
      </c>
      <c r="I104" s="8">
        <f>H104/'Lask. kunnallisvero 2022 '!C98</f>
        <v>1312.2329220591773</v>
      </c>
      <c r="J104" s="1">
        <f t="shared" si="7"/>
        <v>644.71707794082272</v>
      </c>
      <c r="K104" s="25">
        <f t="shared" si="8"/>
        <v>580.24537014674047</v>
      </c>
      <c r="L104" s="26"/>
      <c r="M104" s="27">
        <f>K104*'Lask. kunnallisvero 2022 '!C98</f>
        <v>4502123.8269685591</v>
      </c>
      <c r="N104" s="28">
        <v>4502123.8269685591</v>
      </c>
      <c r="O104" s="46">
        <f t="shared" si="10"/>
        <v>0</v>
      </c>
      <c r="P104" s="29"/>
      <c r="Q104" s="8">
        <f>M104/'Lask. kunnallisvero 2022 '!C98</f>
        <v>580.24537014674047</v>
      </c>
      <c r="R104" s="19">
        <v>580.24537014674047</v>
      </c>
      <c r="S104" s="47">
        <f t="shared" si="11"/>
        <v>0</v>
      </c>
      <c r="T104" s="4"/>
      <c r="V104" s="4"/>
      <c r="Y104" s="18"/>
      <c r="Z104" s="16"/>
      <c r="AC104" s="15"/>
      <c r="AD104" s="4"/>
      <c r="AF104" s="15"/>
      <c r="AH104" s="16"/>
      <c r="AP104" s="17"/>
    </row>
    <row r="105" spans="1:42" ht="14.5">
      <c r="A105" t="s">
        <v>180</v>
      </c>
      <c r="B105" t="s">
        <v>181</v>
      </c>
      <c r="C105" s="1">
        <f>'Lask. kunnallisvero 2022 '!F99*('Lask. kunnallisvero 2022 '!$E$8/100)*$C$12/100</f>
        <v>928525.10828505759</v>
      </c>
      <c r="D105" s="1">
        <v>580977.16826093011</v>
      </c>
      <c r="E105" s="1">
        <f t="shared" si="6"/>
        <v>580977.16826093011</v>
      </c>
      <c r="F105" s="1">
        <f>'Lask. kiinteistövero 2022'!T99*1000*2*$F$12/100</f>
        <v>227730.92444999999</v>
      </c>
      <c r="G105" s="1">
        <f>'Lask. kiinteistövero 2022'!R99*1000*2*$G$12/100</f>
        <v>0</v>
      </c>
      <c r="H105" s="1">
        <f t="shared" si="9"/>
        <v>1737233.2009959877</v>
      </c>
      <c r="I105" s="8">
        <f>H105/'Lask. kunnallisvero 2022 '!C99</f>
        <v>1596.7216920919004</v>
      </c>
      <c r="J105" s="1">
        <f t="shared" si="7"/>
        <v>360.22830790809962</v>
      </c>
      <c r="K105" s="25">
        <f t="shared" si="8"/>
        <v>324.20547711728966</v>
      </c>
      <c r="L105" s="26"/>
      <c r="M105" s="27">
        <f>K105*'Lask. kunnallisvero 2022 '!C99</f>
        <v>352735.55910361116</v>
      </c>
      <c r="N105" s="28">
        <v>352735.55910361116</v>
      </c>
      <c r="O105" s="46">
        <f t="shared" si="10"/>
        <v>0</v>
      </c>
      <c r="P105" s="29"/>
      <c r="Q105" s="8">
        <f>M105/'Lask. kunnallisvero 2022 '!C99</f>
        <v>324.20547711728966</v>
      </c>
      <c r="R105" s="19">
        <v>324.20547711728966</v>
      </c>
      <c r="S105" s="47">
        <f t="shared" si="11"/>
        <v>0</v>
      </c>
      <c r="T105" s="4"/>
      <c r="V105" s="4"/>
      <c r="Y105" s="18"/>
      <c r="Z105" s="16"/>
      <c r="AC105" s="15"/>
      <c r="AD105" s="4"/>
      <c r="AF105" s="15"/>
      <c r="AH105" s="16"/>
      <c r="AP105" s="17"/>
    </row>
    <row r="106" spans="1:42" ht="14.5">
      <c r="A106" t="s">
        <v>182</v>
      </c>
      <c r="B106" t="s">
        <v>183</v>
      </c>
      <c r="C106" s="1">
        <f>'Lask. kunnallisvero 2022 '!F100*('Lask. kunnallisvero 2022 '!$E$8/100)*$C$12/100</f>
        <v>8013454.4672321836</v>
      </c>
      <c r="D106" s="1">
        <v>1226846.0694592379</v>
      </c>
      <c r="E106" s="1">
        <f t="shared" si="6"/>
        <v>1226846.0694592379</v>
      </c>
      <c r="F106" s="1">
        <f>'Lask. kiinteistövero 2022'!T100*1000*2*$F$12/100</f>
        <v>1052160.4388000001</v>
      </c>
      <c r="G106" s="1">
        <f>'Lask. kiinteistövero 2022'!R100*1000*2*$G$12/100</f>
        <v>0</v>
      </c>
      <c r="H106" s="1">
        <f t="shared" si="9"/>
        <v>10292460.975491421</v>
      </c>
      <c r="I106" s="8">
        <f>H106/'Lask. kunnallisvero 2022 '!C100</f>
        <v>1480.7165840154541</v>
      </c>
      <c r="J106" s="1">
        <f t="shared" si="7"/>
        <v>476.2334159845459</v>
      </c>
      <c r="K106" s="25">
        <f t="shared" si="8"/>
        <v>428.6100743860913</v>
      </c>
      <c r="L106" s="26"/>
      <c r="M106" s="27">
        <f>K106*'Lask. kunnallisvero 2022 '!C100</f>
        <v>2979268.6270577204</v>
      </c>
      <c r="N106" s="28">
        <v>2979268.6270577204</v>
      </c>
      <c r="O106" s="46">
        <f t="shared" si="10"/>
        <v>0</v>
      </c>
      <c r="P106" s="29"/>
      <c r="Q106" s="8">
        <f>M106/'Lask. kunnallisvero 2022 '!C100</f>
        <v>428.6100743860913</v>
      </c>
      <c r="R106" s="19">
        <v>428.6100743860913</v>
      </c>
      <c r="S106" s="47">
        <f t="shared" si="11"/>
        <v>0</v>
      </c>
      <c r="T106" s="4"/>
      <c r="V106" s="4"/>
      <c r="Y106" s="18"/>
      <c r="Z106" s="16"/>
      <c r="AC106" s="15"/>
      <c r="AD106" s="4"/>
      <c r="AF106" s="15"/>
      <c r="AH106" s="16"/>
      <c r="AP106" s="17"/>
    </row>
    <row r="107" spans="1:42" ht="14.5">
      <c r="A107" t="s">
        <v>184</v>
      </c>
      <c r="B107" t="s">
        <v>185</v>
      </c>
      <c r="C107" s="1">
        <f>'Lask. kunnallisvero 2022 '!F101*('Lask. kunnallisvero 2022 '!$E$8/100)*$C$12/100</f>
        <v>61300061.208432563</v>
      </c>
      <c r="D107" s="1">
        <v>15540407.083533524</v>
      </c>
      <c r="E107" s="1">
        <f t="shared" si="6"/>
        <v>15540407.083533524</v>
      </c>
      <c r="F107" s="1">
        <f>'Lask. kiinteistövero 2022'!T101*1000*2*$F$12/100</f>
        <v>6805407.0204500016</v>
      </c>
      <c r="G107" s="1">
        <f>'Lask. kiinteistövero 2022'!R101*1000*2*$G$12/100</f>
        <v>0</v>
      </c>
      <c r="H107" s="1">
        <f t="shared" si="9"/>
        <v>83645875.312416077</v>
      </c>
      <c r="I107" s="8">
        <f>H107/'Lask. kunnallisvero 2022 '!C101</f>
        <v>1745.9323991821177</v>
      </c>
      <c r="J107" s="1">
        <f t="shared" si="7"/>
        <v>211.01760081788234</v>
      </c>
      <c r="K107" s="25">
        <f t="shared" si="8"/>
        <v>189.91584073609411</v>
      </c>
      <c r="L107" s="26"/>
      <c r="M107" s="27">
        <f>K107*'Lask. kunnallisvero 2022 '!C101</f>
        <v>9098678.013825532</v>
      </c>
      <c r="N107" s="28">
        <v>9098678.013825532</v>
      </c>
      <c r="O107" s="46">
        <f t="shared" si="10"/>
        <v>0</v>
      </c>
      <c r="P107" s="29"/>
      <c r="Q107" s="8">
        <f>M107/'Lask. kunnallisvero 2022 '!C101</f>
        <v>189.91584073609408</v>
      </c>
      <c r="R107" s="19">
        <v>189.91584073609408</v>
      </c>
      <c r="S107" s="47">
        <f t="shared" si="11"/>
        <v>0</v>
      </c>
      <c r="T107" s="4"/>
      <c r="V107" s="4"/>
      <c r="Y107" s="18"/>
      <c r="Z107" s="16"/>
      <c r="AC107" s="15"/>
      <c r="AD107" s="4"/>
      <c r="AF107" s="15"/>
      <c r="AH107" s="16"/>
      <c r="AP107" s="17"/>
    </row>
    <row r="108" spans="1:42" ht="14.5">
      <c r="A108" t="s">
        <v>186</v>
      </c>
      <c r="B108" t="s">
        <v>187</v>
      </c>
      <c r="C108" s="1">
        <f>'Lask. kunnallisvero 2022 '!F102*('Lask. kunnallisvero 2022 '!$E$8/100)*$C$12/100</f>
        <v>4625634.8544195127</v>
      </c>
      <c r="D108" s="1">
        <v>833859.45360958029</v>
      </c>
      <c r="E108" s="1">
        <f t="shared" si="6"/>
        <v>833859.45360958029</v>
      </c>
      <c r="F108" s="1">
        <f>'Lask. kiinteistövero 2022'!T102*1000*2*$F$12/100</f>
        <v>2056974.2205000005</v>
      </c>
      <c r="G108" s="1">
        <f>'Lask. kiinteistövero 2022'!R102*1000*2*$G$12/100</f>
        <v>0</v>
      </c>
      <c r="H108" s="1">
        <f t="shared" si="9"/>
        <v>7516468.5285290936</v>
      </c>
      <c r="I108" s="8">
        <f>H108/'Lask. kunnallisvero 2022 '!C102</f>
        <v>1884.2989542564787</v>
      </c>
      <c r="J108" s="1">
        <f t="shared" si="7"/>
        <v>72.651045743521308</v>
      </c>
      <c r="K108" s="25">
        <f t="shared" si="8"/>
        <v>65.385941169169186</v>
      </c>
      <c r="L108" s="26"/>
      <c r="M108" s="27">
        <f>K108*'Lask. kunnallisvero 2022 '!C102</f>
        <v>260824.51932381588</v>
      </c>
      <c r="N108" s="28">
        <v>260824.51932381588</v>
      </c>
      <c r="O108" s="46">
        <f t="shared" si="10"/>
        <v>0</v>
      </c>
      <c r="P108" s="29"/>
      <c r="Q108" s="8">
        <f>M108/'Lask. kunnallisvero 2022 '!C102</f>
        <v>65.385941169169186</v>
      </c>
      <c r="R108" s="19">
        <v>65.385941169169186</v>
      </c>
      <c r="S108" s="47">
        <f t="shared" si="11"/>
        <v>0</v>
      </c>
      <c r="T108" s="4"/>
      <c r="V108" s="4"/>
      <c r="Y108" s="18"/>
      <c r="Z108" s="16"/>
      <c r="AC108" s="15"/>
      <c r="AD108" s="4"/>
      <c r="AF108" s="15"/>
      <c r="AH108" s="16"/>
      <c r="AP108" s="17"/>
    </row>
    <row r="109" spans="1:42" ht="14.5">
      <c r="A109" t="s">
        <v>188</v>
      </c>
      <c r="B109" t="s">
        <v>189</v>
      </c>
      <c r="C109" s="1">
        <f>'Lask. kunnallisvero 2022 '!F103*('Lask. kunnallisvero 2022 '!$E$8/100)*$C$12/100</f>
        <v>2545589.4407500005</v>
      </c>
      <c r="D109" s="1">
        <v>727738.55023256072</v>
      </c>
      <c r="E109" s="1">
        <f t="shared" si="6"/>
        <v>727738.55023256084</v>
      </c>
      <c r="F109" s="1">
        <f>'Lask. kiinteistövero 2022'!T103*1000*2*$F$12/100</f>
        <v>405499.52570000006</v>
      </c>
      <c r="G109" s="1">
        <f>'Lask. kiinteistövero 2022'!R103*1000*2*$G$12/100</f>
        <v>0</v>
      </c>
      <c r="H109" s="1">
        <f t="shared" si="9"/>
        <v>3678827.5166825615</v>
      </c>
      <c r="I109" s="8">
        <f>H109/'Lask. kunnallisvero 2022 '!C103</f>
        <v>1422.5937806197066</v>
      </c>
      <c r="J109" s="1">
        <f t="shared" si="7"/>
        <v>534.3562193802934</v>
      </c>
      <c r="K109" s="25">
        <f t="shared" si="8"/>
        <v>480.92059744226407</v>
      </c>
      <c r="L109" s="26"/>
      <c r="M109" s="27">
        <f>K109*'Lask. kunnallisvero 2022 '!C103</f>
        <v>1243660.6649856949</v>
      </c>
      <c r="N109" s="28">
        <v>1243660.6649856949</v>
      </c>
      <c r="O109" s="46">
        <f t="shared" si="10"/>
        <v>0</v>
      </c>
      <c r="P109" s="29"/>
      <c r="Q109" s="8">
        <f>M109/'Lask. kunnallisvero 2022 '!C103</f>
        <v>480.92059744226407</v>
      </c>
      <c r="R109" s="19">
        <v>480.92059744226407</v>
      </c>
      <c r="S109" s="47">
        <f t="shared" si="11"/>
        <v>0</v>
      </c>
      <c r="T109" s="4"/>
      <c r="V109" s="4"/>
      <c r="Y109" s="18"/>
      <c r="Z109" s="16"/>
      <c r="AC109" s="15"/>
      <c r="AD109" s="4"/>
      <c r="AF109" s="15"/>
      <c r="AH109" s="16"/>
      <c r="AP109" s="17"/>
    </row>
    <row r="110" spans="1:42" ht="14.5">
      <c r="A110" t="s">
        <v>190</v>
      </c>
      <c r="B110" t="s">
        <v>191</v>
      </c>
      <c r="C110" s="1">
        <f>'Lask. kunnallisvero 2022 '!F104*('Lask. kunnallisvero 2022 '!$E$8/100)*$C$12/100</f>
        <v>19355603.263404876</v>
      </c>
      <c r="D110" s="1">
        <v>2530279.6133003267</v>
      </c>
      <c r="E110" s="1">
        <f t="shared" si="6"/>
        <v>2530279.6133003267</v>
      </c>
      <c r="F110" s="1">
        <f>'Lask. kiinteistövero 2022'!T104*1000*2*$F$12/100</f>
        <v>1555763.9332499998</v>
      </c>
      <c r="G110" s="1">
        <f>'Lask. kiinteistövero 2022'!R104*1000*2*$G$12/100</f>
        <v>0</v>
      </c>
      <c r="H110" s="1">
        <f t="shared" si="9"/>
        <v>23441646.809955202</v>
      </c>
      <c r="I110" s="8">
        <f>H110/'Lask. kunnallisvero 2022 '!C104</f>
        <v>1559.1384642471035</v>
      </c>
      <c r="J110" s="1">
        <f t="shared" si="7"/>
        <v>397.81153575289659</v>
      </c>
      <c r="K110" s="25">
        <f t="shared" si="8"/>
        <v>358.03038217760695</v>
      </c>
      <c r="L110" s="26"/>
      <c r="M110" s="27">
        <f>K110*'Lask. kunnallisvero 2022 '!C104</f>
        <v>5382986.7960403208</v>
      </c>
      <c r="N110" s="28">
        <v>5382986.7960403208</v>
      </c>
      <c r="O110" s="46">
        <f t="shared" si="10"/>
        <v>0</v>
      </c>
      <c r="P110" s="29"/>
      <c r="Q110" s="8">
        <f>M110/'Lask. kunnallisvero 2022 '!C104</f>
        <v>358.03038217760695</v>
      </c>
      <c r="R110" s="19">
        <v>358.03038217760695</v>
      </c>
      <c r="S110" s="47">
        <f t="shared" si="11"/>
        <v>0</v>
      </c>
      <c r="T110" s="4"/>
      <c r="V110" s="4"/>
      <c r="Y110" s="18"/>
      <c r="Z110" s="16"/>
      <c r="AC110" s="15"/>
      <c r="AD110" s="4"/>
      <c r="AF110" s="15"/>
      <c r="AH110" s="16"/>
      <c r="AP110" s="17"/>
    </row>
    <row r="111" spans="1:42" ht="14.5">
      <c r="A111" t="s">
        <v>192</v>
      </c>
      <c r="B111" t="s">
        <v>193</v>
      </c>
      <c r="C111" s="1">
        <f>'Lask. kunnallisvero 2022 '!F105*('Lask. kunnallisvero 2022 '!$E$8/100)*$C$12/100</f>
        <v>2065661.8680500002</v>
      </c>
      <c r="D111" s="1">
        <v>528998.41980176361</v>
      </c>
      <c r="E111" s="1">
        <f t="shared" si="6"/>
        <v>528998.41980176361</v>
      </c>
      <c r="F111" s="1">
        <f>'Lask. kiinteistövero 2022'!T105*1000*2*$F$12/100</f>
        <v>390860.79524999997</v>
      </c>
      <c r="G111" s="1">
        <f>'Lask. kiinteistövero 2022'!R105*1000*2*$G$12/100</f>
        <v>0</v>
      </c>
      <c r="H111" s="1">
        <f t="shared" si="9"/>
        <v>2985521.0831017639</v>
      </c>
      <c r="I111" s="8">
        <f>H111/'Lask. kunnallisvero 2022 '!C105</f>
        <v>1456.3517478545189</v>
      </c>
      <c r="J111" s="1">
        <f t="shared" si="7"/>
        <v>500.59825214548118</v>
      </c>
      <c r="K111" s="25">
        <f t="shared" si="8"/>
        <v>450.53842693093304</v>
      </c>
      <c r="L111" s="26"/>
      <c r="M111" s="27">
        <f>K111*'Lask. kunnallisvero 2022 '!C105</f>
        <v>923603.77520841279</v>
      </c>
      <c r="N111" s="28">
        <v>923603.7752084129</v>
      </c>
      <c r="O111" s="46">
        <f t="shared" si="10"/>
        <v>0</v>
      </c>
      <c r="P111" s="29"/>
      <c r="Q111" s="8">
        <f>M111/'Lask. kunnallisvero 2022 '!C105</f>
        <v>450.53842693093304</v>
      </c>
      <c r="R111" s="19">
        <v>450.5384269309331</v>
      </c>
      <c r="S111" s="47">
        <f t="shared" si="11"/>
        <v>0</v>
      </c>
      <c r="T111" s="4"/>
      <c r="V111" s="4"/>
      <c r="Y111" s="18"/>
      <c r="Z111" s="16"/>
      <c r="AC111" s="15"/>
      <c r="AD111" s="4"/>
      <c r="AF111" s="15"/>
      <c r="AH111" s="16"/>
      <c r="AP111" s="17"/>
    </row>
    <row r="112" spans="1:42" ht="14.5">
      <c r="A112" t="s">
        <v>194</v>
      </c>
      <c r="B112" t="s">
        <v>195</v>
      </c>
      <c r="C112" s="1">
        <f>'Lask. kunnallisvero 2022 '!F106*('Lask. kunnallisvero 2022 '!$E$8/100)*$C$12/100</f>
        <v>2475310.173655</v>
      </c>
      <c r="D112" s="1">
        <v>398544.37908637541</v>
      </c>
      <c r="E112" s="1">
        <f t="shared" si="6"/>
        <v>398544.37908637541</v>
      </c>
      <c r="F112" s="1">
        <f>'Lask. kiinteistövero 2022'!T106*1000*2*$F$12/100</f>
        <v>331086.01919999998</v>
      </c>
      <c r="G112" s="1">
        <f>'Lask. kiinteistövero 2022'!R106*1000*2*$G$12/100</f>
        <v>0</v>
      </c>
      <c r="H112" s="1">
        <f t="shared" si="9"/>
        <v>3204940.5719413753</v>
      </c>
      <c r="I112" s="8">
        <f>H112/'Lask. kunnallisvero 2022 '!C106</f>
        <v>1411.2463989173823</v>
      </c>
      <c r="J112" s="1">
        <f t="shared" si="7"/>
        <v>545.70360108261775</v>
      </c>
      <c r="K112" s="25">
        <f t="shared" si="8"/>
        <v>491.133240974356</v>
      </c>
      <c r="L112" s="26"/>
      <c r="M112" s="27">
        <f>K112*'Lask. kunnallisvero 2022 '!C106</f>
        <v>1115363.5902527624</v>
      </c>
      <c r="N112" s="28">
        <v>1115363.5902527624</v>
      </c>
      <c r="O112" s="46">
        <f t="shared" si="10"/>
        <v>0</v>
      </c>
      <c r="P112" s="29"/>
      <c r="Q112" s="8">
        <f>M112/'Lask. kunnallisvero 2022 '!C106</f>
        <v>491.133240974356</v>
      </c>
      <c r="R112" s="19">
        <v>491.133240974356</v>
      </c>
      <c r="S112" s="47">
        <f t="shared" si="11"/>
        <v>0</v>
      </c>
      <c r="T112" s="4"/>
      <c r="V112" s="4"/>
      <c r="Y112" s="18"/>
      <c r="Z112" s="16"/>
      <c r="AC112" s="15"/>
      <c r="AD112" s="4"/>
      <c r="AF112" s="15"/>
      <c r="AH112" s="16"/>
      <c r="AP112" s="17"/>
    </row>
    <row r="113" spans="1:42" ht="14.5">
      <c r="A113" t="s">
        <v>196</v>
      </c>
      <c r="B113" t="s">
        <v>197</v>
      </c>
      <c r="C113" s="1">
        <f>'Lask. kunnallisvero 2022 '!F107*('Lask. kunnallisvero 2022 '!$E$8/100)*$C$12/100</f>
        <v>71512458.606150001</v>
      </c>
      <c r="D113" s="1">
        <v>11784103.296833338</v>
      </c>
      <c r="E113" s="1">
        <f t="shared" si="6"/>
        <v>11784103.296833338</v>
      </c>
      <c r="F113" s="1">
        <f>'Lask. kiinteistövero 2022'!T107*1000*2*$F$12/100</f>
        <v>7043174.7681000018</v>
      </c>
      <c r="G113" s="1">
        <f>'Lask. kiinteistövero 2022'!R107*1000*2*$G$12/100</f>
        <v>0</v>
      </c>
      <c r="H113" s="1">
        <f t="shared" si="9"/>
        <v>90339736.671083346</v>
      </c>
      <c r="I113" s="8">
        <f>H113/'Lask. kunnallisvero 2022 '!C107</f>
        <v>1763.0361755446488</v>
      </c>
      <c r="J113" s="1">
        <f t="shared" si="7"/>
        <v>193.91382445535123</v>
      </c>
      <c r="K113" s="25">
        <f t="shared" si="8"/>
        <v>174.5224420098161</v>
      </c>
      <c r="L113" s="26"/>
      <c r="M113" s="27">
        <f>K113*'Lask. kunnallisvero 2022 '!C107</f>
        <v>8942704.4510249868</v>
      </c>
      <c r="N113" s="28">
        <v>8942704.4510249868</v>
      </c>
      <c r="O113" s="46">
        <f t="shared" si="10"/>
        <v>0</v>
      </c>
      <c r="P113" s="29"/>
      <c r="Q113" s="8">
        <f>M113/'Lask. kunnallisvero 2022 '!C107</f>
        <v>174.5224420098161</v>
      </c>
      <c r="R113" s="19">
        <v>174.5224420098161</v>
      </c>
      <c r="S113" s="47">
        <f t="shared" si="11"/>
        <v>0</v>
      </c>
      <c r="T113" s="4"/>
      <c r="V113" s="4"/>
      <c r="Y113" s="18"/>
      <c r="Z113" s="16"/>
      <c r="AC113" s="15"/>
      <c r="AD113" s="4"/>
      <c r="AF113" s="15"/>
      <c r="AH113" s="16"/>
      <c r="AP113" s="17"/>
    </row>
    <row r="114" spans="1:42" ht="14.5">
      <c r="A114" t="s">
        <v>198</v>
      </c>
      <c r="B114" t="s">
        <v>199</v>
      </c>
      <c r="C114" s="1">
        <f>'Lask. kunnallisvero 2022 '!F108*('Lask. kunnallisvero 2022 '!$E$8/100)*$C$12/100</f>
        <v>109350257.80536002</v>
      </c>
      <c r="D114" s="1">
        <v>21483086.771699972</v>
      </c>
      <c r="E114" s="1">
        <f t="shared" si="6"/>
        <v>21483086.771699972</v>
      </c>
      <c r="F114" s="1">
        <f>'Lask. kiinteistövero 2022'!T108*1000*2*$F$12/100</f>
        <v>11027694.447050001</v>
      </c>
      <c r="G114" s="1">
        <f>'Lask. kiinteistövero 2022'!R108*1000*2*$G$12/100</f>
        <v>0</v>
      </c>
      <c r="H114" s="1">
        <f t="shared" si="9"/>
        <v>141861039.02410999</v>
      </c>
      <c r="I114" s="8">
        <f>H114/'Lask. kunnallisvero 2022 '!C108</f>
        <v>1763.2565071234492</v>
      </c>
      <c r="J114" s="1">
        <f t="shared" si="7"/>
        <v>193.69349287655086</v>
      </c>
      <c r="K114" s="25">
        <f t="shared" si="8"/>
        <v>174.32414358889579</v>
      </c>
      <c r="L114" s="26"/>
      <c r="M114" s="27">
        <f>K114*'Lask. kunnallisvero 2022 '!C108</f>
        <v>14025074.648301022</v>
      </c>
      <c r="N114" s="28">
        <v>14025074.648301022</v>
      </c>
      <c r="O114" s="46">
        <f t="shared" si="10"/>
        <v>0</v>
      </c>
      <c r="P114" s="29"/>
      <c r="Q114" s="8">
        <f>M114/'Lask. kunnallisvero 2022 '!C108</f>
        <v>174.32414358889579</v>
      </c>
      <c r="R114" s="19">
        <v>174.32414358889579</v>
      </c>
      <c r="S114" s="47">
        <f t="shared" si="11"/>
        <v>0</v>
      </c>
      <c r="T114" s="4"/>
      <c r="V114" s="4"/>
      <c r="Y114" s="18"/>
      <c r="Z114" s="16"/>
      <c r="AC114" s="15"/>
      <c r="AD114" s="4"/>
      <c r="AF114" s="15"/>
      <c r="AH114" s="16"/>
      <c r="AP114" s="17"/>
    </row>
    <row r="115" spans="1:42" ht="14.5">
      <c r="A115" t="s">
        <v>200</v>
      </c>
      <c r="B115" t="s">
        <v>201</v>
      </c>
      <c r="C115" s="1">
        <f>'Lask. kunnallisvero 2022 '!F109*('Lask. kunnallisvero 2022 '!$E$8/100)*$C$12/100</f>
        <v>7597542.0998604652</v>
      </c>
      <c r="D115" s="1">
        <v>1280538.0482603021</v>
      </c>
      <c r="E115" s="1">
        <f t="shared" si="6"/>
        <v>1280538.0482603021</v>
      </c>
      <c r="F115" s="1">
        <f>'Lask. kiinteistövero 2022'!T109*1000*2*$F$12/100</f>
        <v>1116353.97915</v>
      </c>
      <c r="G115" s="1">
        <f>'Lask. kiinteistövero 2022'!R109*1000*2*$G$12/100</f>
        <v>0</v>
      </c>
      <c r="H115" s="1">
        <f t="shared" si="9"/>
        <v>9994434.1272707656</v>
      </c>
      <c r="I115" s="8">
        <f>H115/'Lask. kunnallisvero 2022 '!C109</f>
        <v>1566.5257252775496</v>
      </c>
      <c r="J115" s="1">
        <f t="shared" si="7"/>
        <v>390.42427472245049</v>
      </c>
      <c r="K115" s="25">
        <f t="shared" si="8"/>
        <v>351.38184725020545</v>
      </c>
      <c r="L115" s="26"/>
      <c r="M115" s="27">
        <f>K115*'Lask. kunnallisvero 2022 '!C109</f>
        <v>2241816.1854563109</v>
      </c>
      <c r="N115" s="28">
        <v>2241816.1854563109</v>
      </c>
      <c r="O115" s="46">
        <f t="shared" si="10"/>
        <v>0</v>
      </c>
      <c r="P115" s="29"/>
      <c r="Q115" s="8">
        <f>M115/'Lask. kunnallisvero 2022 '!C109</f>
        <v>351.38184725020545</v>
      </c>
      <c r="R115" s="19">
        <v>351.38184725020545</v>
      </c>
      <c r="S115" s="47">
        <f t="shared" si="11"/>
        <v>0</v>
      </c>
      <c r="T115" s="4"/>
      <c r="V115" s="4"/>
      <c r="Y115" s="18"/>
      <c r="Z115" s="16"/>
      <c r="AC115" s="15"/>
      <c r="AD115" s="4"/>
      <c r="AF115" s="15"/>
      <c r="AH115" s="16"/>
      <c r="AP115" s="17"/>
    </row>
    <row r="116" spans="1:42" ht="14.5">
      <c r="A116" t="s">
        <v>202</v>
      </c>
      <c r="B116" t="s">
        <v>203</v>
      </c>
      <c r="C116" s="1">
        <f>'Lask. kunnallisvero 2022 '!F110*('Lask. kunnallisvero 2022 '!$E$8/100)*$C$12/100</f>
        <v>7407635.0122000007</v>
      </c>
      <c r="D116" s="1">
        <v>2025680.5225976936</v>
      </c>
      <c r="E116" s="1">
        <f t="shared" si="6"/>
        <v>2025680.5225976936</v>
      </c>
      <c r="F116" s="1">
        <f>'Lask. kiinteistövero 2022'!T110*1000*2*$F$12/100</f>
        <v>881255.31615000009</v>
      </c>
      <c r="G116" s="1">
        <f>'Lask. kiinteistövero 2022'!R110*1000*2*$G$12/100</f>
        <v>0</v>
      </c>
      <c r="H116" s="1">
        <f t="shared" si="9"/>
        <v>10314570.850947695</v>
      </c>
      <c r="I116" s="8">
        <f>H116/'Lask. kunnallisvero 2022 '!C110</f>
        <v>1601.144186735128</v>
      </c>
      <c r="J116" s="1">
        <f t="shared" si="7"/>
        <v>355.80581326487209</v>
      </c>
      <c r="K116" s="25">
        <f t="shared" si="8"/>
        <v>320.22523193838492</v>
      </c>
      <c r="L116" s="26"/>
      <c r="M116" s="27">
        <f>K116*'Lask. kunnallisvero 2022 '!C110</f>
        <v>2062890.9441470758</v>
      </c>
      <c r="N116" s="28">
        <v>2062890.9441470753</v>
      </c>
      <c r="O116" s="46">
        <f t="shared" si="10"/>
        <v>0</v>
      </c>
      <c r="P116" s="29"/>
      <c r="Q116" s="8">
        <f>M116/'Lask. kunnallisvero 2022 '!C110</f>
        <v>320.22523193838492</v>
      </c>
      <c r="R116" s="19">
        <v>320.22523193838487</v>
      </c>
      <c r="S116" s="47">
        <f t="shared" si="11"/>
        <v>0</v>
      </c>
      <c r="T116" s="4"/>
      <c r="V116" s="4"/>
      <c r="Y116" s="18"/>
      <c r="Z116" s="16"/>
      <c r="AC116" s="15"/>
      <c r="AD116" s="4"/>
      <c r="AF116" s="15"/>
      <c r="AH116" s="16"/>
      <c r="AP116" s="17"/>
    </row>
    <row r="117" spans="1:42" ht="14.5">
      <c r="A117" t="s">
        <v>204</v>
      </c>
      <c r="B117" t="s">
        <v>205</v>
      </c>
      <c r="C117" s="1">
        <f>'Lask. kunnallisvero 2022 '!F111*('Lask. kunnallisvero 2022 '!$E$8/100)*$C$12/100</f>
        <v>8279294.9722499987</v>
      </c>
      <c r="D117" s="1">
        <v>2908072.604849339</v>
      </c>
      <c r="E117" s="1">
        <f t="shared" si="6"/>
        <v>2908072.604849339</v>
      </c>
      <c r="F117" s="1">
        <f>'Lask. kiinteistövero 2022'!T111*1000*2*$F$12/100</f>
        <v>1139533.1901500002</v>
      </c>
      <c r="G117" s="1">
        <f>'Lask. kiinteistövero 2022'!R111*1000*2*$G$12/100</f>
        <v>0</v>
      </c>
      <c r="H117" s="1">
        <f t="shared" si="9"/>
        <v>12326900.767249338</v>
      </c>
      <c r="I117" s="8">
        <f>H117/'Lask. kunnallisvero 2022 '!C111</f>
        <v>1554.8563026298359</v>
      </c>
      <c r="J117" s="1">
        <f t="shared" si="7"/>
        <v>402.09369737016414</v>
      </c>
      <c r="K117" s="25">
        <f t="shared" si="8"/>
        <v>361.88432763314768</v>
      </c>
      <c r="L117" s="26"/>
      <c r="M117" s="27">
        <f>K117*'Lask. kunnallisvero 2022 '!C111</f>
        <v>2869018.9494755948</v>
      </c>
      <c r="N117" s="28">
        <v>2869018.9494755953</v>
      </c>
      <c r="O117" s="46">
        <f t="shared" si="10"/>
        <v>0</v>
      </c>
      <c r="P117" s="29"/>
      <c r="Q117" s="8">
        <f>M117/'Lask. kunnallisvero 2022 '!C111</f>
        <v>361.88432763314768</v>
      </c>
      <c r="R117" s="19">
        <v>361.88432763314773</v>
      </c>
      <c r="S117" s="47">
        <f t="shared" si="11"/>
        <v>0</v>
      </c>
      <c r="T117" s="4"/>
      <c r="V117" s="4"/>
      <c r="Y117" s="18"/>
      <c r="Z117" s="16"/>
      <c r="AC117" s="15"/>
      <c r="AD117" s="4"/>
      <c r="AF117" s="15"/>
      <c r="AH117" s="16"/>
      <c r="AP117" s="17"/>
    </row>
    <row r="118" spans="1:42" ht="14.5">
      <c r="A118" t="s">
        <v>206</v>
      </c>
      <c r="B118" t="s">
        <v>207</v>
      </c>
      <c r="C118" s="1">
        <f>'Lask. kunnallisvero 2022 '!F112*('Lask. kunnallisvero 2022 '!$E$8/100)*$C$12/100</f>
        <v>2248411.2449839083</v>
      </c>
      <c r="D118" s="1">
        <v>930039.86953595222</v>
      </c>
      <c r="E118" s="1">
        <f t="shared" si="6"/>
        <v>930039.86953595222</v>
      </c>
      <c r="F118" s="1">
        <f>'Lask. kiinteistövero 2022'!T112*1000*2*$F$12/100</f>
        <v>771562.89505000005</v>
      </c>
      <c r="G118" s="1">
        <f>'Lask. kiinteistövero 2022'!R112*1000*2*$G$12/100</f>
        <v>0</v>
      </c>
      <c r="H118" s="1">
        <f t="shared" si="9"/>
        <v>3950014.0095698605</v>
      </c>
      <c r="I118" s="8">
        <f>H118/'Lask. kunnallisvero 2022 '!C112</f>
        <v>1830.4050090685173</v>
      </c>
      <c r="J118" s="1">
        <f t="shared" si="7"/>
        <v>126.54499093148274</v>
      </c>
      <c r="K118" s="25">
        <f t="shared" si="8"/>
        <v>113.89049183833447</v>
      </c>
      <c r="L118" s="26"/>
      <c r="M118" s="27">
        <f>K118*'Lask. kunnallisvero 2022 '!C112</f>
        <v>245775.68138712578</v>
      </c>
      <c r="N118" s="28">
        <v>245775.68138712578</v>
      </c>
      <c r="O118" s="46">
        <f t="shared" si="10"/>
        <v>0</v>
      </c>
      <c r="P118" s="29"/>
      <c r="Q118" s="8">
        <f>M118/'Lask. kunnallisvero 2022 '!C112</f>
        <v>113.89049183833447</v>
      </c>
      <c r="R118" s="19">
        <v>113.89049183833447</v>
      </c>
      <c r="S118" s="47">
        <f t="shared" si="11"/>
        <v>0</v>
      </c>
      <c r="T118" s="4"/>
      <c r="V118" s="4"/>
      <c r="Y118" s="18"/>
      <c r="Z118" s="16"/>
      <c r="AC118" s="15"/>
      <c r="AD118" s="4"/>
      <c r="AF118" s="15"/>
      <c r="AH118" s="16"/>
      <c r="AP118" s="17"/>
    </row>
    <row r="119" spans="1:42" ht="14.5">
      <c r="A119" t="s">
        <v>208</v>
      </c>
      <c r="B119" t="s">
        <v>209</v>
      </c>
      <c r="C119" s="1">
        <f>'Lask. kunnallisvero 2022 '!F113*('Lask. kunnallisvero 2022 '!$E$8/100)*$C$12/100</f>
        <v>163432943.78150845</v>
      </c>
      <c r="D119" s="1">
        <v>26275058.410108328</v>
      </c>
      <c r="E119" s="1">
        <f t="shared" si="6"/>
        <v>26275058.410108328</v>
      </c>
      <c r="F119" s="1">
        <f>'Lask. kiinteistövero 2022'!T113*1000*2*$F$12/100</f>
        <v>19959625.471250001</v>
      </c>
      <c r="G119" s="1">
        <f>'Lask. kiinteistövero 2022'!R113*1000*2*$G$12/100</f>
        <v>0</v>
      </c>
      <c r="H119" s="1">
        <f t="shared" si="9"/>
        <v>209667627.66286677</v>
      </c>
      <c r="I119" s="8">
        <f>H119/'Lask. kunnallisvero 2022 '!C113</f>
        <v>1725.0489757770235</v>
      </c>
      <c r="J119" s="1">
        <f t="shared" si="7"/>
        <v>231.9010242229765</v>
      </c>
      <c r="K119" s="25">
        <f t="shared" si="8"/>
        <v>208.71092180067885</v>
      </c>
      <c r="L119" s="26"/>
      <c r="M119" s="27">
        <f>K119*'Lask. kunnallisvero 2022 '!C113</f>
        <v>25367351.568419907</v>
      </c>
      <c r="N119" s="28">
        <v>25367351.568419907</v>
      </c>
      <c r="O119" s="46">
        <f t="shared" si="10"/>
        <v>0</v>
      </c>
      <c r="P119" s="29"/>
      <c r="Q119" s="8">
        <f>M119/'Lask. kunnallisvero 2022 '!C113</f>
        <v>208.71092180067882</v>
      </c>
      <c r="R119" s="19">
        <v>208.71092180067882</v>
      </c>
      <c r="S119" s="47">
        <f t="shared" si="11"/>
        <v>0</v>
      </c>
      <c r="T119" s="4"/>
      <c r="V119" s="4"/>
      <c r="Y119" s="18"/>
      <c r="Z119" s="16"/>
      <c r="AC119" s="15"/>
      <c r="AD119" s="4"/>
      <c r="AF119" s="15"/>
      <c r="AH119" s="16"/>
      <c r="AP119" s="17"/>
    </row>
    <row r="120" spans="1:42" ht="14.5">
      <c r="A120" t="s">
        <v>210</v>
      </c>
      <c r="B120" t="s">
        <v>211</v>
      </c>
      <c r="C120" s="1">
        <f>'Lask. kunnallisvero 2022 '!F114*('Lask. kunnallisvero 2022 '!$E$8/100)*$C$12/100</f>
        <v>3649597.9066904755</v>
      </c>
      <c r="D120" s="1">
        <v>625122.0226364733</v>
      </c>
      <c r="E120" s="1">
        <f t="shared" si="6"/>
        <v>625122.0226364733</v>
      </c>
      <c r="F120" s="1">
        <f>'Lask. kiinteistövero 2022'!T114*1000*2*$F$12/100</f>
        <v>568271.28139999998</v>
      </c>
      <c r="G120" s="1">
        <f>'Lask. kiinteistövero 2022'!R114*1000*2*$G$12/100</f>
        <v>0</v>
      </c>
      <c r="H120" s="1">
        <f t="shared" si="9"/>
        <v>4842991.2107269485</v>
      </c>
      <c r="I120" s="8">
        <f>H120/'Lask. kunnallisvero 2022 '!C114</f>
        <v>1372.7299350133073</v>
      </c>
      <c r="J120" s="1">
        <f t="shared" si="7"/>
        <v>584.22006498669271</v>
      </c>
      <c r="K120" s="25">
        <f t="shared" si="8"/>
        <v>525.79805848802346</v>
      </c>
      <c r="L120" s="26"/>
      <c r="M120" s="27">
        <f>K120*'Lask. kunnallisvero 2022 '!C114</f>
        <v>1855015.5503457468</v>
      </c>
      <c r="N120" s="28">
        <v>1855015.5503457468</v>
      </c>
      <c r="O120" s="46">
        <f t="shared" si="10"/>
        <v>0</v>
      </c>
      <c r="P120" s="29"/>
      <c r="Q120" s="8">
        <f>M120/'Lask. kunnallisvero 2022 '!C114</f>
        <v>525.79805848802346</v>
      </c>
      <c r="R120" s="19">
        <v>525.79805848802346</v>
      </c>
      <c r="S120" s="47">
        <f t="shared" si="11"/>
        <v>0</v>
      </c>
      <c r="T120" s="4"/>
      <c r="V120" s="4"/>
      <c r="Y120" s="18"/>
      <c r="Z120" s="16"/>
      <c r="AC120" s="15"/>
      <c r="AD120" s="4"/>
      <c r="AF120" s="15"/>
      <c r="AH120" s="16"/>
      <c r="AP120" s="17"/>
    </row>
    <row r="121" spans="1:42" ht="14.5">
      <c r="A121" t="s">
        <v>212</v>
      </c>
      <c r="B121" t="s">
        <v>213</v>
      </c>
      <c r="C121" s="1">
        <f>'Lask. kunnallisvero 2022 '!F115*('Lask. kunnallisvero 2022 '!$E$8/100)*$C$12/100</f>
        <v>21690083.486290477</v>
      </c>
      <c r="D121" s="1">
        <v>3802559.2023412194</v>
      </c>
      <c r="E121" s="1">
        <f t="shared" si="6"/>
        <v>3802559.2023412194</v>
      </c>
      <c r="F121" s="1">
        <f>'Lask. kiinteistövero 2022'!T115*1000*2*$F$12/100</f>
        <v>2441814.0651500006</v>
      </c>
      <c r="G121" s="1">
        <f>'Lask. kiinteistövero 2022'!R115*1000*2*$G$12/100</f>
        <v>0</v>
      </c>
      <c r="H121" s="1">
        <f t="shared" si="9"/>
        <v>27934456.753781699</v>
      </c>
      <c r="I121" s="8">
        <f>H121/'Lask. kunnallisvero 2022 '!C115</f>
        <v>1383.0993094906025</v>
      </c>
      <c r="J121" s="1">
        <f t="shared" si="7"/>
        <v>573.85069050939751</v>
      </c>
      <c r="K121" s="25">
        <f t="shared" si="8"/>
        <v>516.4656214584578</v>
      </c>
      <c r="L121" s="26"/>
      <c r="M121" s="27">
        <f>K121*'Lask. kunnallisvero 2022 '!C115</f>
        <v>10431056.156596472</v>
      </c>
      <c r="N121" s="28">
        <v>10431056.156596472</v>
      </c>
      <c r="O121" s="46">
        <f t="shared" si="10"/>
        <v>0</v>
      </c>
      <c r="P121" s="29"/>
      <c r="Q121" s="8">
        <f>M121/'Lask. kunnallisvero 2022 '!C115</f>
        <v>516.4656214584578</v>
      </c>
      <c r="R121" s="19">
        <v>516.4656214584578</v>
      </c>
      <c r="S121" s="47">
        <f t="shared" si="11"/>
        <v>0</v>
      </c>
      <c r="T121" s="4"/>
      <c r="V121" s="4"/>
      <c r="Y121" s="18"/>
      <c r="Z121" s="16"/>
      <c r="AC121" s="15"/>
      <c r="AD121" s="4"/>
      <c r="AF121" s="15"/>
      <c r="AH121" s="16"/>
      <c r="AP121" s="17"/>
    </row>
    <row r="122" spans="1:42" ht="14.5">
      <c r="A122" t="s">
        <v>214</v>
      </c>
      <c r="B122" t="s">
        <v>215</v>
      </c>
      <c r="C122" s="1">
        <f>'Lask. kunnallisvero 2022 '!F116*('Lask. kunnallisvero 2022 '!$E$8/100)*$C$12/100</f>
        <v>1494299.9443777779</v>
      </c>
      <c r="D122" s="1">
        <v>229706.15113095508</v>
      </c>
      <c r="E122" s="1">
        <f t="shared" si="6"/>
        <v>229706.15113095508</v>
      </c>
      <c r="F122" s="1">
        <f>'Lask. kiinteistövero 2022'!T116*1000*2*$F$12/100</f>
        <v>909474.91410000017</v>
      </c>
      <c r="G122" s="1">
        <f>'Lask. kiinteistövero 2022'!R116*1000*2*$G$12/100</f>
        <v>0</v>
      </c>
      <c r="H122" s="1">
        <f t="shared" si="9"/>
        <v>2633481.009608733</v>
      </c>
      <c r="I122" s="8">
        <f>H122/'Lask. kunnallisvero 2022 '!C116</f>
        <v>2712.1328626248537</v>
      </c>
      <c r="J122" s="1">
        <f t="shared" si="7"/>
        <v>-755.18286262485367</v>
      </c>
      <c r="K122" s="25">
        <f t="shared" si="8"/>
        <v>-75.518286262485361</v>
      </c>
      <c r="L122" s="26"/>
      <c r="M122" s="27">
        <f>K122*'Lask. kunnallisvero 2022 '!C116</f>
        <v>-73328.255960873284</v>
      </c>
      <c r="N122" s="28">
        <v>-73328.255960873299</v>
      </c>
      <c r="O122" s="46">
        <f t="shared" si="10"/>
        <v>0</v>
      </c>
      <c r="P122" s="29"/>
      <c r="Q122" s="8">
        <f>M122/'Lask. kunnallisvero 2022 '!C116</f>
        <v>-75.518286262485361</v>
      </c>
      <c r="R122" s="19">
        <v>-75.518286262485375</v>
      </c>
      <c r="S122" s="47">
        <f t="shared" si="11"/>
        <v>0</v>
      </c>
      <c r="T122" s="4"/>
      <c r="V122" s="4"/>
      <c r="Y122" s="18"/>
      <c r="Z122" s="16"/>
      <c r="AC122" s="15"/>
      <c r="AD122" s="4"/>
      <c r="AF122" s="15"/>
      <c r="AH122" s="16"/>
      <c r="AP122" s="17"/>
    </row>
    <row r="123" spans="1:42" ht="14.5">
      <c r="A123" t="s">
        <v>216</v>
      </c>
      <c r="B123" t="s">
        <v>217</v>
      </c>
      <c r="C123" s="1">
        <f>'Lask. kunnallisvero 2022 '!F117*('Lask. kunnallisvero 2022 '!$E$8/100)*$C$12/100</f>
        <v>16657567.14237</v>
      </c>
      <c r="D123" s="1">
        <v>3847206.7173087061</v>
      </c>
      <c r="E123" s="1">
        <f t="shared" si="6"/>
        <v>3847206.7173087061</v>
      </c>
      <c r="F123" s="1">
        <f>'Lask. kiinteistövero 2022'!T117*1000*2*$F$12/100</f>
        <v>4002226.2474500001</v>
      </c>
      <c r="G123" s="1">
        <f>'Lask. kiinteistövero 2022'!R117*1000*2*$G$12/100</f>
        <v>0</v>
      </c>
      <c r="H123" s="1">
        <f t="shared" si="9"/>
        <v>24507000.10712871</v>
      </c>
      <c r="I123" s="8">
        <f>H123/'Lask. kunnallisvero 2022 '!C117</f>
        <v>1616.0237459366112</v>
      </c>
      <c r="J123" s="1">
        <f t="shared" si="7"/>
        <v>340.9262540633888</v>
      </c>
      <c r="K123" s="25">
        <f t="shared" si="8"/>
        <v>306.83362865704993</v>
      </c>
      <c r="L123" s="26"/>
      <c r="M123" s="27">
        <f>K123*'Lask. kunnallisvero 2022 '!C117</f>
        <v>4653131.978584162</v>
      </c>
      <c r="N123" s="28">
        <v>4653131.978584162</v>
      </c>
      <c r="O123" s="46">
        <f t="shared" si="10"/>
        <v>0</v>
      </c>
      <c r="P123" s="29"/>
      <c r="Q123" s="8">
        <f>M123/'Lask. kunnallisvero 2022 '!C117</f>
        <v>306.83362865704993</v>
      </c>
      <c r="R123" s="19">
        <v>306.83362865704993</v>
      </c>
      <c r="S123" s="47">
        <f t="shared" si="11"/>
        <v>0</v>
      </c>
      <c r="T123" s="4"/>
      <c r="V123" s="4"/>
      <c r="Y123" s="18"/>
      <c r="Z123" s="16"/>
      <c r="AC123" s="15"/>
      <c r="AD123" s="4"/>
      <c r="AF123" s="15"/>
      <c r="AH123" s="16"/>
      <c r="AP123" s="17"/>
    </row>
    <row r="124" spans="1:42" ht="14.5">
      <c r="A124" t="s">
        <v>218</v>
      </c>
      <c r="B124" t="s">
        <v>219</v>
      </c>
      <c r="C124" s="1">
        <f>'Lask. kunnallisvero 2022 '!F118*('Lask. kunnallisvero 2022 '!$E$8/100)*$C$12/100</f>
        <v>6671828.5947627909</v>
      </c>
      <c r="D124" s="1">
        <v>1001946.1255238713</v>
      </c>
      <c r="E124" s="1">
        <f t="shared" si="6"/>
        <v>1001946.1255238713</v>
      </c>
      <c r="F124" s="1">
        <f>'Lask. kiinteistövero 2022'!T118*1000*2*$F$12/100</f>
        <v>763682.93315000017</v>
      </c>
      <c r="G124" s="1">
        <f>'Lask. kiinteistövero 2022'!R118*1000*2*$G$12/100</f>
        <v>0</v>
      </c>
      <c r="H124" s="1">
        <f t="shared" si="9"/>
        <v>8437457.6534366626</v>
      </c>
      <c r="I124" s="8">
        <f>H124/'Lask. kunnallisvero 2022 '!C118</f>
        <v>1296.8732944107996</v>
      </c>
      <c r="J124" s="1">
        <f t="shared" si="7"/>
        <v>660.0767055892004</v>
      </c>
      <c r="K124" s="25">
        <f t="shared" si="8"/>
        <v>594.06903503028036</v>
      </c>
      <c r="L124" s="26"/>
      <c r="M124" s="27">
        <f>K124*'Lask. kunnallisvero 2022 '!C118</f>
        <v>3865013.1419070042</v>
      </c>
      <c r="N124" s="28">
        <v>3865013.1419070042</v>
      </c>
      <c r="O124" s="46">
        <f t="shared" si="10"/>
        <v>0</v>
      </c>
      <c r="P124" s="29"/>
      <c r="Q124" s="8">
        <f>M124/'Lask. kunnallisvero 2022 '!C118</f>
        <v>594.06903503028036</v>
      </c>
      <c r="R124" s="19">
        <v>594.06903503028036</v>
      </c>
      <c r="S124" s="47">
        <f t="shared" si="11"/>
        <v>0</v>
      </c>
      <c r="T124" s="4"/>
      <c r="V124" s="4"/>
      <c r="Y124" s="18"/>
      <c r="Z124" s="16"/>
      <c r="AC124" s="15"/>
      <c r="AD124" s="4"/>
      <c r="AF124" s="15"/>
      <c r="AH124" s="16"/>
      <c r="AP124" s="17"/>
    </row>
    <row r="125" spans="1:42" ht="14.5">
      <c r="A125" t="s">
        <v>220</v>
      </c>
      <c r="B125" t="s">
        <v>221</v>
      </c>
      <c r="C125" s="1">
        <f>'Lask. kunnallisvero 2022 '!F119*('Lask. kunnallisvero 2022 '!$E$8/100)*$C$12/100</f>
        <v>1169907.2718177778</v>
      </c>
      <c r="D125" s="1">
        <v>819710.28840041161</v>
      </c>
      <c r="E125" s="1">
        <f t="shared" si="6"/>
        <v>819710.28840041161</v>
      </c>
      <c r="F125" s="1">
        <f>'Lask. kiinteistövero 2022'!T119*1000*2*$F$12/100</f>
        <v>189677.8487</v>
      </c>
      <c r="G125" s="1">
        <f>'Lask. kiinteistövero 2022'!R119*1000*2*$G$12/100</f>
        <v>0</v>
      </c>
      <c r="H125" s="1">
        <f t="shared" si="9"/>
        <v>2179295.4089181894</v>
      </c>
      <c r="I125" s="8">
        <f>H125/'Lask. kunnallisvero 2022 '!C119</f>
        <v>1768.908611134894</v>
      </c>
      <c r="J125" s="1">
        <f t="shared" si="7"/>
        <v>188.041388865106</v>
      </c>
      <c r="K125" s="25">
        <f t="shared" si="8"/>
        <v>169.2372499785954</v>
      </c>
      <c r="L125" s="26"/>
      <c r="M125" s="27">
        <f>K125*'Lask. kunnallisvero 2022 '!C119</f>
        <v>208500.29197362953</v>
      </c>
      <c r="N125" s="28">
        <v>208500.29197362953</v>
      </c>
      <c r="O125" s="46">
        <f t="shared" si="10"/>
        <v>0</v>
      </c>
      <c r="P125" s="29"/>
      <c r="Q125" s="8">
        <f>M125/'Lask. kunnallisvero 2022 '!C119</f>
        <v>169.2372499785954</v>
      </c>
      <c r="R125" s="19">
        <v>169.2372499785954</v>
      </c>
      <c r="S125" s="47">
        <f t="shared" si="11"/>
        <v>0</v>
      </c>
      <c r="T125" s="4"/>
      <c r="V125" s="4"/>
      <c r="Y125" s="18"/>
      <c r="Z125" s="16"/>
      <c r="AC125" s="15"/>
      <c r="AD125" s="4"/>
      <c r="AF125" s="15"/>
      <c r="AH125" s="16"/>
      <c r="AP125" s="17"/>
    </row>
    <row r="126" spans="1:42" ht="14.5">
      <c r="A126" t="s">
        <v>222</v>
      </c>
      <c r="B126" t="s">
        <v>223</v>
      </c>
      <c r="C126" s="1">
        <f>'Lask. kunnallisvero 2022 '!F120*('Lask. kunnallisvero 2022 '!$E$8/100)*$C$12/100</f>
        <v>5216606.5263</v>
      </c>
      <c r="D126" s="1">
        <v>555873.35682519036</v>
      </c>
      <c r="E126" s="1">
        <f t="shared" si="6"/>
        <v>555873.35682519036</v>
      </c>
      <c r="F126" s="1">
        <f>'Lask. kiinteistövero 2022'!T120*1000*2*$F$12/100</f>
        <v>511233.63590000011</v>
      </c>
      <c r="G126" s="1">
        <f>'Lask. kiinteistövero 2022'!R120*1000*2*$G$12/100</f>
        <v>0</v>
      </c>
      <c r="H126" s="1">
        <f t="shared" si="9"/>
        <v>6283713.5190251907</v>
      </c>
      <c r="I126" s="8">
        <f>H126/'Lask. kunnallisvero 2022 '!C120</f>
        <v>1480.2623130801392</v>
      </c>
      <c r="J126" s="1">
        <f t="shared" si="7"/>
        <v>476.68768691986088</v>
      </c>
      <c r="K126" s="25">
        <f t="shared" si="8"/>
        <v>429.01891822787479</v>
      </c>
      <c r="L126" s="26"/>
      <c r="M126" s="27">
        <f>K126*'Lask. kunnallisvero 2022 '!C120</f>
        <v>1821185.3078773285</v>
      </c>
      <c r="N126" s="28">
        <v>1821185.3078773285</v>
      </c>
      <c r="O126" s="46">
        <f t="shared" si="10"/>
        <v>0</v>
      </c>
      <c r="P126" s="29"/>
      <c r="Q126" s="8">
        <f>M126/'Lask. kunnallisvero 2022 '!C120</f>
        <v>429.01891822787479</v>
      </c>
      <c r="R126" s="19">
        <v>429.01891822787479</v>
      </c>
      <c r="S126" s="47">
        <f t="shared" si="11"/>
        <v>0</v>
      </c>
      <c r="T126" s="4"/>
      <c r="V126" s="4"/>
      <c r="Y126" s="18"/>
      <c r="Z126" s="16"/>
      <c r="AC126" s="15"/>
      <c r="AD126" s="4"/>
      <c r="AF126" s="15"/>
      <c r="AH126" s="16"/>
      <c r="AP126" s="17"/>
    </row>
    <row r="127" spans="1:42" ht="14.5">
      <c r="A127" t="s">
        <v>224</v>
      </c>
      <c r="B127" t="s">
        <v>225</v>
      </c>
      <c r="C127" s="1">
        <f>'Lask. kunnallisvero 2022 '!F121*('Lask. kunnallisvero 2022 '!$E$8/100)*$C$12/100</f>
        <v>2209801.8505302328</v>
      </c>
      <c r="D127" s="1">
        <v>769185.41401073046</v>
      </c>
      <c r="E127" s="1">
        <f t="shared" si="6"/>
        <v>769185.41401073034</v>
      </c>
      <c r="F127" s="1">
        <f>'Lask. kiinteistövero 2022'!T121*1000*2*$F$12/100</f>
        <v>308639.58600000001</v>
      </c>
      <c r="G127" s="1">
        <f>'Lask. kiinteistövero 2022'!R121*1000*2*$G$12/100</f>
        <v>0</v>
      </c>
      <c r="H127" s="1">
        <f t="shared" si="9"/>
        <v>3287626.850540963</v>
      </c>
      <c r="I127" s="8">
        <f>H127/'Lask. kunnallisvero 2022 '!C121</f>
        <v>1297.9182197161322</v>
      </c>
      <c r="J127" s="1">
        <f t="shared" si="7"/>
        <v>659.03178028386787</v>
      </c>
      <c r="K127" s="25">
        <f t="shared" si="8"/>
        <v>593.12860225548104</v>
      </c>
      <c r="L127" s="26"/>
      <c r="M127" s="27">
        <f>K127*'Lask. kunnallisvero 2022 '!C121</f>
        <v>1502394.7495131334</v>
      </c>
      <c r="N127" s="28">
        <v>1502394.7495131337</v>
      </c>
      <c r="O127" s="46">
        <f t="shared" si="10"/>
        <v>0</v>
      </c>
      <c r="P127" s="29"/>
      <c r="Q127" s="8">
        <f>M127/'Lask. kunnallisvero 2022 '!C121</f>
        <v>593.12860225548104</v>
      </c>
      <c r="R127" s="19">
        <v>593.12860225548116</v>
      </c>
      <c r="S127" s="47">
        <f t="shared" si="11"/>
        <v>0</v>
      </c>
      <c r="T127" s="4"/>
      <c r="V127" s="4"/>
      <c r="Y127" s="18"/>
      <c r="Z127" s="16"/>
      <c r="AC127" s="15"/>
      <c r="AD127" s="4"/>
      <c r="AF127" s="15"/>
      <c r="AH127" s="16"/>
      <c r="AP127" s="17"/>
    </row>
    <row r="128" spans="1:42" ht="14.5">
      <c r="A128" t="s">
        <v>226</v>
      </c>
      <c r="B128" t="s">
        <v>227</v>
      </c>
      <c r="C128" s="1">
        <f>'Lask. kunnallisvero 2022 '!F122*('Lask. kunnallisvero 2022 '!$E$8/100)*$C$12/100</f>
        <v>8478992.4476093035</v>
      </c>
      <c r="D128" s="1">
        <v>1159525.4415840416</v>
      </c>
      <c r="E128" s="1">
        <f t="shared" si="6"/>
        <v>1159525.4415840416</v>
      </c>
      <c r="F128" s="1">
        <f>'Lask. kiinteistövero 2022'!T122*1000*2*$F$12/100</f>
        <v>1299567.7541</v>
      </c>
      <c r="G128" s="1">
        <f>'Lask. kiinteistövero 2022'!R122*1000*2*$G$12/100</f>
        <v>0</v>
      </c>
      <c r="H128" s="1">
        <f t="shared" si="9"/>
        <v>10938085.643293345</v>
      </c>
      <c r="I128" s="8">
        <f>H128/'Lask. kunnallisvero 2022 '!C122</f>
        <v>1539.4912939188382</v>
      </c>
      <c r="J128" s="1">
        <f t="shared" si="7"/>
        <v>417.45870608116184</v>
      </c>
      <c r="K128" s="25">
        <f t="shared" si="8"/>
        <v>375.71283547304563</v>
      </c>
      <c r="L128" s="26"/>
      <c r="M128" s="27">
        <f>K128*'Lask. kunnallisvero 2022 '!C122</f>
        <v>2669439.6960359891</v>
      </c>
      <c r="N128" s="28">
        <v>2669439.6960359896</v>
      </c>
      <c r="O128" s="46">
        <f t="shared" si="10"/>
        <v>0</v>
      </c>
      <c r="P128" s="29"/>
      <c r="Q128" s="8">
        <f>M128/'Lask. kunnallisvero 2022 '!C122</f>
        <v>375.71283547304563</v>
      </c>
      <c r="R128" s="19">
        <v>375.71283547304569</v>
      </c>
      <c r="S128" s="47">
        <f t="shared" si="11"/>
        <v>0</v>
      </c>
      <c r="T128" s="4"/>
      <c r="V128" s="4"/>
      <c r="Y128" s="18"/>
      <c r="Z128" s="16"/>
      <c r="AC128" s="15"/>
      <c r="AD128" s="4"/>
      <c r="AF128" s="15"/>
      <c r="AH128" s="16"/>
      <c r="AP128" s="17"/>
    </row>
    <row r="129" spans="1:42" ht="14.5">
      <c r="A129" t="s">
        <v>228</v>
      </c>
      <c r="B129" t="s">
        <v>229</v>
      </c>
      <c r="C129" s="1">
        <f>'Lask. kunnallisvero 2022 '!F123*('Lask. kunnallisvero 2022 '!$E$8/100)*$C$12/100</f>
        <v>7690809.2860151902</v>
      </c>
      <c r="D129" s="1">
        <v>1071075.9347402167</v>
      </c>
      <c r="E129" s="1">
        <f t="shared" si="6"/>
        <v>1071075.9347402167</v>
      </c>
      <c r="F129" s="1">
        <f>'Lask. kiinteistövero 2022'!T123*1000*2*$F$12/100</f>
        <v>1885538.0506499999</v>
      </c>
      <c r="G129" s="1">
        <f>'Lask. kiinteistövero 2022'!R123*1000*2*$G$12/100</f>
        <v>0</v>
      </c>
      <c r="H129" s="1">
        <f t="shared" si="9"/>
        <v>10647423.271405408</v>
      </c>
      <c r="I129" s="8">
        <f>H129/'Lask. kunnallisvero 2022 '!C123</f>
        <v>1609.8311568499257</v>
      </c>
      <c r="J129" s="1">
        <f t="shared" si="7"/>
        <v>347.11884315007433</v>
      </c>
      <c r="K129" s="25">
        <f t="shared" si="8"/>
        <v>312.40695883506692</v>
      </c>
      <c r="L129" s="26"/>
      <c r="M129" s="27">
        <f>K129*'Lask. kunnallisvero 2022 '!C123</f>
        <v>2066259.6257351325</v>
      </c>
      <c r="N129" s="28">
        <v>2066259.6257351325</v>
      </c>
      <c r="O129" s="46">
        <f t="shared" si="10"/>
        <v>0</v>
      </c>
      <c r="P129" s="29"/>
      <c r="Q129" s="8">
        <f>M129/'Lask. kunnallisvero 2022 '!C123</f>
        <v>312.40695883506692</v>
      </c>
      <c r="R129" s="19">
        <v>312.40695883506692</v>
      </c>
      <c r="S129" s="47">
        <f t="shared" si="11"/>
        <v>0</v>
      </c>
      <c r="T129" s="4"/>
      <c r="V129" s="4"/>
      <c r="Y129" s="18"/>
      <c r="Z129" s="16"/>
      <c r="AC129" s="15"/>
      <c r="AD129" s="4"/>
      <c r="AF129" s="15"/>
      <c r="AH129" s="16"/>
      <c r="AP129" s="17"/>
    </row>
    <row r="130" spans="1:42" ht="14.5">
      <c r="A130" t="s">
        <v>230</v>
      </c>
      <c r="B130" t="s">
        <v>231</v>
      </c>
      <c r="C130" s="1">
        <f>'Lask. kunnallisvero 2022 '!F124*('Lask. kunnallisvero 2022 '!$E$8/100)*$C$12/100</f>
        <v>161871105.72048673</v>
      </c>
      <c r="D130" s="1">
        <v>28822685.495139867</v>
      </c>
      <c r="E130" s="1">
        <f t="shared" si="6"/>
        <v>28822685.495139867</v>
      </c>
      <c r="F130" s="1">
        <f>'Lask. kiinteistövero 2022'!T124*1000*2*$F$12/100</f>
        <v>18434853.719449997</v>
      </c>
      <c r="G130" s="1">
        <f>'Lask. kiinteistövero 2022'!R124*1000*2*$G$12/100</f>
        <v>0</v>
      </c>
      <c r="H130" s="1">
        <f t="shared" si="9"/>
        <v>209128644.93507659</v>
      </c>
      <c r="I130" s="8">
        <f>H130/'Lask. kunnallisvero 2022 '!C124</f>
        <v>1742.3466797893523</v>
      </c>
      <c r="J130" s="1">
        <f t="shared" si="7"/>
        <v>214.60332021064778</v>
      </c>
      <c r="K130" s="25">
        <f t="shared" si="8"/>
        <v>193.14298818958301</v>
      </c>
      <c r="L130" s="26"/>
      <c r="M130" s="27">
        <f>K130*'Lask. kunnallisvero 2022 '!C124</f>
        <v>23182373.443431079</v>
      </c>
      <c r="N130" s="28">
        <v>23182373.443431079</v>
      </c>
      <c r="O130" s="46">
        <f t="shared" si="10"/>
        <v>0</v>
      </c>
      <c r="P130" s="29"/>
      <c r="Q130" s="8">
        <f>M130/'Lask. kunnallisvero 2022 '!C124</f>
        <v>193.14298818958301</v>
      </c>
      <c r="R130" s="19">
        <v>193.14298818958301</v>
      </c>
      <c r="S130" s="47">
        <f t="shared" si="11"/>
        <v>0</v>
      </c>
      <c r="T130" s="4"/>
      <c r="V130" s="4"/>
      <c r="Y130" s="18"/>
      <c r="Z130" s="16"/>
      <c r="AC130" s="15"/>
      <c r="AD130" s="4"/>
      <c r="AF130" s="15"/>
      <c r="AH130" s="16"/>
      <c r="AP130" s="17"/>
    </row>
    <row r="131" spans="1:42" ht="14.5">
      <c r="A131" t="s">
        <v>232</v>
      </c>
      <c r="B131" t="s">
        <v>233</v>
      </c>
      <c r="C131" s="1">
        <f>'Lask. kunnallisvero 2022 '!F125*('Lask. kunnallisvero 2022 '!$E$8/100)*$C$12/100</f>
        <v>10653715.702009195</v>
      </c>
      <c r="D131" s="1">
        <v>876408.8520840361</v>
      </c>
      <c r="E131" s="1">
        <f t="shared" si="6"/>
        <v>876408.85208403622</v>
      </c>
      <c r="F131" s="1">
        <f>'Lask. kiinteistövero 2022'!T125*1000*2*$F$12/100</f>
        <v>725891.55900000001</v>
      </c>
      <c r="G131" s="1">
        <f>'Lask. kiinteistövero 2022'!R125*1000*2*$G$12/100</f>
        <v>0</v>
      </c>
      <c r="H131" s="1">
        <f t="shared" si="9"/>
        <v>12256016.113093233</v>
      </c>
      <c r="I131" s="8">
        <f>H131/'Lask. kunnallisvero 2022 '!C125</f>
        <v>1548.2587308101608</v>
      </c>
      <c r="J131" s="1">
        <f t="shared" si="7"/>
        <v>408.6912691898392</v>
      </c>
      <c r="K131" s="25">
        <f t="shared" si="8"/>
        <v>367.82214227085524</v>
      </c>
      <c r="L131" s="26"/>
      <c r="M131" s="27">
        <f>K131*'Lask. kunnallisvero 2022 '!C125</f>
        <v>2911680.0782160899</v>
      </c>
      <c r="N131" s="28">
        <v>2911680.0782160903</v>
      </c>
      <c r="O131" s="46">
        <f t="shared" si="10"/>
        <v>0</v>
      </c>
      <c r="P131" s="29"/>
      <c r="Q131" s="8">
        <f>M131/'Lask. kunnallisvero 2022 '!C125</f>
        <v>367.82214227085524</v>
      </c>
      <c r="R131" s="19">
        <v>367.8221422708553</v>
      </c>
      <c r="S131" s="47">
        <f t="shared" si="11"/>
        <v>0</v>
      </c>
      <c r="T131" s="4"/>
      <c r="V131" s="4"/>
      <c r="Y131" s="18"/>
      <c r="Z131" s="16"/>
      <c r="AC131" s="15"/>
      <c r="AD131" s="4"/>
      <c r="AF131" s="15"/>
      <c r="AH131" s="16"/>
      <c r="AP131" s="17"/>
    </row>
    <row r="132" spans="1:42" ht="14.5">
      <c r="A132" t="s">
        <v>234</v>
      </c>
      <c r="B132" t="s">
        <v>235</v>
      </c>
      <c r="C132" s="1">
        <f>'Lask. kunnallisvero 2022 '!F126*('Lask. kunnallisvero 2022 '!$E$8/100)*$C$12/100</f>
        <v>9996954.1762120482</v>
      </c>
      <c r="D132" s="1">
        <v>2115439.2555760415</v>
      </c>
      <c r="E132" s="1">
        <f t="shared" si="6"/>
        <v>2115439.2555760415</v>
      </c>
      <c r="F132" s="1">
        <f>'Lask. kiinteistövero 2022'!T126*1000*2*$F$12/100</f>
        <v>1297933.9570000002</v>
      </c>
      <c r="G132" s="1">
        <f>'Lask. kiinteistövero 2022'!R126*1000*2*$G$12/100</f>
        <v>0</v>
      </c>
      <c r="H132" s="1">
        <f t="shared" si="9"/>
        <v>13410327.388788091</v>
      </c>
      <c r="I132" s="8">
        <f>H132/'Lask. kunnallisvero 2022 '!C126</f>
        <v>1585.894913527447</v>
      </c>
      <c r="J132" s="1">
        <f t="shared" si="7"/>
        <v>371.05508647255306</v>
      </c>
      <c r="K132" s="25">
        <f t="shared" si="8"/>
        <v>333.94957782529775</v>
      </c>
      <c r="L132" s="26"/>
      <c r="M132" s="27">
        <f>K132*'Lask. kunnallisvero 2022 '!C126</f>
        <v>2823877.6300907177</v>
      </c>
      <c r="N132" s="28">
        <v>2823877.6300907177</v>
      </c>
      <c r="O132" s="46">
        <f t="shared" si="10"/>
        <v>0</v>
      </c>
      <c r="P132" s="29"/>
      <c r="Q132" s="8">
        <f>M132/'Lask. kunnallisvero 2022 '!C126</f>
        <v>333.94957782529775</v>
      </c>
      <c r="R132" s="19">
        <v>333.94957782529775</v>
      </c>
      <c r="S132" s="47">
        <f t="shared" si="11"/>
        <v>0</v>
      </c>
      <c r="T132" s="4"/>
      <c r="V132" s="4"/>
      <c r="Y132" s="18"/>
      <c r="Z132" s="16"/>
      <c r="AC132" s="15"/>
      <c r="AD132" s="4"/>
      <c r="AF132" s="15"/>
      <c r="AH132" s="16"/>
      <c r="AP132" s="17"/>
    </row>
    <row r="133" spans="1:42" ht="14.5">
      <c r="A133" t="s">
        <v>236</v>
      </c>
      <c r="B133" t="s">
        <v>237</v>
      </c>
      <c r="C133" s="1">
        <f>'Lask. kunnallisvero 2022 '!F127*('Lask. kunnallisvero 2022 '!$E$8/100)*$C$12/100</f>
        <v>9757542.5684517641</v>
      </c>
      <c r="D133" s="1">
        <v>1612796.5191758154</v>
      </c>
      <c r="E133" s="1">
        <f t="shared" si="6"/>
        <v>1612796.5191758154</v>
      </c>
      <c r="F133" s="1">
        <f>'Lask. kiinteistövero 2022'!T127*1000*2*$F$12/100</f>
        <v>1146170.5105000003</v>
      </c>
      <c r="G133" s="1">
        <f>'Lask. kiinteistövero 2022'!R127*1000*2*$G$12/100</f>
        <v>0</v>
      </c>
      <c r="H133" s="1">
        <f t="shared" si="9"/>
        <v>12516509.598127579</v>
      </c>
      <c r="I133" s="8">
        <f>H133/'Lask. kunnallisvero 2022 '!C127</f>
        <v>1353.5751701230215</v>
      </c>
      <c r="J133" s="1">
        <f t="shared" si="7"/>
        <v>603.37482987697854</v>
      </c>
      <c r="K133" s="25">
        <f t="shared" si="8"/>
        <v>543.03734688928068</v>
      </c>
      <c r="L133" s="26"/>
      <c r="M133" s="27">
        <f>K133*'Lask. kunnallisvero 2022 '!C127</f>
        <v>5021466.3466851786</v>
      </c>
      <c r="N133" s="28">
        <v>5021466.3466851786</v>
      </c>
      <c r="O133" s="46">
        <f t="shared" si="10"/>
        <v>0</v>
      </c>
      <c r="P133" s="29"/>
      <c r="Q133" s="8">
        <f>M133/'Lask. kunnallisvero 2022 '!C127</f>
        <v>543.03734688928068</v>
      </c>
      <c r="R133" s="19">
        <v>543.03734688928068</v>
      </c>
      <c r="S133" s="47">
        <f t="shared" si="11"/>
        <v>0</v>
      </c>
      <c r="T133" s="4"/>
      <c r="V133" s="4"/>
      <c r="Y133" s="18"/>
      <c r="Z133" s="16"/>
      <c r="AC133" s="15"/>
      <c r="AD133" s="4"/>
      <c r="AF133" s="15"/>
      <c r="AH133" s="16"/>
      <c r="AP133" s="17"/>
    </row>
    <row r="134" spans="1:42" ht="14.5">
      <c r="A134" t="s">
        <v>238</v>
      </c>
      <c r="B134" t="s">
        <v>239</v>
      </c>
      <c r="C134" s="1">
        <f>'Lask. kunnallisvero 2022 '!F128*('Lask. kunnallisvero 2022 '!$E$8/100)*$C$12/100</f>
        <v>2805760.5074999998</v>
      </c>
      <c r="D134" s="1">
        <v>587319.85395769041</v>
      </c>
      <c r="E134" s="1">
        <f t="shared" si="6"/>
        <v>587319.85395769041</v>
      </c>
      <c r="F134" s="1">
        <f>'Lask. kiinteistövero 2022'!T128*1000*2*$F$12/100</f>
        <v>517481.72375</v>
      </c>
      <c r="G134" s="1">
        <f>'Lask. kiinteistövero 2022'!R128*1000*2*$G$12/100</f>
        <v>0</v>
      </c>
      <c r="H134" s="1">
        <f t="shared" si="9"/>
        <v>3910562.08520769</v>
      </c>
      <c r="I134" s="8">
        <f>H134/'Lask. kunnallisvero 2022 '!C128</f>
        <v>1364.4668824869818</v>
      </c>
      <c r="J134" s="1">
        <f t="shared" si="7"/>
        <v>592.48311751301821</v>
      </c>
      <c r="K134" s="25">
        <f t="shared" si="8"/>
        <v>533.23480576171642</v>
      </c>
      <c r="L134" s="26"/>
      <c r="M134" s="27">
        <f>K134*'Lask. kunnallisvero 2022 '!C128</f>
        <v>1528250.9533130792</v>
      </c>
      <c r="N134" s="28">
        <v>1528250.9533130792</v>
      </c>
      <c r="O134" s="46">
        <f t="shared" si="10"/>
        <v>0</v>
      </c>
      <c r="P134" s="29"/>
      <c r="Q134" s="8">
        <f>M134/'Lask. kunnallisvero 2022 '!C128</f>
        <v>533.23480576171642</v>
      </c>
      <c r="R134" s="19">
        <v>533.23480576171642</v>
      </c>
      <c r="S134" s="47">
        <f t="shared" si="11"/>
        <v>0</v>
      </c>
      <c r="T134" s="4"/>
      <c r="V134" s="4"/>
      <c r="Y134" s="18"/>
      <c r="Z134" s="16"/>
      <c r="AC134" s="15"/>
      <c r="AD134" s="4"/>
      <c r="AF134" s="15"/>
      <c r="AH134" s="16"/>
      <c r="AP134" s="17"/>
    </row>
    <row r="135" spans="1:42" ht="14.5">
      <c r="A135" t="s">
        <v>240</v>
      </c>
      <c r="B135" t="s">
        <v>241</v>
      </c>
      <c r="C135" s="1">
        <f>'Lask. kunnallisvero 2022 '!F129*('Lask. kunnallisvero 2022 '!$E$8/100)*$C$12/100</f>
        <v>96163794.095023811</v>
      </c>
      <c r="D135" s="1">
        <v>20115982.34513567</v>
      </c>
      <c r="E135" s="1">
        <f t="shared" si="6"/>
        <v>20115982.34513567</v>
      </c>
      <c r="F135" s="1">
        <f>'Lask. kiinteistövero 2022'!T129*1000*2*$F$12/100</f>
        <v>11255997.732400002</v>
      </c>
      <c r="G135" s="1">
        <f>'Lask. kiinteistövero 2022'!R129*1000*2*$G$12/100</f>
        <v>0</v>
      </c>
      <c r="H135" s="1">
        <f t="shared" si="9"/>
        <v>127535774.17255948</v>
      </c>
      <c r="I135" s="8">
        <f>H135/'Lask. kunnallisvero 2022 '!C129</f>
        <v>1755.8687966043381</v>
      </c>
      <c r="J135" s="1">
        <f t="shared" si="7"/>
        <v>201.08120339566199</v>
      </c>
      <c r="K135" s="25">
        <f t="shared" si="8"/>
        <v>180.97308305609579</v>
      </c>
      <c r="L135" s="26"/>
      <c r="M135" s="27">
        <f>K135*'Lask. kunnallisvero 2022 '!C129</f>
        <v>13144798.914696461</v>
      </c>
      <c r="N135" s="28">
        <v>13144798.914696461</v>
      </c>
      <c r="O135" s="46">
        <f t="shared" si="10"/>
        <v>0</v>
      </c>
      <c r="P135" s="29"/>
      <c r="Q135" s="8">
        <f>M135/'Lask. kunnallisvero 2022 '!C129</f>
        <v>180.97308305609579</v>
      </c>
      <c r="R135" s="19">
        <v>180.97308305609579</v>
      </c>
      <c r="S135" s="47">
        <f t="shared" si="11"/>
        <v>0</v>
      </c>
      <c r="T135" s="4"/>
      <c r="V135" s="4"/>
      <c r="Y135" s="18"/>
      <c r="Z135" s="16"/>
      <c r="AC135" s="15"/>
      <c r="AD135" s="4"/>
      <c r="AF135" s="15"/>
      <c r="AH135" s="16"/>
      <c r="AP135" s="17"/>
    </row>
    <row r="136" spans="1:42" ht="14.5">
      <c r="A136" t="s">
        <v>242</v>
      </c>
      <c r="B136" t="s">
        <v>243</v>
      </c>
      <c r="C136" s="1">
        <f>'Lask. kunnallisvero 2022 '!F130*('Lask. kunnallisvero 2022 '!$E$8/100)*$C$12/100</f>
        <v>2816067.1996139539</v>
      </c>
      <c r="D136" s="1">
        <v>537255.25578998227</v>
      </c>
      <c r="E136" s="1">
        <f t="shared" si="6"/>
        <v>537255.25578998227</v>
      </c>
      <c r="F136" s="1">
        <f>'Lask. kiinteistövero 2022'!T130*1000*2*$F$12/100</f>
        <v>354493.46140000003</v>
      </c>
      <c r="G136" s="1">
        <f>'Lask. kiinteistövero 2022'!R130*1000*2*$G$12/100</f>
        <v>0</v>
      </c>
      <c r="H136" s="1">
        <f t="shared" si="9"/>
        <v>3707815.916803936</v>
      </c>
      <c r="I136" s="8">
        <f>H136/'Lask. kunnallisvero 2022 '!C130</f>
        <v>1437.1379522495877</v>
      </c>
      <c r="J136" s="1">
        <f t="shared" si="7"/>
        <v>519.81204775041238</v>
      </c>
      <c r="K136" s="25">
        <f t="shared" si="8"/>
        <v>467.83084297537113</v>
      </c>
      <c r="L136" s="26"/>
      <c r="M136" s="27">
        <f>K136*'Lask. kunnallisvero 2022 '!C130</f>
        <v>1207003.5748764575</v>
      </c>
      <c r="N136" s="28">
        <v>1207003.5748764575</v>
      </c>
      <c r="O136" s="46">
        <f t="shared" si="10"/>
        <v>0</v>
      </c>
      <c r="P136" s="29"/>
      <c r="Q136" s="8">
        <f>M136/'Lask. kunnallisvero 2022 '!C130</f>
        <v>467.83084297537113</v>
      </c>
      <c r="R136" s="19">
        <v>467.83084297537113</v>
      </c>
      <c r="S136" s="47">
        <f t="shared" si="11"/>
        <v>0</v>
      </c>
      <c r="T136" s="4"/>
      <c r="V136" s="4"/>
      <c r="Y136" s="18"/>
      <c r="Z136" s="16"/>
      <c r="AC136" s="15"/>
      <c r="AD136" s="4"/>
      <c r="AF136" s="15"/>
      <c r="AH136" s="16"/>
      <c r="AP136" s="17"/>
    </row>
    <row r="137" spans="1:42" ht="14.5">
      <c r="A137" t="s">
        <v>244</v>
      </c>
      <c r="B137" t="s">
        <v>245</v>
      </c>
      <c r="C137" s="1">
        <f>'Lask. kunnallisvero 2022 '!F131*('Lask. kunnallisvero 2022 '!$E$8/100)*$C$12/100</f>
        <v>16884176.436241861</v>
      </c>
      <c r="D137" s="1">
        <v>2532961.5519448179</v>
      </c>
      <c r="E137" s="1">
        <f t="shared" si="6"/>
        <v>2532961.5519448179</v>
      </c>
      <c r="F137" s="1">
        <f>'Lask. kiinteistövero 2022'!T131*1000*2*$F$12/100</f>
        <v>1642651.5725500002</v>
      </c>
      <c r="G137" s="1">
        <f>'Lask. kiinteistövero 2022'!R131*1000*2*$G$12/100</f>
        <v>0</v>
      </c>
      <c r="H137" s="1">
        <f t="shared" si="9"/>
        <v>21059789.560736679</v>
      </c>
      <c r="I137" s="8">
        <f>H137/'Lask. kunnallisvero 2022 '!C131</f>
        <v>1482.7705105074053</v>
      </c>
      <c r="J137" s="1">
        <f t="shared" si="7"/>
        <v>474.17948949259471</v>
      </c>
      <c r="K137" s="25">
        <f t="shared" si="8"/>
        <v>426.76154054333523</v>
      </c>
      <c r="L137" s="26"/>
      <c r="M137" s="27">
        <f>K137*'Lask. kunnallisvero 2022 '!C131</f>
        <v>6061294.1603369899</v>
      </c>
      <c r="N137" s="28">
        <v>6061294.1603369899</v>
      </c>
      <c r="O137" s="46">
        <f t="shared" si="10"/>
        <v>0</v>
      </c>
      <c r="P137" s="29"/>
      <c r="Q137" s="8">
        <f>M137/'Lask. kunnallisvero 2022 '!C131</f>
        <v>426.76154054333523</v>
      </c>
      <c r="R137" s="19">
        <v>426.76154054333523</v>
      </c>
      <c r="S137" s="47">
        <f t="shared" si="11"/>
        <v>0</v>
      </c>
      <c r="T137" s="4"/>
      <c r="V137" s="4"/>
      <c r="Y137" s="18"/>
      <c r="Z137" s="16"/>
      <c r="AC137" s="15"/>
      <c r="AD137" s="4"/>
      <c r="AF137" s="15"/>
      <c r="AH137" s="16"/>
      <c r="AP137" s="17"/>
    </row>
    <row r="138" spans="1:42" ht="14.5">
      <c r="A138" t="s">
        <v>246</v>
      </c>
      <c r="B138" t="s">
        <v>247</v>
      </c>
      <c r="C138" s="1">
        <f>'Lask. kunnallisvero 2022 '!F132*('Lask. kunnallisvero 2022 '!$E$8/100)*$C$12/100</f>
        <v>23308432.018427905</v>
      </c>
      <c r="D138" s="1">
        <v>2628686.5613427875</v>
      </c>
      <c r="E138" s="1">
        <f t="shared" si="6"/>
        <v>2628686.5613427875</v>
      </c>
      <c r="F138" s="1">
        <f>'Lask. kiinteistövero 2022'!T132*1000*2*$F$12/100</f>
        <v>2394675.6270000003</v>
      </c>
      <c r="G138" s="1">
        <f>'Lask. kiinteistövero 2022'!R132*1000*2*$G$12/100</f>
        <v>0</v>
      </c>
      <c r="H138" s="1">
        <f t="shared" si="9"/>
        <v>28331794.206770692</v>
      </c>
      <c r="I138" s="8">
        <f>H138/'Lask. kunnallisvero 2022 '!C132</f>
        <v>1507.9728660193045</v>
      </c>
      <c r="J138" s="1">
        <f t="shared" si="7"/>
        <v>448.9771339806955</v>
      </c>
      <c r="K138" s="25">
        <f t="shared" si="8"/>
        <v>404.07942058262597</v>
      </c>
      <c r="L138" s="26"/>
      <c r="M138" s="27">
        <f>K138*'Lask. kunnallisvero 2022 '!C132</f>
        <v>7591844.153906377</v>
      </c>
      <c r="N138" s="28">
        <v>7591844.153906377</v>
      </c>
      <c r="O138" s="46">
        <f t="shared" si="10"/>
        <v>0</v>
      </c>
      <c r="P138" s="29"/>
      <c r="Q138" s="8">
        <f>M138/'Lask. kunnallisvero 2022 '!C132</f>
        <v>404.07942058262597</v>
      </c>
      <c r="R138" s="19">
        <v>404.07942058262597</v>
      </c>
      <c r="S138" s="47">
        <f t="shared" si="11"/>
        <v>0</v>
      </c>
      <c r="T138" s="4"/>
      <c r="V138" s="4"/>
      <c r="Y138" s="18"/>
      <c r="Z138" s="16"/>
      <c r="AC138" s="15"/>
      <c r="AD138" s="4"/>
      <c r="AF138" s="15"/>
      <c r="AH138" s="16"/>
      <c r="AP138" s="17"/>
    </row>
    <row r="139" spans="1:42" ht="14.5">
      <c r="A139" t="s">
        <v>248</v>
      </c>
      <c r="B139" t="s">
        <v>249</v>
      </c>
      <c r="C139" s="1">
        <f>'Lask. kunnallisvero 2022 '!F133*('Lask. kunnallisvero 2022 '!$E$8/100)*$C$12/100</f>
        <v>3455059.8860000004</v>
      </c>
      <c r="D139" s="1">
        <v>351321.87837393914</v>
      </c>
      <c r="E139" s="1">
        <f t="shared" si="6"/>
        <v>351321.87837393919</v>
      </c>
      <c r="F139" s="1">
        <f>'Lask. kiinteistövero 2022'!T133*1000*2*$F$12/100</f>
        <v>430949.95345000009</v>
      </c>
      <c r="G139" s="1">
        <f>'Lask. kiinteistövero 2022'!R133*1000*2*$G$12/100</f>
        <v>0</v>
      </c>
      <c r="H139" s="1">
        <f t="shared" si="9"/>
        <v>4237331.7178239394</v>
      </c>
      <c r="I139" s="8">
        <f>H139/'Lask. kunnallisvero 2022 '!C133</f>
        <v>1452.6334308618236</v>
      </c>
      <c r="J139" s="1">
        <f t="shared" si="7"/>
        <v>504.31656913817642</v>
      </c>
      <c r="K139" s="25">
        <f t="shared" si="8"/>
        <v>453.8849122243588</v>
      </c>
      <c r="L139" s="26"/>
      <c r="M139" s="27">
        <f>K139*'Lask. kunnallisvero 2022 '!C133</f>
        <v>1323982.2889584545</v>
      </c>
      <c r="N139" s="28">
        <v>1323982.2889584545</v>
      </c>
      <c r="O139" s="46">
        <f t="shared" si="10"/>
        <v>0</v>
      </c>
      <c r="P139" s="29"/>
      <c r="Q139" s="8">
        <f>M139/'Lask. kunnallisvero 2022 '!C133</f>
        <v>453.88491222435874</v>
      </c>
      <c r="R139" s="19">
        <v>453.88491222435874</v>
      </c>
      <c r="S139" s="47">
        <f t="shared" si="11"/>
        <v>0</v>
      </c>
      <c r="T139" s="4"/>
      <c r="V139" s="4"/>
      <c r="Y139" s="18"/>
      <c r="Z139" s="16"/>
      <c r="AC139" s="15"/>
      <c r="AD139" s="4"/>
      <c r="AF139" s="15"/>
      <c r="AH139" s="16"/>
      <c r="AP139" s="17"/>
    </row>
    <row r="140" spans="1:42" ht="14.5">
      <c r="A140" t="s">
        <v>250</v>
      </c>
      <c r="B140" t="s">
        <v>251</v>
      </c>
      <c r="C140" s="1">
        <f>'Lask. kunnallisvero 2022 '!F134*('Lask. kunnallisvero 2022 '!$E$8/100)*$C$12/100</f>
        <v>37169060.709804878</v>
      </c>
      <c r="D140" s="1">
        <v>4480280.0477515711</v>
      </c>
      <c r="E140" s="1">
        <f t="shared" si="6"/>
        <v>4480280.0477515711</v>
      </c>
      <c r="F140" s="1">
        <f>'Lask. kiinteistövero 2022'!T134*1000*2*$F$12/100</f>
        <v>3664986.8217000002</v>
      </c>
      <c r="G140" s="1">
        <f>'Lask. kiinteistövero 2022'!R134*1000*2*$G$12/100</f>
        <v>0</v>
      </c>
      <c r="H140" s="1">
        <f t="shared" si="9"/>
        <v>45314327.579256445</v>
      </c>
      <c r="I140" s="8">
        <f>H140/'Lask. kunnallisvero 2022 '!C134</f>
        <v>1875.2825516990749</v>
      </c>
      <c r="J140" s="1">
        <f t="shared" si="7"/>
        <v>81.667448300925116</v>
      </c>
      <c r="K140" s="25">
        <f t="shared" si="8"/>
        <v>73.500703470832605</v>
      </c>
      <c r="L140" s="26"/>
      <c r="M140" s="27">
        <f>K140*'Lask. kunnallisvero 2022 '!C134</f>
        <v>1776070.9986691989</v>
      </c>
      <c r="N140" s="28">
        <v>1776070.9986691989</v>
      </c>
      <c r="O140" s="46">
        <f t="shared" si="10"/>
        <v>0</v>
      </c>
      <c r="P140" s="29"/>
      <c r="Q140" s="8">
        <f>M140/'Lask. kunnallisvero 2022 '!C134</f>
        <v>73.500703470832605</v>
      </c>
      <c r="R140" s="19">
        <v>73.500703470832605</v>
      </c>
      <c r="S140" s="47">
        <f t="shared" si="11"/>
        <v>0</v>
      </c>
      <c r="T140" s="4"/>
      <c r="V140" s="4"/>
      <c r="Y140" s="18"/>
      <c r="Z140" s="16"/>
      <c r="AC140" s="15"/>
      <c r="AD140" s="4"/>
      <c r="AF140" s="15"/>
      <c r="AH140" s="16"/>
      <c r="AP140" s="17"/>
    </row>
    <row r="141" spans="1:42" ht="14.5">
      <c r="A141" t="s">
        <v>252</v>
      </c>
      <c r="B141" t="s">
        <v>253</v>
      </c>
      <c r="C141" s="1">
        <f>'Lask. kunnallisvero 2022 '!F135*('Lask. kunnallisvero 2022 '!$E$8/100)*$C$12/100</f>
        <v>11272985.567852383</v>
      </c>
      <c r="D141" s="1">
        <v>2428582.0149169951</v>
      </c>
      <c r="E141" s="1">
        <f t="shared" si="6"/>
        <v>2428582.0149169951</v>
      </c>
      <c r="F141" s="1">
        <f>'Lask. kiinteistövero 2022'!T135*1000*2*$F$12/100</f>
        <v>1553977.8680500004</v>
      </c>
      <c r="G141" s="1">
        <f>'Lask. kiinteistövero 2022'!R135*1000*2*$G$12/100</f>
        <v>0</v>
      </c>
      <c r="H141" s="1">
        <f t="shared" si="9"/>
        <v>15255545.450819379</v>
      </c>
      <c r="I141" s="8">
        <f>H141/'Lask. kunnallisvero 2022 '!C135</f>
        <v>1643.9165356486399</v>
      </c>
      <c r="J141" s="1">
        <f t="shared" si="7"/>
        <v>313.03346435136018</v>
      </c>
      <c r="K141" s="25">
        <f t="shared" si="8"/>
        <v>281.73011791622417</v>
      </c>
      <c r="L141" s="26"/>
      <c r="M141" s="27">
        <f>K141*'Lask. kunnallisvero 2022 '!C135</f>
        <v>2614455.4942625603</v>
      </c>
      <c r="N141" s="28">
        <v>2614455.4942625603</v>
      </c>
      <c r="O141" s="46">
        <f t="shared" si="10"/>
        <v>0</v>
      </c>
      <c r="P141" s="29"/>
      <c r="Q141" s="8">
        <f>M141/'Lask. kunnallisvero 2022 '!C135</f>
        <v>281.73011791622417</v>
      </c>
      <c r="R141" s="19">
        <v>281.73011791622417</v>
      </c>
      <c r="S141" s="47">
        <f t="shared" si="11"/>
        <v>0</v>
      </c>
      <c r="T141" s="4"/>
      <c r="V141" s="4"/>
      <c r="Y141" s="18"/>
      <c r="Z141" s="16"/>
      <c r="AC141" s="15"/>
      <c r="AD141" s="4"/>
      <c r="AF141" s="15"/>
      <c r="AH141" s="16"/>
      <c r="AP141" s="17"/>
    </row>
    <row r="142" spans="1:42" ht="14.5">
      <c r="A142" t="s">
        <v>254</v>
      </c>
      <c r="B142" t="s">
        <v>255</v>
      </c>
      <c r="C142" s="1">
        <f>'Lask. kunnallisvero 2022 '!F136*('Lask. kunnallisvero 2022 '!$E$8/100)*$C$12/100</f>
        <v>669260.60331428563</v>
      </c>
      <c r="D142" s="1">
        <v>380235.41341341729</v>
      </c>
      <c r="E142" s="1">
        <f t="shared" si="6"/>
        <v>380235.41341341729</v>
      </c>
      <c r="F142" s="1">
        <f>'Lask. kiinteistövero 2022'!T136*1000*2*$F$12/100</f>
        <v>139164.95785000001</v>
      </c>
      <c r="G142" s="1">
        <f>'Lask. kiinteistövero 2022'!R136*1000*2*$G$12/100</f>
        <v>0</v>
      </c>
      <c r="H142" s="1">
        <f t="shared" si="9"/>
        <v>1188660.974577703</v>
      </c>
      <c r="I142" s="8">
        <f>H142/'Lask. kunnallisvero 2022 '!C136</f>
        <v>1653.2141510121044</v>
      </c>
      <c r="J142" s="1">
        <f t="shared" si="7"/>
        <v>303.73584898789568</v>
      </c>
      <c r="K142" s="25">
        <f t="shared" si="8"/>
        <v>273.36226408910608</v>
      </c>
      <c r="L142" s="26"/>
      <c r="M142" s="27">
        <f>K142*'Lask. kunnallisvero 2022 '!C136</f>
        <v>196547.46788006727</v>
      </c>
      <c r="N142" s="28">
        <v>196547.4678800673</v>
      </c>
      <c r="O142" s="46">
        <f t="shared" si="10"/>
        <v>0</v>
      </c>
      <c r="P142" s="29"/>
      <c r="Q142" s="8">
        <f>M142/'Lask. kunnallisvero 2022 '!C136</f>
        <v>273.36226408910608</v>
      </c>
      <c r="R142" s="19">
        <v>273.36226408910613</v>
      </c>
      <c r="S142" s="47">
        <f t="shared" si="11"/>
        <v>0</v>
      </c>
      <c r="T142" s="4"/>
      <c r="V142" s="4"/>
      <c r="Y142" s="18"/>
      <c r="Z142" s="16"/>
      <c r="AC142" s="15"/>
      <c r="AD142" s="4"/>
      <c r="AF142" s="15"/>
      <c r="AH142" s="16"/>
      <c r="AP142" s="17"/>
    </row>
    <row r="143" spans="1:42" ht="14.5">
      <c r="A143" t="s">
        <v>256</v>
      </c>
      <c r="B143" t="s">
        <v>257</v>
      </c>
      <c r="C143" s="1">
        <f>'Lask. kunnallisvero 2022 '!F137*('Lask. kunnallisvero 2022 '!$E$8/100)*$C$12/100</f>
        <v>11410861.422138095</v>
      </c>
      <c r="D143" s="1">
        <v>3691789.9059121176</v>
      </c>
      <c r="E143" s="1">
        <f t="shared" ref="E143:E206" si="12">D143*$E$12/100</f>
        <v>3691789.9059121176</v>
      </c>
      <c r="F143" s="1">
        <f>'Lask. kiinteistövero 2022'!T137*1000*2*$F$12/100</f>
        <v>1694694.1004500003</v>
      </c>
      <c r="G143" s="1">
        <f>'Lask. kiinteistövero 2022'!R137*1000*2*$G$12/100</f>
        <v>0</v>
      </c>
      <c r="H143" s="1">
        <f t="shared" si="9"/>
        <v>16797345.428500213</v>
      </c>
      <c r="I143" s="8">
        <f>H143/'Lask. kunnallisvero 2022 '!C137</f>
        <v>1593.2225579531644</v>
      </c>
      <c r="J143" s="1">
        <f t="shared" ref="J143:J206" si="13">$I$14-I143</f>
        <v>363.72744204683568</v>
      </c>
      <c r="K143" s="25">
        <f t="shared" ref="K143:K206" si="14">IF(J143&gt;0,J143*$K$5/100,IF(J143&lt;0,J143*$K$7/100))</f>
        <v>327.35469784215206</v>
      </c>
      <c r="L143" s="26"/>
      <c r="M143" s="27">
        <f>K143*'Lask. kunnallisvero 2022 '!C137</f>
        <v>3451300.5793498093</v>
      </c>
      <c r="N143" s="28">
        <v>3451300.5793498098</v>
      </c>
      <c r="O143" s="46">
        <f t="shared" si="10"/>
        <v>0</v>
      </c>
      <c r="P143" s="29"/>
      <c r="Q143" s="8">
        <f>M143/'Lask. kunnallisvero 2022 '!C137</f>
        <v>327.35469784215206</v>
      </c>
      <c r="R143" s="19">
        <v>327.35469784215212</v>
      </c>
      <c r="S143" s="47">
        <f t="shared" si="11"/>
        <v>0</v>
      </c>
      <c r="T143" s="4"/>
      <c r="V143" s="4"/>
      <c r="Y143" s="18"/>
      <c r="Z143" s="16"/>
      <c r="AC143" s="15"/>
      <c r="AD143" s="4"/>
      <c r="AF143" s="15"/>
      <c r="AH143" s="16"/>
      <c r="AP143" s="17"/>
    </row>
    <row r="144" spans="1:42" ht="14.5">
      <c r="A144" t="s">
        <v>258</v>
      </c>
      <c r="B144" t="s">
        <v>259</v>
      </c>
      <c r="C144" s="1">
        <f>'Lask. kunnallisvero 2022 '!F138*('Lask. kunnallisvero 2022 '!$E$8/100)*$C$12/100</f>
        <v>30957646.721353844</v>
      </c>
      <c r="D144" s="1">
        <v>3906231.0105700525</v>
      </c>
      <c r="E144" s="1">
        <f t="shared" si="12"/>
        <v>3906231.0105700521</v>
      </c>
      <c r="F144" s="1">
        <f>'Lask. kiinteistövero 2022'!T138*1000*2*$F$12/100</f>
        <v>2506668.4235500004</v>
      </c>
      <c r="G144" s="1">
        <f>'Lask. kiinteistövero 2022'!R138*1000*2*$G$12/100</f>
        <v>0</v>
      </c>
      <c r="H144" s="1">
        <f t="shared" ref="H144:H207" si="15">C144+E144+F144+G144</f>
        <v>37370546.155473895</v>
      </c>
      <c r="I144" s="8">
        <f>H144/'Lask. kunnallisvero 2022 '!C138</f>
        <v>1841.7301343193483</v>
      </c>
      <c r="J144" s="1">
        <f t="shared" si="13"/>
        <v>115.21986568065176</v>
      </c>
      <c r="K144" s="25">
        <f t="shared" si="14"/>
        <v>103.69787911258659</v>
      </c>
      <c r="L144" s="26"/>
      <c r="M144" s="27">
        <f>K144*'Lask. kunnallisvero 2022 '!C138</f>
        <v>2104133.6650734944</v>
      </c>
      <c r="N144" s="28">
        <v>2104133.6650734944</v>
      </c>
      <c r="O144" s="46">
        <f t="shared" ref="O144:O207" si="16">M144-N144</f>
        <v>0</v>
      </c>
      <c r="P144" s="29"/>
      <c r="Q144" s="8">
        <f>M144/'Lask. kunnallisvero 2022 '!C138</f>
        <v>103.69787911258659</v>
      </c>
      <c r="R144" s="19">
        <v>103.69787911258659</v>
      </c>
      <c r="S144" s="47">
        <f t="shared" ref="S144:S207" si="17">Q144-R144</f>
        <v>0</v>
      </c>
      <c r="T144" s="4"/>
      <c r="V144" s="4"/>
      <c r="Y144" s="18"/>
      <c r="Z144" s="16"/>
      <c r="AC144" s="15"/>
      <c r="AD144" s="4"/>
      <c r="AF144" s="15"/>
      <c r="AH144" s="16"/>
      <c r="AP144" s="17"/>
    </row>
    <row r="145" spans="1:42" ht="14.5">
      <c r="A145" t="s">
        <v>260</v>
      </c>
      <c r="B145" t="s">
        <v>261</v>
      </c>
      <c r="C145" s="1">
        <f>'Lask. kunnallisvero 2022 '!F139*('Lask. kunnallisvero 2022 '!$E$8/100)*$C$12/100</f>
        <v>12476897.36679535</v>
      </c>
      <c r="D145" s="1">
        <v>928007.58408564096</v>
      </c>
      <c r="E145" s="1">
        <f t="shared" si="12"/>
        <v>928007.58408564096</v>
      </c>
      <c r="F145" s="1">
        <f>'Lask. kiinteistövero 2022'!T139*1000*2*$F$12/100</f>
        <v>877701.98620000004</v>
      </c>
      <c r="G145" s="1">
        <f>'Lask. kiinteistövero 2022'!R139*1000*2*$G$12/100</f>
        <v>0</v>
      </c>
      <c r="H145" s="1">
        <f t="shared" si="15"/>
        <v>14282606.937080991</v>
      </c>
      <c r="I145" s="8">
        <f>H145/'Lask. kunnallisvero 2022 '!C139</f>
        <v>1397.7888957800931</v>
      </c>
      <c r="J145" s="1">
        <f t="shared" si="13"/>
        <v>559.16110421990697</v>
      </c>
      <c r="K145" s="25">
        <f t="shared" si="14"/>
        <v>503.24499379791627</v>
      </c>
      <c r="L145" s="26"/>
      <c r="M145" s="27">
        <f>K145*'Lask. kunnallisvero 2022 '!C139</f>
        <v>5142157.3466271088</v>
      </c>
      <c r="N145" s="28">
        <v>5142157.3466271088</v>
      </c>
      <c r="O145" s="46">
        <f t="shared" si="16"/>
        <v>0</v>
      </c>
      <c r="P145" s="29"/>
      <c r="Q145" s="8">
        <f>M145/'Lask. kunnallisvero 2022 '!C139</f>
        <v>503.24499379791632</v>
      </c>
      <c r="R145" s="19">
        <v>503.24499379791632</v>
      </c>
      <c r="S145" s="47">
        <f t="shared" si="17"/>
        <v>0</v>
      </c>
      <c r="T145" s="4"/>
      <c r="V145" s="4"/>
      <c r="Y145" s="18"/>
      <c r="Z145" s="16"/>
      <c r="AC145" s="15"/>
      <c r="AD145" s="4"/>
      <c r="AF145" s="15"/>
      <c r="AH145" s="16"/>
      <c r="AP145" s="17"/>
    </row>
    <row r="146" spans="1:42" ht="14.5">
      <c r="A146" t="s">
        <v>262</v>
      </c>
      <c r="B146" t="s">
        <v>263</v>
      </c>
      <c r="C146" s="1">
        <f>'Lask. kunnallisvero 2022 '!F140*('Lask. kunnallisvero 2022 '!$E$8/100)*$C$12/100</f>
        <v>13851366.425190698</v>
      </c>
      <c r="D146" s="1">
        <v>1416649.2300330617</v>
      </c>
      <c r="E146" s="1">
        <f t="shared" si="12"/>
        <v>1416649.2300330617</v>
      </c>
      <c r="F146" s="1">
        <f>'Lask. kiinteistövero 2022'!T140*1000*2*$F$12/100</f>
        <v>1534621.7111500003</v>
      </c>
      <c r="G146" s="1">
        <f>'Lask. kiinteistövero 2022'!R140*1000*2*$G$12/100</f>
        <v>0</v>
      </c>
      <c r="H146" s="1">
        <f t="shared" si="15"/>
        <v>16802637.366373762</v>
      </c>
      <c r="I146" s="8">
        <f>H146/'Lask. kunnallisvero 2022 '!C140</f>
        <v>1402.6744608376127</v>
      </c>
      <c r="J146" s="1">
        <f t="shared" si="13"/>
        <v>554.2755391623873</v>
      </c>
      <c r="K146" s="25">
        <f t="shared" si="14"/>
        <v>498.8479852461486</v>
      </c>
      <c r="L146" s="26"/>
      <c r="M146" s="27">
        <f>K146*'Lask. kunnallisvero 2022 '!C140</f>
        <v>5975700.0152636142</v>
      </c>
      <c r="N146" s="28">
        <v>5975700.0152636142</v>
      </c>
      <c r="O146" s="46">
        <f t="shared" si="16"/>
        <v>0</v>
      </c>
      <c r="P146" s="29"/>
      <c r="Q146" s="8">
        <f>M146/'Lask. kunnallisvero 2022 '!C140</f>
        <v>498.8479852461486</v>
      </c>
      <c r="R146" s="19">
        <v>498.8479852461486</v>
      </c>
      <c r="S146" s="47">
        <f t="shared" si="17"/>
        <v>0</v>
      </c>
      <c r="T146" s="4"/>
      <c r="V146" s="4"/>
      <c r="Y146" s="18"/>
      <c r="Z146" s="16"/>
      <c r="AC146" s="15"/>
      <c r="AD146" s="4"/>
      <c r="AF146" s="15"/>
      <c r="AH146" s="16"/>
      <c r="AP146" s="17"/>
    </row>
    <row r="147" spans="1:42" ht="14.5">
      <c r="A147" t="s">
        <v>264</v>
      </c>
      <c r="B147" t="s">
        <v>265</v>
      </c>
      <c r="C147" s="1">
        <f>'Lask. kunnallisvero 2022 '!F141*('Lask. kunnallisvero 2022 '!$E$8/100)*$C$12/100</f>
        <v>17873666.735100001</v>
      </c>
      <c r="D147" s="1">
        <v>3604204.8598566614</v>
      </c>
      <c r="E147" s="1">
        <f t="shared" si="12"/>
        <v>3604204.8598566614</v>
      </c>
      <c r="F147" s="1">
        <f>'Lask. kiinteistövero 2022'!T141*1000*2*$F$12/100</f>
        <v>2331995.0182000003</v>
      </c>
      <c r="G147" s="1">
        <f>'Lask. kiinteistövero 2022'!R141*1000*2*$G$12/100</f>
        <v>0</v>
      </c>
      <c r="H147" s="1">
        <f t="shared" si="15"/>
        <v>23809866.613156661</v>
      </c>
      <c r="I147" s="8">
        <f>H147/'Lask. kunnallisvero 2022 '!C141</f>
        <v>1523.5389437648234</v>
      </c>
      <c r="J147" s="1">
        <f t="shared" si="13"/>
        <v>433.4110562351766</v>
      </c>
      <c r="K147" s="25">
        <f t="shared" si="14"/>
        <v>390.06995061165895</v>
      </c>
      <c r="L147" s="26"/>
      <c r="M147" s="27">
        <f>K147*'Lask. kunnallisvero 2022 '!C141</f>
        <v>6096013.1881590057</v>
      </c>
      <c r="N147" s="28">
        <v>6096013.1881590057</v>
      </c>
      <c r="O147" s="46">
        <f t="shared" si="16"/>
        <v>0</v>
      </c>
      <c r="P147" s="29"/>
      <c r="Q147" s="8">
        <f>M147/'Lask. kunnallisvero 2022 '!C141</f>
        <v>390.06995061165895</v>
      </c>
      <c r="R147" s="19">
        <v>390.06995061165895</v>
      </c>
      <c r="S147" s="47">
        <f t="shared" si="17"/>
        <v>0</v>
      </c>
      <c r="T147" s="4"/>
      <c r="V147" s="4"/>
      <c r="Y147" s="18"/>
      <c r="Z147" s="16"/>
      <c r="AC147" s="15"/>
      <c r="AD147" s="4"/>
      <c r="AF147" s="15"/>
      <c r="AH147" s="16"/>
      <c r="AP147" s="17"/>
    </row>
    <row r="148" spans="1:42" ht="14.5">
      <c r="A148" t="s">
        <v>266</v>
      </c>
      <c r="B148" t="s">
        <v>267</v>
      </c>
      <c r="C148" s="1">
        <f>'Lask. kunnallisvero 2022 '!F142*('Lask. kunnallisvero 2022 '!$E$8/100)*$C$12/100</f>
        <v>9788076.3297209311</v>
      </c>
      <c r="D148" s="1">
        <v>1667329.3317334782</v>
      </c>
      <c r="E148" s="1">
        <f t="shared" si="12"/>
        <v>1667329.3317334782</v>
      </c>
      <c r="F148" s="1">
        <f>'Lask. kiinteistövero 2022'!T142*1000*2*$F$12/100</f>
        <v>1263166.1754999999</v>
      </c>
      <c r="G148" s="1">
        <f>'Lask. kiinteistövero 2022'!R142*1000*2*$G$12/100</f>
        <v>0</v>
      </c>
      <c r="H148" s="1">
        <f t="shared" si="15"/>
        <v>12718571.836954409</v>
      </c>
      <c r="I148" s="8">
        <f>H148/'Lask. kunnallisvero 2022 '!C142</f>
        <v>1630.7952092517514</v>
      </c>
      <c r="J148" s="1">
        <f t="shared" si="13"/>
        <v>326.15479074824862</v>
      </c>
      <c r="K148" s="25">
        <f t="shared" si="14"/>
        <v>293.53931167342375</v>
      </c>
      <c r="L148" s="26"/>
      <c r="M148" s="27">
        <f>K148*'Lask. kunnallisvero 2022 '!C142</f>
        <v>2289313.091741032</v>
      </c>
      <c r="N148" s="28">
        <v>2289313.091741032</v>
      </c>
      <c r="O148" s="46">
        <f t="shared" si="16"/>
        <v>0</v>
      </c>
      <c r="P148" s="29"/>
      <c r="Q148" s="8">
        <f>M148/'Lask. kunnallisvero 2022 '!C142</f>
        <v>293.53931167342375</v>
      </c>
      <c r="R148" s="19">
        <v>293.53931167342375</v>
      </c>
      <c r="S148" s="47">
        <f t="shared" si="17"/>
        <v>0</v>
      </c>
      <c r="T148" s="4"/>
      <c r="V148" s="4"/>
      <c r="Y148" s="18"/>
      <c r="Z148" s="16"/>
      <c r="AC148" s="15"/>
      <c r="AD148" s="4"/>
      <c r="AF148" s="15"/>
      <c r="AH148" s="16"/>
      <c r="AP148" s="17"/>
    </row>
    <row r="149" spans="1:42" ht="14.5">
      <c r="A149" t="s">
        <v>268</v>
      </c>
      <c r="B149" t="s">
        <v>269</v>
      </c>
      <c r="C149" s="1">
        <f>'Lask. kunnallisvero 2022 '!F143*('Lask. kunnallisvero 2022 '!$E$8/100)*$C$12/100</f>
        <v>19344084.581175309</v>
      </c>
      <c r="D149" s="1">
        <v>5121925.4817516236</v>
      </c>
      <c r="E149" s="1">
        <f t="shared" si="12"/>
        <v>5121925.4817516236</v>
      </c>
      <c r="F149" s="1">
        <f>'Lask. kiinteistövero 2022'!T143*1000*2*$F$12/100</f>
        <v>3206968.9718999998</v>
      </c>
      <c r="G149" s="1">
        <f>'Lask. kiinteistövero 2022'!R143*1000*2*$G$12/100</f>
        <v>0</v>
      </c>
      <c r="H149" s="1">
        <f t="shared" si="15"/>
        <v>27672979.034826934</v>
      </c>
      <c r="I149" s="8">
        <f>H149/'Lask. kunnallisvero 2022 '!C143</f>
        <v>1889.8435453682262</v>
      </c>
      <c r="J149" s="1">
        <f t="shared" si="13"/>
        <v>67.106454631773886</v>
      </c>
      <c r="K149" s="25">
        <f t="shared" si="14"/>
        <v>60.3958091685965</v>
      </c>
      <c r="L149" s="26"/>
      <c r="M149" s="27">
        <f>K149*'Lask. kunnallisvero 2022 '!C143</f>
        <v>884375.83365575853</v>
      </c>
      <c r="N149" s="28">
        <v>884375.83365575853</v>
      </c>
      <c r="O149" s="46">
        <f t="shared" si="16"/>
        <v>0</v>
      </c>
      <c r="P149" s="29"/>
      <c r="Q149" s="8">
        <f>M149/'Lask. kunnallisvero 2022 '!C143</f>
        <v>60.3958091685965</v>
      </c>
      <c r="R149" s="19">
        <v>60.3958091685965</v>
      </c>
      <c r="S149" s="47">
        <f t="shared" si="17"/>
        <v>0</v>
      </c>
      <c r="T149" s="4"/>
      <c r="V149" s="4"/>
      <c r="Y149" s="18"/>
      <c r="Z149" s="16"/>
      <c r="AC149" s="15"/>
      <c r="AD149" s="4"/>
      <c r="AF149" s="15"/>
      <c r="AH149" s="16"/>
      <c r="AP149" s="17"/>
    </row>
    <row r="150" spans="1:42" ht="14.5">
      <c r="A150" t="s">
        <v>270</v>
      </c>
      <c r="B150" t="s">
        <v>271</v>
      </c>
      <c r="C150" s="1">
        <f>'Lask. kunnallisvero 2022 '!F144*('Lask. kunnallisvero 2022 '!$E$8/100)*$C$12/100</f>
        <v>829285.21981621627</v>
      </c>
      <c r="D150" s="1">
        <v>261057.41870028825</v>
      </c>
      <c r="E150" s="1">
        <f t="shared" si="12"/>
        <v>261057.41870028822</v>
      </c>
      <c r="F150" s="1">
        <f>'Lask. kiinteistövero 2022'!T144*1000*2*$F$12/100</f>
        <v>228190.92990000002</v>
      </c>
      <c r="G150" s="1">
        <f>'Lask. kiinteistövero 2022'!R144*1000*2*$G$12/100</f>
        <v>0</v>
      </c>
      <c r="H150" s="1">
        <f t="shared" si="15"/>
        <v>1318533.5684165047</v>
      </c>
      <c r="I150" s="8">
        <f>H150/'Lask. kunnallisvero 2022 '!C144</f>
        <v>1875.5811784018558</v>
      </c>
      <c r="J150" s="1">
        <f t="shared" si="13"/>
        <v>81.368821598144223</v>
      </c>
      <c r="K150" s="25">
        <f t="shared" si="14"/>
        <v>73.231939438329803</v>
      </c>
      <c r="L150" s="26"/>
      <c r="M150" s="27">
        <f>K150*'Lask. kunnallisvero 2022 '!C144</f>
        <v>51482.053425145852</v>
      </c>
      <c r="N150" s="28">
        <v>51482.053425145852</v>
      </c>
      <c r="O150" s="46">
        <f t="shared" si="16"/>
        <v>0</v>
      </c>
      <c r="P150" s="29"/>
      <c r="Q150" s="8">
        <f>M150/'Lask. kunnallisvero 2022 '!C144</f>
        <v>73.231939438329803</v>
      </c>
      <c r="R150" s="19">
        <v>73.231939438329803</v>
      </c>
      <c r="S150" s="47">
        <f t="shared" si="17"/>
        <v>0</v>
      </c>
      <c r="T150" s="4"/>
      <c r="V150" s="4"/>
      <c r="Y150" s="18"/>
      <c r="Z150" s="16"/>
      <c r="AC150" s="15"/>
      <c r="AD150" s="4"/>
      <c r="AF150" s="15"/>
      <c r="AH150" s="16"/>
      <c r="AP150" s="17"/>
    </row>
    <row r="151" spans="1:42" ht="14.5">
      <c r="A151" t="s">
        <v>272</v>
      </c>
      <c r="B151" t="s">
        <v>273</v>
      </c>
      <c r="C151" s="1">
        <f>'Lask. kunnallisvero 2022 '!F145*('Lask. kunnallisvero 2022 '!$E$8/100)*$C$12/100</f>
        <v>2090812.1737904763</v>
      </c>
      <c r="D151" s="1">
        <v>174149.80112826949</v>
      </c>
      <c r="E151" s="1">
        <f t="shared" si="12"/>
        <v>174149.80112826952</v>
      </c>
      <c r="F151" s="1">
        <f>'Lask. kiinteistövero 2022'!T145*1000*2*$F$12/100</f>
        <v>161543.2004</v>
      </c>
      <c r="G151" s="1">
        <f>'Lask. kiinteistövero 2022'!R145*1000*2*$G$12/100</f>
        <v>0</v>
      </c>
      <c r="H151" s="1">
        <f t="shared" si="15"/>
        <v>2426505.1753187459</v>
      </c>
      <c r="I151" s="8">
        <f>H151/'Lask. kunnallisvero 2022 '!C145</f>
        <v>1202.4307112580505</v>
      </c>
      <c r="J151" s="1">
        <f t="shared" si="13"/>
        <v>754.51928874194959</v>
      </c>
      <c r="K151" s="25">
        <f t="shared" si="14"/>
        <v>679.06735986775459</v>
      </c>
      <c r="L151" s="26"/>
      <c r="M151" s="27">
        <f>K151*'Lask. kunnallisvero 2022 '!C145</f>
        <v>1370357.9322131288</v>
      </c>
      <c r="N151" s="28">
        <v>1370357.932213129</v>
      </c>
      <c r="O151" s="46">
        <f t="shared" si="16"/>
        <v>0</v>
      </c>
      <c r="P151" s="29"/>
      <c r="Q151" s="8">
        <f>M151/'Lask. kunnallisvero 2022 '!C145</f>
        <v>679.06735986775459</v>
      </c>
      <c r="R151" s="19">
        <v>679.0673598677547</v>
      </c>
      <c r="S151" s="47">
        <f t="shared" si="17"/>
        <v>0</v>
      </c>
      <c r="T151" s="4"/>
      <c r="V151" s="4"/>
      <c r="Y151" s="18"/>
      <c r="Z151" s="16"/>
      <c r="AC151" s="15"/>
      <c r="AD151" s="4"/>
      <c r="AF151" s="15"/>
      <c r="AH151" s="16"/>
      <c r="AP151" s="17"/>
    </row>
    <row r="152" spans="1:42" ht="14.5">
      <c r="A152" t="s">
        <v>274</v>
      </c>
      <c r="B152" t="s">
        <v>275</v>
      </c>
      <c r="C152" s="1">
        <f>'Lask. kunnallisvero 2022 '!F146*('Lask. kunnallisvero 2022 '!$E$8/100)*$C$12/100</f>
        <v>6444442.1465600012</v>
      </c>
      <c r="D152" s="1">
        <v>420229.84599427105</v>
      </c>
      <c r="E152" s="1">
        <f t="shared" si="12"/>
        <v>420229.84599427105</v>
      </c>
      <c r="F152" s="1">
        <f>'Lask. kiinteistövero 2022'!T146*1000*2*$F$12/100</f>
        <v>681813.60580000002</v>
      </c>
      <c r="G152" s="1">
        <f>'Lask. kiinteistövero 2022'!R146*1000*2*$G$12/100</f>
        <v>0</v>
      </c>
      <c r="H152" s="1">
        <f t="shared" si="15"/>
        <v>7546485.5983542725</v>
      </c>
      <c r="I152" s="8">
        <f>H152/'Lask. kunnallisvero 2022 '!C146</f>
        <v>1342.3133401555092</v>
      </c>
      <c r="J152" s="1">
        <f t="shared" si="13"/>
        <v>614.63665984449085</v>
      </c>
      <c r="K152" s="25">
        <f t="shared" si="14"/>
        <v>553.17299386004174</v>
      </c>
      <c r="L152" s="26"/>
      <c r="M152" s="27">
        <f>K152*'Lask. kunnallisvero 2022 '!C146</f>
        <v>3109938.5714811548</v>
      </c>
      <c r="N152" s="28">
        <v>3109938.5714811548</v>
      </c>
      <c r="O152" s="46">
        <f t="shared" si="16"/>
        <v>0</v>
      </c>
      <c r="P152" s="29"/>
      <c r="Q152" s="8">
        <f>M152/'Lask. kunnallisvero 2022 '!C146</f>
        <v>553.17299386004174</v>
      </c>
      <c r="R152" s="19">
        <v>553.17299386004174</v>
      </c>
      <c r="S152" s="47">
        <f t="shared" si="17"/>
        <v>0</v>
      </c>
      <c r="T152" s="4"/>
      <c r="V152" s="4"/>
      <c r="Y152" s="18"/>
      <c r="Z152" s="16"/>
      <c r="AC152" s="15"/>
      <c r="AD152" s="4"/>
      <c r="AF152" s="15"/>
      <c r="AH152" s="16"/>
      <c r="AP152" s="17"/>
    </row>
    <row r="153" spans="1:42" ht="14.5">
      <c r="A153" t="s">
        <v>276</v>
      </c>
      <c r="B153" t="s">
        <v>277</v>
      </c>
      <c r="C153" s="1">
        <f>'Lask. kunnallisvero 2022 '!F147*('Lask. kunnallisvero 2022 '!$E$8/100)*$C$12/100</f>
        <v>5083810.2457476193</v>
      </c>
      <c r="D153" s="1">
        <v>1503042.4636767625</v>
      </c>
      <c r="E153" s="1">
        <f t="shared" si="12"/>
        <v>1503042.4636767625</v>
      </c>
      <c r="F153" s="1">
        <f>'Lask. kiinteistövero 2022'!T147*1000*2*$F$12/100</f>
        <v>907430.51915000018</v>
      </c>
      <c r="G153" s="1">
        <f>'Lask. kiinteistövero 2022'!R147*1000*2*$G$12/100</f>
        <v>0</v>
      </c>
      <c r="H153" s="1">
        <f t="shared" si="15"/>
        <v>7494283.2285743821</v>
      </c>
      <c r="I153" s="8">
        <f>H153/'Lask. kunnallisvero 2022 '!C147</f>
        <v>1675.448966817434</v>
      </c>
      <c r="J153" s="1">
        <f t="shared" si="13"/>
        <v>281.50103318256606</v>
      </c>
      <c r="K153" s="25">
        <f t="shared" si="14"/>
        <v>253.35092986430945</v>
      </c>
      <c r="L153" s="26"/>
      <c r="M153" s="27">
        <f>K153*'Lask. kunnallisvero 2022 '!C147</f>
        <v>1133238.7092830562</v>
      </c>
      <c r="N153" s="28">
        <v>1133238.7092830562</v>
      </c>
      <c r="O153" s="46">
        <f t="shared" si="16"/>
        <v>0</v>
      </c>
      <c r="P153" s="29"/>
      <c r="Q153" s="8">
        <f>M153/'Lask. kunnallisvero 2022 '!C147</f>
        <v>253.35092986430945</v>
      </c>
      <c r="R153" s="19">
        <v>253.35092986430945</v>
      </c>
      <c r="S153" s="47">
        <f t="shared" si="17"/>
        <v>0</v>
      </c>
      <c r="T153" s="4"/>
      <c r="V153" s="4"/>
      <c r="Y153" s="18"/>
      <c r="Z153" s="16"/>
      <c r="AC153" s="15"/>
      <c r="AD153" s="4"/>
      <c r="AF153" s="15"/>
      <c r="AH153" s="16"/>
      <c r="AP153" s="17"/>
    </row>
    <row r="154" spans="1:42" ht="14.5">
      <c r="A154" t="s">
        <v>278</v>
      </c>
      <c r="B154" t="s">
        <v>279</v>
      </c>
      <c r="C154" s="1">
        <f>'Lask. kunnallisvero 2022 '!F148*('Lask. kunnallisvero 2022 '!$E$8/100)*$C$12/100</f>
        <v>67261296.111712202</v>
      </c>
      <c r="D154" s="1">
        <v>8151229.1080518365</v>
      </c>
      <c r="E154" s="1">
        <f t="shared" si="12"/>
        <v>8151229.1080518365</v>
      </c>
      <c r="F154" s="1">
        <f>'Lask. kiinteistövero 2022'!T148*1000*2*$F$12/100</f>
        <v>7831333.5261000004</v>
      </c>
      <c r="G154" s="1">
        <f>'Lask. kiinteistövero 2022'!R148*1000*2*$G$12/100</f>
        <v>0</v>
      </c>
      <c r="H154" s="1">
        <f t="shared" si="15"/>
        <v>83243858.745864034</v>
      </c>
      <c r="I154" s="8">
        <f>H154/'Lask. kunnallisvero 2022 '!C148</f>
        <v>1810.1213087297563</v>
      </c>
      <c r="J154" s="1">
        <f t="shared" si="13"/>
        <v>146.82869127024378</v>
      </c>
      <c r="K154" s="25">
        <f t="shared" si="14"/>
        <v>132.14582214321942</v>
      </c>
      <c r="L154" s="26"/>
      <c r="M154" s="27">
        <f>K154*'Lask. kunnallisvero 2022 '!C148</f>
        <v>6077122.0687223747</v>
      </c>
      <c r="N154" s="28">
        <v>6077122.0687223747</v>
      </c>
      <c r="O154" s="46">
        <f t="shared" si="16"/>
        <v>0</v>
      </c>
      <c r="P154" s="29"/>
      <c r="Q154" s="8">
        <f>M154/'Lask. kunnallisvero 2022 '!C148</f>
        <v>132.14582214321942</v>
      </c>
      <c r="R154" s="19">
        <v>132.14582214321942</v>
      </c>
      <c r="S154" s="47">
        <f t="shared" si="17"/>
        <v>0</v>
      </c>
      <c r="T154" s="4"/>
      <c r="V154" s="4"/>
      <c r="Y154" s="18"/>
      <c r="Z154" s="16"/>
      <c r="AC154" s="15"/>
      <c r="AD154" s="4"/>
      <c r="AF154" s="15"/>
      <c r="AH154" s="16"/>
      <c r="AP154" s="17"/>
    </row>
    <row r="155" spans="1:42" ht="14.5">
      <c r="A155" t="s">
        <v>280</v>
      </c>
      <c r="B155" t="s">
        <v>281</v>
      </c>
      <c r="C155" s="1">
        <f>'Lask. kunnallisvero 2022 '!F149*('Lask. kunnallisvero 2022 '!$E$8/100)*$C$12/100</f>
        <v>22707829.054390248</v>
      </c>
      <c r="D155" s="1">
        <v>2426744.1564914831</v>
      </c>
      <c r="E155" s="1">
        <f t="shared" si="12"/>
        <v>2426744.1564914831</v>
      </c>
      <c r="F155" s="1">
        <f>'Lask. kiinteistövero 2022'!T149*1000*2*$F$12/100</f>
        <v>4060173.3648500009</v>
      </c>
      <c r="G155" s="1">
        <f>'Lask. kiinteistövero 2022'!R149*1000*2*$G$12/100</f>
        <v>0</v>
      </c>
      <c r="H155" s="1">
        <f t="shared" si="15"/>
        <v>29194746.575731732</v>
      </c>
      <c r="I155" s="8">
        <f>H155/'Lask. kunnallisvero 2022 '!C149</f>
        <v>1935.2211703388396</v>
      </c>
      <c r="J155" s="1">
        <f t="shared" si="13"/>
        <v>21.728829661160489</v>
      </c>
      <c r="K155" s="25">
        <f t="shared" si="14"/>
        <v>19.55594669504444</v>
      </c>
      <c r="L155" s="26"/>
      <c r="M155" s="27">
        <f>K155*'Lask. kunnallisvero 2022 '!C149</f>
        <v>295021.0118414404</v>
      </c>
      <c r="N155" s="28">
        <v>295021.0118414404</v>
      </c>
      <c r="O155" s="46">
        <f t="shared" si="16"/>
        <v>0</v>
      </c>
      <c r="P155" s="29"/>
      <c r="Q155" s="8">
        <f>M155/'Lask. kunnallisvero 2022 '!C149</f>
        <v>19.555946695044437</v>
      </c>
      <c r="R155" s="19">
        <v>19.555946695044437</v>
      </c>
      <c r="S155" s="47">
        <f t="shared" si="17"/>
        <v>0</v>
      </c>
      <c r="T155" s="4"/>
      <c r="V155" s="4"/>
      <c r="Y155" s="18"/>
      <c r="Z155" s="16"/>
      <c r="AC155" s="15"/>
      <c r="AD155" s="4"/>
      <c r="AF155" s="15"/>
      <c r="AH155" s="16"/>
      <c r="AP155" s="17"/>
    </row>
    <row r="156" spans="1:42" ht="14.5">
      <c r="A156" t="s">
        <v>282</v>
      </c>
      <c r="B156" t="s">
        <v>283</v>
      </c>
      <c r="C156" s="1">
        <f>'Lask. kunnallisvero 2022 '!F150*('Lask. kunnallisvero 2022 '!$E$8/100)*$C$12/100</f>
        <v>6700994.2248418601</v>
      </c>
      <c r="D156" s="1">
        <v>1203363.8659826519</v>
      </c>
      <c r="E156" s="1">
        <f t="shared" si="12"/>
        <v>1203363.8659826519</v>
      </c>
      <c r="F156" s="1">
        <f>'Lask. kiinteistövero 2022'!T150*1000*2*$F$12/100</f>
        <v>877291.72080000001</v>
      </c>
      <c r="G156" s="1">
        <f>'Lask. kiinteistövero 2022'!R150*1000*2*$G$12/100</f>
        <v>0</v>
      </c>
      <c r="H156" s="1">
        <f t="shared" si="15"/>
        <v>8781649.8116245121</v>
      </c>
      <c r="I156" s="8">
        <f>H156/'Lask. kunnallisvero 2022 '!C150</f>
        <v>1600.4464756013326</v>
      </c>
      <c r="J156" s="1">
        <f t="shared" si="13"/>
        <v>356.50352439866742</v>
      </c>
      <c r="K156" s="25">
        <f t="shared" si="14"/>
        <v>320.85317195880066</v>
      </c>
      <c r="L156" s="26"/>
      <c r="M156" s="27">
        <f>K156*'Lask. kunnallisvero 2022 '!C150</f>
        <v>1760521.3545379392</v>
      </c>
      <c r="N156" s="28">
        <v>1760521.3545379394</v>
      </c>
      <c r="O156" s="46">
        <f t="shared" si="16"/>
        <v>0</v>
      </c>
      <c r="P156" s="29"/>
      <c r="Q156" s="8">
        <f>M156/'Lask. kunnallisvero 2022 '!C150</f>
        <v>320.85317195880066</v>
      </c>
      <c r="R156" s="19">
        <v>320.85317195880071</v>
      </c>
      <c r="S156" s="47">
        <f t="shared" si="17"/>
        <v>0</v>
      </c>
      <c r="T156" s="4"/>
      <c r="V156" s="4"/>
      <c r="Y156" s="18"/>
      <c r="Z156" s="16"/>
      <c r="AC156" s="15"/>
      <c r="AD156" s="4"/>
      <c r="AF156" s="15"/>
      <c r="AH156" s="16"/>
      <c r="AP156" s="17"/>
    </row>
    <row r="157" spans="1:42" ht="14.5">
      <c r="A157" t="s">
        <v>284</v>
      </c>
      <c r="B157" t="s">
        <v>285</v>
      </c>
      <c r="C157" s="1">
        <f>'Lask. kunnallisvero 2022 '!F151*('Lask. kunnallisvero 2022 '!$E$8/100)*$C$12/100</f>
        <v>2228688.3729397594</v>
      </c>
      <c r="D157" s="1">
        <v>278858.3130106685</v>
      </c>
      <c r="E157" s="1">
        <f t="shared" si="12"/>
        <v>278858.3130106685</v>
      </c>
      <c r="F157" s="1">
        <f>'Lask. kiinteistövero 2022'!T151*1000*2*$F$12/100</f>
        <v>225057.68410000004</v>
      </c>
      <c r="G157" s="1">
        <f>'Lask. kiinteistövero 2022'!R151*1000*2*$G$12/100</f>
        <v>0</v>
      </c>
      <c r="H157" s="1">
        <f t="shared" si="15"/>
        <v>2732604.370050428</v>
      </c>
      <c r="I157" s="8">
        <f>H157/'Lask. kunnallisvero 2022 '!C151</f>
        <v>1373.1680251509688</v>
      </c>
      <c r="J157" s="1">
        <f t="shared" si="13"/>
        <v>583.78197484903126</v>
      </c>
      <c r="K157" s="25">
        <f t="shared" si="14"/>
        <v>525.40377736412813</v>
      </c>
      <c r="L157" s="26"/>
      <c r="M157" s="27">
        <f>K157*'Lask. kunnallisvero 2022 '!C151</f>
        <v>1045553.516954615</v>
      </c>
      <c r="N157" s="28">
        <v>1045553.516954615</v>
      </c>
      <c r="O157" s="46">
        <f t="shared" si="16"/>
        <v>0</v>
      </c>
      <c r="P157" s="29"/>
      <c r="Q157" s="8">
        <f>M157/'Lask. kunnallisvero 2022 '!C151</f>
        <v>525.40377736412813</v>
      </c>
      <c r="R157" s="19">
        <v>525.40377736412813</v>
      </c>
      <c r="S157" s="47">
        <f t="shared" si="17"/>
        <v>0</v>
      </c>
      <c r="T157" s="4"/>
      <c r="V157" s="4"/>
      <c r="Y157" s="18"/>
      <c r="Z157" s="16"/>
      <c r="AC157" s="15"/>
      <c r="AD157" s="4"/>
      <c r="AF157" s="15"/>
      <c r="AH157" s="16"/>
      <c r="AP157" s="17"/>
    </row>
    <row r="158" spans="1:42" ht="14.5">
      <c r="A158" t="s">
        <v>286</v>
      </c>
      <c r="B158" t="s">
        <v>287</v>
      </c>
      <c r="C158" s="1">
        <f>'Lask. kunnallisvero 2022 '!F152*('Lask. kunnallisvero 2022 '!$E$8/100)*$C$12/100</f>
        <v>14766068.592159033</v>
      </c>
      <c r="D158" s="1">
        <v>1676262.1533329645</v>
      </c>
      <c r="E158" s="1">
        <f t="shared" si="12"/>
        <v>1676262.1533329645</v>
      </c>
      <c r="F158" s="1">
        <f>'Lask. kiinteistövero 2022'!T152*1000*2*$F$12/100</f>
        <v>1307062.6809999999</v>
      </c>
      <c r="G158" s="1">
        <f>'Lask. kiinteistövero 2022'!R152*1000*2*$G$12/100</f>
        <v>0</v>
      </c>
      <c r="H158" s="1">
        <f t="shared" si="15"/>
        <v>17749393.426491998</v>
      </c>
      <c r="I158" s="8">
        <f>H158/'Lask. kunnallisvero 2022 '!C152</f>
        <v>1846.5869149492298</v>
      </c>
      <c r="J158" s="1">
        <f t="shared" si="13"/>
        <v>110.36308505077022</v>
      </c>
      <c r="K158" s="25">
        <f t="shared" si="14"/>
        <v>99.326776545693207</v>
      </c>
      <c r="L158" s="26"/>
      <c r="M158" s="27">
        <f>K158*'Lask. kunnallisvero 2022 '!C152</f>
        <v>954728.97615720308</v>
      </c>
      <c r="N158" s="28">
        <v>954728.97615720308</v>
      </c>
      <c r="O158" s="46">
        <f t="shared" si="16"/>
        <v>0</v>
      </c>
      <c r="P158" s="29"/>
      <c r="Q158" s="8">
        <f>M158/'Lask. kunnallisvero 2022 '!C152</f>
        <v>99.326776545693207</v>
      </c>
      <c r="R158" s="19">
        <v>99.326776545693207</v>
      </c>
      <c r="S158" s="47">
        <f t="shared" si="17"/>
        <v>0</v>
      </c>
      <c r="T158" s="4"/>
      <c r="V158" s="4"/>
      <c r="Y158" s="18"/>
      <c r="Z158" s="16"/>
      <c r="AC158" s="15"/>
      <c r="AD158" s="4"/>
      <c r="AF158" s="15"/>
      <c r="AH158" s="16"/>
      <c r="AP158" s="17"/>
    </row>
    <row r="159" spans="1:42" ht="14.5">
      <c r="A159" t="s">
        <v>288</v>
      </c>
      <c r="B159" t="s">
        <v>289</v>
      </c>
      <c r="C159" s="1">
        <f>'Lask. kunnallisvero 2022 '!F153*('Lask. kunnallisvero 2022 '!$E$8/100)*$C$12/100</f>
        <v>819824.62011999998</v>
      </c>
      <c r="D159" s="1">
        <v>129449.08024954394</v>
      </c>
      <c r="E159" s="1">
        <f t="shared" si="12"/>
        <v>129449.08024954394</v>
      </c>
      <c r="F159" s="1">
        <f>'Lask. kiinteistövero 2022'!T153*1000*2*$F$12/100</f>
        <v>96014.306250000023</v>
      </c>
      <c r="G159" s="1">
        <f>'Lask. kiinteistövero 2022'!R153*1000*2*$G$12/100</f>
        <v>0</v>
      </c>
      <c r="H159" s="1">
        <f t="shared" si="15"/>
        <v>1045288.0066195439</v>
      </c>
      <c r="I159" s="8">
        <f>H159/'Lask. kunnallisvero 2022 '!C153</f>
        <v>971.45725522262444</v>
      </c>
      <c r="J159" s="1">
        <f t="shared" si="13"/>
        <v>985.49274477737561</v>
      </c>
      <c r="K159" s="25">
        <f t="shared" si="14"/>
        <v>886.94347029963797</v>
      </c>
      <c r="L159" s="26"/>
      <c r="M159" s="27">
        <f>K159*'Lask. kunnallisvero 2022 '!C153</f>
        <v>954351.17404241045</v>
      </c>
      <c r="N159" s="28">
        <v>954351.17404241057</v>
      </c>
      <c r="O159" s="46">
        <f t="shared" si="16"/>
        <v>0</v>
      </c>
      <c r="P159" s="29"/>
      <c r="Q159" s="8">
        <f>M159/'Lask. kunnallisvero 2022 '!C153</f>
        <v>886.94347029963797</v>
      </c>
      <c r="R159" s="19">
        <v>886.94347029963808</v>
      </c>
      <c r="S159" s="47">
        <f t="shared" si="17"/>
        <v>0</v>
      </c>
      <c r="T159" s="4"/>
      <c r="V159" s="4"/>
      <c r="Y159" s="18"/>
      <c r="Z159" s="16"/>
      <c r="AC159" s="15"/>
      <c r="AD159" s="4"/>
      <c r="AF159" s="15"/>
      <c r="AH159" s="16"/>
      <c r="AP159" s="17"/>
    </row>
    <row r="160" spans="1:42" ht="14.5">
      <c r="A160" t="s">
        <v>290</v>
      </c>
      <c r="B160" t="s">
        <v>291</v>
      </c>
      <c r="C160" s="1">
        <f>'Lask. kunnallisvero 2022 '!F154*('Lask. kunnallisvero 2022 '!$E$8/100)*$C$12/100</f>
        <v>3175178.3589658532</v>
      </c>
      <c r="D160" s="1">
        <v>979412.24978048902</v>
      </c>
      <c r="E160" s="1">
        <f t="shared" si="12"/>
        <v>979412.24978048902</v>
      </c>
      <c r="F160" s="1">
        <f>'Lask. kiinteistövero 2022'!T154*1000*2*$F$12/100</f>
        <v>631674.78095000016</v>
      </c>
      <c r="G160" s="1">
        <f>'Lask. kiinteistövero 2022'!R154*1000*2*$G$12/100</f>
        <v>0</v>
      </c>
      <c r="H160" s="1">
        <f t="shared" si="15"/>
        <v>4786265.3896963429</v>
      </c>
      <c r="I160" s="8">
        <f>H160/'Lask. kunnallisvero 2022 '!C154</f>
        <v>1566.69898189733</v>
      </c>
      <c r="J160" s="1">
        <f t="shared" si="13"/>
        <v>390.25101810267006</v>
      </c>
      <c r="K160" s="25">
        <f t="shared" si="14"/>
        <v>351.22591629240304</v>
      </c>
      <c r="L160" s="26"/>
      <c r="M160" s="27">
        <f>K160*'Lask. kunnallisvero 2022 '!C154</f>
        <v>1072995.1742732914</v>
      </c>
      <c r="N160" s="28">
        <v>1072995.1742732914</v>
      </c>
      <c r="O160" s="46">
        <f t="shared" si="16"/>
        <v>0</v>
      </c>
      <c r="P160" s="29"/>
      <c r="Q160" s="8">
        <f>M160/'Lask. kunnallisvero 2022 '!C154</f>
        <v>351.22591629240304</v>
      </c>
      <c r="R160" s="19">
        <v>351.22591629240304</v>
      </c>
      <c r="S160" s="47">
        <f t="shared" si="17"/>
        <v>0</v>
      </c>
      <c r="T160" s="4"/>
      <c r="V160" s="4"/>
      <c r="Y160" s="18"/>
      <c r="Z160" s="16"/>
      <c r="AC160" s="15"/>
      <c r="AD160" s="4"/>
      <c r="AF160" s="15"/>
      <c r="AH160" s="16"/>
      <c r="AP160" s="17"/>
    </row>
    <row r="161" spans="1:42" ht="14.5">
      <c r="A161" t="s">
        <v>292</v>
      </c>
      <c r="B161" t="s">
        <v>293</v>
      </c>
      <c r="C161" s="1">
        <f>'Lask. kunnallisvero 2022 '!F155*('Lask. kunnallisvero 2022 '!$E$8/100)*$C$12/100</f>
        <v>1788953.686632558</v>
      </c>
      <c r="D161" s="1">
        <v>586135.97734286578</v>
      </c>
      <c r="E161" s="1">
        <f t="shared" si="12"/>
        <v>586135.97734286578</v>
      </c>
      <c r="F161" s="1">
        <f>'Lask. kiinteistövero 2022'!T155*1000*2*$F$12/100</f>
        <v>262887.22250000003</v>
      </c>
      <c r="G161" s="1">
        <f>'Lask. kiinteistövero 2022'!R155*1000*2*$G$12/100</f>
        <v>0</v>
      </c>
      <c r="H161" s="1">
        <f t="shared" si="15"/>
        <v>2637976.8864754238</v>
      </c>
      <c r="I161" s="8">
        <f>H161/'Lask. kunnallisvero 2022 '!C155</f>
        <v>1437.5895839103127</v>
      </c>
      <c r="J161" s="1">
        <f t="shared" si="13"/>
        <v>519.36041608968731</v>
      </c>
      <c r="K161" s="25">
        <f t="shared" si="14"/>
        <v>467.42437448071854</v>
      </c>
      <c r="L161" s="26"/>
      <c r="M161" s="27">
        <f>K161*'Lask. kunnallisvero 2022 '!C155</f>
        <v>857723.7271721185</v>
      </c>
      <c r="N161" s="28">
        <v>857723.72717211861</v>
      </c>
      <c r="O161" s="46">
        <f t="shared" si="16"/>
        <v>0</v>
      </c>
      <c r="P161" s="29"/>
      <c r="Q161" s="8">
        <f>M161/'Lask. kunnallisvero 2022 '!C155</f>
        <v>467.42437448071854</v>
      </c>
      <c r="R161" s="19">
        <v>467.4243744807186</v>
      </c>
      <c r="S161" s="47">
        <f t="shared" si="17"/>
        <v>0</v>
      </c>
      <c r="T161" s="4"/>
      <c r="V161" s="4"/>
      <c r="Y161" s="18"/>
      <c r="Z161" s="16"/>
      <c r="AC161" s="15"/>
      <c r="AD161" s="4"/>
      <c r="AF161" s="15"/>
      <c r="AH161" s="16"/>
      <c r="AP161" s="17"/>
    </row>
    <row r="162" spans="1:42" ht="14.5">
      <c r="A162" t="s">
        <v>294</v>
      </c>
      <c r="B162" t="s">
        <v>295</v>
      </c>
      <c r="C162" s="1">
        <f>'Lask. kunnallisvero 2022 '!F156*('Lask. kunnallisvero 2022 '!$E$8/100)*$C$12/100</f>
        <v>67800365.558200002</v>
      </c>
      <c r="D162" s="1">
        <v>13232160.787886417</v>
      </c>
      <c r="E162" s="1">
        <f t="shared" si="12"/>
        <v>13232160.787886417</v>
      </c>
      <c r="F162" s="1">
        <f>'Lask. kiinteistövero 2022'!T156*1000*2*$F$12/100</f>
        <v>8755928.974150002</v>
      </c>
      <c r="G162" s="1">
        <f>'Lask. kiinteistövero 2022'!R156*1000*2*$G$12/100</f>
        <v>0</v>
      </c>
      <c r="H162" s="1">
        <f t="shared" si="15"/>
        <v>89788455.320236415</v>
      </c>
      <c r="I162" s="8">
        <f>H162/'Lask. kunnallisvero 2022 '!C156</f>
        <v>1722.6594397804461</v>
      </c>
      <c r="J162" s="1">
        <f t="shared" si="13"/>
        <v>234.29056021955398</v>
      </c>
      <c r="K162" s="25">
        <f t="shared" si="14"/>
        <v>210.86150419759858</v>
      </c>
      <c r="L162" s="26"/>
      <c r="M162" s="27">
        <f>K162*'Lask. kunnallisvero 2022 '!C156</f>
        <v>10990523.321787233</v>
      </c>
      <c r="N162" s="28">
        <v>10990523.321787233</v>
      </c>
      <c r="O162" s="46">
        <f t="shared" si="16"/>
        <v>0</v>
      </c>
      <c r="P162" s="29"/>
      <c r="Q162" s="8">
        <f>M162/'Lask. kunnallisvero 2022 '!C156</f>
        <v>210.86150419759858</v>
      </c>
      <c r="R162" s="19">
        <v>210.86150419759858</v>
      </c>
      <c r="S162" s="47">
        <f t="shared" si="17"/>
        <v>0</v>
      </c>
      <c r="T162" s="4"/>
      <c r="V162" s="4"/>
      <c r="Y162" s="18"/>
      <c r="Z162" s="16"/>
      <c r="AC162" s="15"/>
      <c r="AD162" s="4"/>
      <c r="AF162" s="15"/>
      <c r="AH162" s="16"/>
      <c r="AP162" s="17"/>
    </row>
    <row r="163" spans="1:42" ht="14.5">
      <c r="A163" t="s">
        <v>296</v>
      </c>
      <c r="B163" t="s">
        <v>297</v>
      </c>
      <c r="C163" s="1">
        <f>'Lask. kunnallisvero 2022 '!F157*('Lask. kunnallisvero 2022 '!$E$8/100)*$C$12/100</f>
        <v>9996499.5251499992</v>
      </c>
      <c r="D163" s="1">
        <v>920368.47774485883</v>
      </c>
      <c r="E163" s="1">
        <f t="shared" si="12"/>
        <v>920368.47774485883</v>
      </c>
      <c r="F163" s="1">
        <f>'Lask. kiinteistövero 2022'!T157*1000*2*$F$12/100</f>
        <v>965693.70025000011</v>
      </c>
      <c r="G163" s="1">
        <f>'Lask. kiinteistövero 2022'!R157*1000*2*$G$12/100</f>
        <v>0</v>
      </c>
      <c r="H163" s="1">
        <f t="shared" si="15"/>
        <v>11882561.703144858</v>
      </c>
      <c r="I163" s="8">
        <f>H163/'Lask. kunnallisvero 2022 '!C157</f>
        <v>1333.7705357666246</v>
      </c>
      <c r="J163" s="1">
        <f t="shared" si="13"/>
        <v>623.17946423337548</v>
      </c>
      <c r="K163" s="25">
        <f t="shared" si="14"/>
        <v>560.86151781003787</v>
      </c>
      <c r="L163" s="26"/>
      <c r="M163" s="27">
        <f>K163*'Lask. kunnallisvero 2022 '!C157</f>
        <v>4996715.2621696275</v>
      </c>
      <c r="N163" s="28">
        <v>4996715.2621696284</v>
      </c>
      <c r="O163" s="46">
        <f t="shared" si="16"/>
        <v>0</v>
      </c>
      <c r="P163" s="29"/>
      <c r="Q163" s="8">
        <f>M163/'Lask. kunnallisvero 2022 '!C157</f>
        <v>560.86151781003787</v>
      </c>
      <c r="R163" s="19">
        <v>560.86151781003798</v>
      </c>
      <c r="S163" s="47">
        <f t="shared" si="17"/>
        <v>0</v>
      </c>
      <c r="T163" s="4"/>
      <c r="V163" s="4"/>
      <c r="Y163" s="18"/>
      <c r="Z163" s="16"/>
      <c r="AC163" s="15"/>
      <c r="AD163" s="4"/>
      <c r="AF163" s="15"/>
      <c r="AH163" s="16"/>
      <c r="AP163" s="17"/>
    </row>
    <row r="164" spans="1:42" ht="14.5">
      <c r="A164" t="s">
        <v>298</v>
      </c>
      <c r="B164" t="s">
        <v>299</v>
      </c>
      <c r="C164" s="1">
        <f>'Lask. kunnallisvero 2022 '!F158*('Lask. kunnallisvero 2022 '!$E$8/100)*$C$12/100</f>
        <v>1430771.7875999999</v>
      </c>
      <c r="D164" s="1">
        <v>930430.34681674058</v>
      </c>
      <c r="E164" s="1">
        <f t="shared" si="12"/>
        <v>930430.34681674058</v>
      </c>
      <c r="F164" s="1">
        <f>'Lask. kiinteistövero 2022'!T158*1000*2*$F$12/100</f>
        <v>242523.93135000003</v>
      </c>
      <c r="G164" s="1">
        <f>'Lask. kiinteistövero 2022'!R158*1000*2*$G$12/100</f>
        <v>0</v>
      </c>
      <c r="H164" s="1">
        <f t="shared" si="15"/>
        <v>2603726.0657667406</v>
      </c>
      <c r="I164" s="8">
        <f>H164/'Lask. kunnallisvero 2022 '!C158</f>
        <v>1749.8159044131321</v>
      </c>
      <c r="J164" s="1">
        <f t="shared" si="13"/>
        <v>207.13409558686794</v>
      </c>
      <c r="K164" s="25">
        <f t="shared" si="14"/>
        <v>186.42068602818117</v>
      </c>
      <c r="L164" s="26"/>
      <c r="M164" s="27">
        <f>K164*'Lask. kunnallisvero 2022 '!C158</f>
        <v>277393.98080993356</v>
      </c>
      <c r="N164" s="28">
        <v>277393.98080993356</v>
      </c>
      <c r="O164" s="46">
        <f t="shared" si="16"/>
        <v>0</v>
      </c>
      <c r="P164" s="29"/>
      <c r="Q164" s="8">
        <f>M164/'Lask. kunnallisvero 2022 '!C158</f>
        <v>186.42068602818117</v>
      </c>
      <c r="R164" s="19">
        <v>186.42068602818117</v>
      </c>
      <c r="S164" s="47">
        <f t="shared" si="17"/>
        <v>0</v>
      </c>
      <c r="T164" s="4"/>
      <c r="V164" s="4"/>
      <c r="Y164" s="18"/>
      <c r="Z164" s="16"/>
      <c r="AC164" s="15"/>
      <c r="AD164" s="4"/>
      <c r="AF164" s="15"/>
      <c r="AH164" s="16"/>
      <c r="AP164" s="17"/>
    </row>
    <row r="165" spans="1:42" ht="14.5">
      <c r="A165" t="s">
        <v>300</v>
      </c>
      <c r="B165" t="s">
        <v>301</v>
      </c>
      <c r="C165" s="1">
        <f>'Lask. kunnallisvero 2022 '!F159*('Lask. kunnallisvero 2022 '!$E$8/100)*$C$12/100</f>
        <v>2826289.7906790697</v>
      </c>
      <c r="D165" s="1">
        <v>1075658.3163905591</v>
      </c>
      <c r="E165" s="1">
        <f t="shared" si="12"/>
        <v>1075658.3163905591</v>
      </c>
      <c r="F165" s="1">
        <f>'Lask. kiinteistövero 2022'!T159*1000*2*$F$12/100</f>
        <v>599032.78509999998</v>
      </c>
      <c r="G165" s="1">
        <f>'Lask. kiinteistövero 2022'!R159*1000*2*$G$12/100</f>
        <v>0</v>
      </c>
      <c r="H165" s="1">
        <f t="shared" si="15"/>
        <v>4500980.8921696283</v>
      </c>
      <c r="I165" s="8">
        <f>H165/'Lask. kunnallisvero 2022 '!C159</f>
        <v>1939.2420905513263</v>
      </c>
      <c r="J165" s="1">
        <f t="shared" si="13"/>
        <v>17.707909448673718</v>
      </c>
      <c r="K165" s="25">
        <f t="shared" si="14"/>
        <v>15.937118503806346</v>
      </c>
      <c r="L165" s="26"/>
      <c r="M165" s="27">
        <f>K165*'Lask. kunnallisvero 2022 '!C159</f>
        <v>36990.052047334531</v>
      </c>
      <c r="N165" s="28">
        <v>36990.052047334531</v>
      </c>
      <c r="O165" s="46">
        <f t="shared" si="16"/>
        <v>0</v>
      </c>
      <c r="P165" s="29"/>
      <c r="Q165" s="8">
        <f>M165/'Lask. kunnallisvero 2022 '!C159</f>
        <v>15.937118503806348</v>
      </c>
      <c r="R165" s="19">
        <v>15.937118503806348</v>
      </c>
      <c r="S165" s="47">
        <f t="shared" si="17"/>
        <v>0</v>
      </c>
      <c r="T165" s="4"/>
      <c r="V165" s="4"/>
      <c r="Y165" s="18"/>
      <c r="Z165" s="16"/>
      <c r="AC165" s="15"/>
      <c r="AD165" s="4"/>
      <c r="AF165" s="15"/>
      <c r="AH165" s="16"/>
      <c r="AP165" s="17"/>
    </row>
    <row r="166" spans="1:42" ht="14.5">
      <c r="A166" t="s">
        <v>302</v>
      </c>
      <c r="B166" t="s">
        <v>303</v>
      </c>
      <c r="C166" s="1">
        <f>'Lask. kunnallisvero 2022 '!F160*('Lask. kunnallisvero 2022 '!$E$8/100)*$C$12/100</f>
        <v>28017950.346669875</v>
      </c>
      <c r="D166" s="1">
        <v>3188073.6726180096</v>
      </c>
      <c r="E166" s="1">
        <f t="shared" si="12"/>
        <v>3188073.6726180096</v>
      </c>
      <c r="F166" s="1">
        <f>'Lask. kiinteistövero 2022'!T160*1000*2*$F$12/100</f>
        <v>2480853.792200001</v>
      </c>
      <c r="G166" s="1">
        <f>'Lask. kiinteistövero 2022'!R160*1000*2*$G$12/100</f>
        <v>0</v>
      </c>
      <c r="H166" s="1">
        <f t="shared" si="15"/>
        <v>33686877.811487883</v>
      </c>
      <c r="I166" s="8">
        <f>H166/'Lask. kunnallisvero 2022 '!C160</f>
        <v>1724.3487823243183</v>
      </c>
      <c r="J166" s="1">
        <f t="shared" si="13"/>
        <v>232.60121767568171</v>
      </c>
      <c r="K166" s="25">
        <f t="shared" si="14"/>
        <v>209.34109590811352</v>
      </c>
      <c r="L166" s="26"/>
      <c r="M166" s="27">
        <f>K166*'Lask. kunnallisvero 2022 '!C160</f>
        <v>4089687.6496609058</v>
      </c>
      <c r="N166" s="28">
        <v>4089687.6496609063</v>
      </c>
      <c r="O166" s="46">
        <f t="shared" si="16"/>
        <v>0</v>
      </c>
      <c r="P166" s="29"/>
      <c r="Q166" s="8">
        <f>M166/'Lask. kunnallisvero 2022 '!C160</f>
        <v>209.34109590811352</v>
      </c>
      <c r="R166" s="19">
        <v>209.34109590811354</v>
      </c>
      <c r="S166" s="47">
        <f t="shared" si="17"/>
        <v>0</v>
      </c>
      <c r="T166" s="4"/>
      <c r="V166" s="4"/>
      <c r="Y166" s="18"/>
      <c r="Z166" s="16"/>
      <c r="AC166" s="15"/>
      <c r="AD166" s="4"/>
      <c r="AF166" s="15"/>
      <c r="AH166" s="16"/>
      <c r="AP166" s="17"/>
    </row>
    <row r="167" spans="1:42" ht="14.5">
      <c r="A167" t="s">
        <v>304</v>
      </c>
      <c r="B167" t="s">
        <v>305</v>
      </c>
      <c r="C167" s="1">
        <f>'Lask. kunnallisvero 2022 '!F161*('Lask. kunnallisvero 2022 '!$E$8/100)*$C$12/100</f>
        <v>15464894.483979486</v>
      </c>
      <c r="D167" s="1">
        <v>2189011.4878423172</v>
      </c>
      <c r="E167" s="1">
        <f t="shared" si="12"/>
        <v>2189011.4878423172</v>
      </c>
      <c r="F167" s="1">
        <f>'Lask. kiinteistövero 2022'!T161*1000*2*$F$12/100</f>
        <v>1276314.4533499999</v>
      </c>
      <c r="G167" s="1">
        <f>'Lask. kiinteistövero 2022'!R161*1000*2*$G$12/100</f>
        <v>0</v>
      </c>
      <c r="H167" s="1">
        <f t="shared" si="15"/>
        <v>18930220.425171804</v>
      </c>
      <c r="I167" s="8">
        <f>H167/'Lask. kunnallisvero 2022 '!C161</f>
        <v>1815.6743166287938</v>
      </c>
      <c r="J167" s="1">
        <f t="shared" si="13"/>
        <v>141.27568337120624</v>
      </c>
      <c r="K167" s="25">
        <f t="shared" si="14"/>
        <v>127.14811503408562</v>
      </c>
      <c r="L167" s="26"/>
      <c r="M167" s="27">
        <f>K167*'Lask. kunnallisvero 2022 '!C161</f>
        <v>1325646.2473453768</v>
      </c>
      <c r="N167" s="28">
        <v>1325646.2473453768</v>
      </c>
      <c r="O167" s="46">
        <f t="shared" si="16"/>
        <v>0</v>
      </c>
      <c r="P167" s="29"/>
      <c r="Q167" s="8">
        <f>M167/'Lask. kunnallisvero 2022 '!C161</f>
        <v>127.14811503408563</v>
      </c>
      <c r="R167" s="19">
        <v>127.14811503408563</v>
      </c>
      <c r="S167" s="47">
        <f t="shared" si="17"/>
        <v>0</v>
      </c>
      <c r="T167" s="4"/>
      <c r="V167" s="4"/>
      <c r="Y167" s="18"/>
      <c r="Z167" s="16"/>
      <c r="AC167" s="15"/>
      <c r="AD167" s="4"/>
      <c r="AF167" s="15"/>
      <c r="AH167" s="16"/>
      <c r="AP167" s="17"/>
    </row>
    <row r="168" spans="1:42" ht="14.5">
      <c r="A168" t="s">
        <v>306</v>
      </c>
      <c r="B168" t="s">
        <v>307</v>
      </c>
      <c r="C168" s="1">
        <f>'Lask. kunnallisvero 2022 '!F162*('Lask. kunnallisvero 2022 '!$E$8/100)*$C$12/100</f>
        <v>9530687.4967247061</v>
      </c>
      <c r="D168" s="1">
        <v>1112820.571262304</v>
      </c>
      <c r="E168" s="1">
        <f t="shared" si="12"/>
        <v>1112820.571262304</v>
      </c>
      <c r="F168" s="1">
        <f>'Lask. kiinteistövero 2022'!T162*1000*2*$F$12/100</f>
        <v>955784.72915000026</v>
      </c>
      <c r="G168" s="1">
        <f>'Lask. kiinteistövero 2022'!R162*1000*2*$G$12/100</f>
        <v>0</v>
      </c>
      <c r="H168" s="1">
        <f t="shared" si="15"/>
        <v>11599292.797137011</v>
      </c>
      <c r="I168" s="8">
        <f>H168/'Lask. kunnallisvero 2022 '!C162</f>
        <v>1527.4286011505151</v>
      </c>
      <c r="J168" s="1">
        <f t="shared" si="13"/>
        <v>429.52139884948497</v>
      </c>
      <c r="K168" s="25">
        <f t="shared" si="14"/>
        <v>386.56925896453652</v>
      </c>
      <c r="L168" s="26"/>
      <c r="M168" s="27">
        <f>K168*'Lask. kunnallisvero 2022 '!C162</f>
        <v>2935606.9525766904</v>
      </c>
      <c r="N168" s="28">
        <v>2935606.9525766899</v>
      </c>
      <c r="O168" s="46">
        <f t="shared" si="16"/>
        <v>0</v>
      </c>
      <c r="P168" s="29"/>
      <c r="Q168" s="8">
        <f>M168/'Lask. kunnallisvero 2022 '!C162</f>
        <v>386.56925896453652</v>
      </c>
      <c r="R168" s="19">
        <v>386.56925896453646</v>
      </c>
      <c r="S168" s="47">
        <f t="shared" si="17"/>
        <v>0</v>
      </c>
      <c r="T168" s="4"/>
      <c r="V168" s="4"/>
      <c r="Y168" s="18"/>
      <c r="Z168" s="16"/>
      <c r="AC168" s="15"/>
      <c r="AD168" s="4"/>
      <c r="AF168" s="15"/>
      <c r="AH168" s="16"/>
      <c r="AP168" s="17"/>
    </row>
    <row r="169" spans="1:42" ht="14.5">
      <c r="A169" t="s">
        <v>308</v>
      </c>
      <c r="B169" t="s">
        <v>309</v>
      </c>
      <c r="C169" s="1">
        <f>'Lask. kunnallisvero 2022 '!F163*('Lask. kunnallisvero 2022 '!$E$8/100)*$C$12/100</f>
        <v>2093469.7153162793</v>
      </c>
      <c r="D169" s="1">
        <v>418623.20783387235</v>
      </c>
      <c r="E169" s="1">
        <f t="shared" si="12"/>
        <v>418623.20783387235</v>
      </c>
      <c r="F169" s="1">
        <f>'Lask. kiinteistövero 2022'!T163*1000*2*$F$12/100</f>
        <v>208844.34025000001</v>
      </c>
      <c r="G169" s="1">
        <f>'Lask. kiinteistövero 2022'!R163*1000*2*$G$12/100</f>
        <v>0</v>
      </c>
      <c r="H169" s="1">
        <f t="shared" si="15"/>
        <v>2720937.2634001514</v>
      </c>
      <c r="I169" s="8">
        <f>H169/'Lask. kunnallisvero 2022 '!C163</f>
        <v>1498.3134710353256</v>
      </c>
      <c r="J169" s="1">
        <f t="shared" si="13"/>
        <v>458.63652896467443</v>
      </c>
      <c r="K169" s="25">
        <f t="shared" si="14"/>
        <v>412.77287606820698</v>
      </c>
      <c r="L169" s="26"/>
      <c r="M169" s="27">
        <f>K169*'Lask. kunnallisvero 2022 '!C163</f>
        <v>749595.54293986387</v>
      </c>
      <c r="N169" s="28">
        <v>749595.54293986387</v>
      </c>
      <c r="O169" s="46">
        <f t="shared" si="16"/>
        <v>0</v>
      </c>
      <c r="P169" s="29"/>
      <c r="Q169" s="8">
        <f>M169/'Lask. kunnallisvero 2022 '!C163</f>
        <v>412.77287606820698</v>
      </c>
      <c r="R169" s="19">
        <v>412.77287606820698</v>
      </c>
      <c r="S169" s="47">
        <f t="shared" si="17"/>
        <v>0</v>
      </c>
      <c r="T169" s="4"/>
      <c r="V169" s="4"/>
      <c r="Y169" s="18"/>
      <c r="Z169" s="16"/>
      <c r="AC169" s="15"/>
      <c r="AD169" s="4"/>
      <c r="AF169" s="15"/>
      <c r="AH169" s="16"/>
      <c r="AP169" s="17"/>
    </row>
    <row r="170" spans="1:42" ht="14.5">
      <c r="A170" t="s">
        <v>310</v>
      </c>
      <c r="B170" t="s">
        <v>311</v>
      </c>
      <c r="C170" s="1">
        <f>'Lask. kunnallisvero 2022 '!F164*('Lask. kunnallisvero 2022 '!$E$8/100)*$C$12/100</f>
        <v>29545748.921123818</v>
      </c>
      <c r="D170" s="1">
        <v>3645091.3481561202</v>
      </c>
      <c r="E170" s="1">
        <f t="shared" si="12"/>
        <v>3645091.3481561202</v>
      </c>
      <c r="F170" s="1">
        <f>'Lask. kiinteistövero 2022'!T164*1000*2*$F$12/100</f>
        <v>3309277.9627</v>
      </c>
      <c r="G170" s="1">
        <f>'Lask. kiinteistövero 2022'!R164*1000*2*$G$12/100</f>
        <v>0</v>
      </c>
      <c r="H170" s="1">
        <f t="shared" si="15"/>
        <v>36500118.231979936</v>
      </c>
      <c r="I170" s="8">
        <f>H170/'Lask. kunnallisvero 2022 '!C164</f>
        <v>1751.697376396791</v>
      </c>
      <c r="J170" s="1">
        <f t="shared" si="13"/>
        <v>205.25262360320903</v>
      </c>
      <c r="K170" s="25">
        <f t="shared" si="14"/>
        <v>184.72736124288815</v>
      </c>
      <c r="L170" s="26"/>
      <c r="M170" s="27">
        <f>K170*'Lask. kunnallisvero 2022 '!C164</f>
        <v>3849164.0262180604</v>
      </c>
      <c r="N170" s="28">
        <v>3849164.0262180599</v>
      </c>
      <c r="O170" s="46">
        <f t="shared" si="16"/>
        <v>0</v>
      </c>
      <c r="P170" s="29"/>
      <c r="Q170" s="8">
        <f>M170/'Lask. kunnallisvero 2022 '!C164</f>
        <v>184.72736124288815</v>
      </c>
      <c r="R170" s="19">
        <v>184.72736124288812</v>
      </c>
      <c r="S170" s="47">
        <f t="shared" si="17"/>
        <v>0</v>
      </c>
      <c r="T170" s="4"/>
      <c r="V170" s="4"/>
      <c r="Y170" s="18"/>
      <c r="Z170" s="16"/>
      <c r="AC170" s="15"/>
      <c r="AD170" s="4"/>
      <c r="AF170" s="15"/>
      <c r="AH170" s="16"/>
      <c r="AP170" s="17"/>
    </row>
    <row r="171" spans="1:42" ht="14.5">
      <c r="A171" t="s">
        <v>312</v>
      </c>
      <c r="B171" t="s">
        <v>313</v>
      </c>
      <c r="C171" s="1">
        <f>'Lask. kunnallisvero 2022 '!F165*('Lask. kunnallisvero 2022 '!$E$8/100)*$C$12/100</f>
        <v>6378573.0127277104</v>
      </c>
      <c r="D171" s="1">
        <v>2131965.7330429801</v>
      </c>
      <c r="E171" s="1">
        <f t="shared" si="12"/>
        <v>2131965.7330429801</v>
      </c>
      <c r="F171" s="1">
        <f>'Lask. kiinteistövero 2022'!T165*1000*2*$F$12/100</f>
        <v>1436834.0281000002</v>
      </c>
      <c r="G171" s="1">
        <f>'Lask. kiinteistövero 2022'!R165*1000*2*$G$12/100</f>
        <v>0</v>
      </c>
      <c r="H171" s="1">
        <f t="shared" si="15"/>
        <v>9947372.7738706917</v>
      </c>
      <c r="I171" s="8">
        <f>H171/'Lask. kunnallisvero 2022 '!C165</f>
        <v>1765.2835446088184</v>
      </c>
      <c r="J171" s="1">
        <f t="shared" si="13"/>
        <v>191.66645539118167</v>
      </c>
      <c r="K171" s="25">
        <f t="shared" si="14"/>
        <v>172.49980985206352</v>
      </c>
      <c r="L171" s="26"/>
      <c r="M171" s="27">
        <f>K171*'Lask. kunnallisvero 2022 '!C165</f>
        <v>972036.42851637793</v>
      </c>
      <c r="N171" s="28">
        <v>972036.42851637793</v>
      </c>
      <c r="O171" s="46">
        <f t="shared" si="16"/>
        <v>0</v>
      </c>
      <c r="P171" s="29"/>
      <c r="Q171" s="8">
        <f>M171/'Lask. kunnallisvero 2022 '!C165</f>
        <v>172.49980985206352</v>
      </c>
      <c r="R171" s="19">
        <v>172.49980985206352</v>
      </c>
      <c r="S171" s="47">
        <f t="shared" si="17"/>
        <v>0</v>
      </c>
      <c r="T171" s="4"/>
      <c r="V171" s="4"/>
      <c r="Y171" s="18"/>
      <c r="Z171" s="16"/>
      <c r="AC171" s="15"/>
      <c r="AD171" s="4"/>
      <c r="AF171" s="15"/>
      <c r="AH171" s="16"/>
      <c r="AP171" s="17"/>
    </row>
    <row r="172" spans="1:42" ht="14.5">
      <c r="A172" t="s">
        <v>314</v>
      </c>
      <c r="B172" t="s">
        <v>315</v>
      </c>
      <c r="C172" s="1">
        <f>'Lask. kunnallisvero 2022 '!F166*('Lask. kunnallisvero 2022 '!$E$8/100)*$C$12/100</f>
        <v>11956134.361306662</v>
      </c>
      <c r="D172" s="1">
        <v>2635429.4637074783</v>
      </c>
      <c r="E172" s="1">
        <f t="shared" si="12"/>
        <v>2635429.4637074783</v>
      </c>
      <c r="F172" s="1">
        <f>'Lask. kiinteistövero 2022'!T166*1000*2*$F$12/100</f>
        <v>1506195.7408000005</v>
      </c>
      <c r="G172" s="1">
        <f>'Lask. kiinteistövero 2022'!R166*1000*2*$G$12/100</f>
        <v>0</v>
      </c>
      <c r="H172" s="1">
        <f t="shared" si="15"/>
        <v>16097759.565814141</v>
      </c>
      <c r="I172" s="8">
        <f>H172/'Lask. kunnallisvero 2022 '!C166</f>
        <v>1683.3378192841305</v>
      </c>
      <c r="J172" s="1">
        <f t="shared" si="13"/>
        <v>273.6121807158695</v>
      </c>
      <c r="K172" s="25">
        <f t="shared" si="14"/>
        <v>246.25096264428257</v>
      </c>
      <c r="L172" s="26"/>
      <c r="M172" s="27">
        <f>K172*'Lask. kunnallisvero 2022 '!C166</f>
        <v>2354897.9557672744</v>
      </c>
      <c r="N172" s="28">
        <v>2354897.9557672744</v>
      </c>
      <c r="O172" s="46">
        <f t="shared" si="16"/>
        <v>0</v>
      </c>
      <c r="P172" s="29"/>
      <c r="Q172" s="8">
        <f>M172/'Lask. kunnallisvero 2022 '!C166</f>
        <v>246.25096264428259</v>
      </c>
      <c r="R172" s="19">
        <v>246.25096264428259</v>
      </c>
      <c r="S172" s="47">
        <f t="shared" si="17"/>
        <v>0</v>
      </c>
      <c r="T172" s="4"/>
      <c r="V172" s="4"/>
      <c r="Y172" s="18"/>
      <c r="Z172" s="16"/>
      <c r="AC172" s="15"/>
      <c r="AD172" s="4"/>
      <c r="AF172" s="15"/>
      <c r="AH172" s="16"/>
      <c r="AP172" s="17"/>
    </row>
    <row r="173" spans="1:42" ht="14.5">
      <c r="A173" t="s">
        <v>316</v>
      </c>
      <c r="B173" t="s">
        <v>317</v>
      </c>
      <c r="C173" s="1">
        <f>'Lask. kunnallisvero 2022 '!F167*('Lask. kunnallisvero 2022 '!$E$8/100)*$C$12/100</f>
        <v>32893128.345405258</v>
      </c>
      <c r="D173" s="1">
        <v>7967345.1501931129</v>
      </c>
      <c r="E173" s="1">
        <f t="shared" si="12"/>
        <v>7967345.1501931129</v>
      </c>
      <c r="F173" s="1">
        <f>'Lask. kiinteistövero 2022'!T167*1000*2*$F$12/100</f>
        <v>3799919.1792000001</v>
      </c>
      <c r="G173" s="1">
        <f>'Lask. kiinteistövero 2022'!R167*1000*2*$G$12/100</f>
        <v>0</v>
      </c>
      <c r="H173" s="1">
        <f t="shared" si="15"/>
        <v>44660392.674798369</v>
      </c>
      <c r="I173" s="8">
        <f>H173/'Lask. kunnallisvero 2022 '!C167</f>
        <v>2281.0354295315578</v>
      </c>
      <c r="J173" s="1">
        <f t="shared" si="13"/>
        <v>-324.08542953155779</v>
      </c>
      <c r="K173" s="25">
        <f t="shared" si="14"/>
        <v>-32.408542953155781</v>
      </c>
      <c r="L173" s="26"/>
      <c r="M173" s="27">
        <f>K173*'Lask. kunnallisvero 2022 '!C167</f>
        <v>-634526.86247983703</v>
      </c>
      <c r="N173" s="28">
        <v>-634526.86247983703</v>
      </c>
      <c r="O173" s="46">
        <f t="shared" si="16"/>
        <v>0</v>
      </c>
      <c r="P173" s="29"/>
      <c r="Q173" s="8">
        <f>M173/'Lask. kunnallisvero 2022 '!C167</f>
        <v>-32.408542953155781</v>
      </c>
      <c r="R173" s="19">
        <v>-32.408542953155781</v>
      </c>
      <c r="S173" s="47">
        <f t="shared" si="17"/>
        <v>0</v>
      </c>
      <c r="T173" s="4"/>
      <c r="V173" s="4"/>
      <c r="Y173" s="18"/>
      <c r="Z173" s="16"/>
      <c r="AC173" s="15"/>
      <c r="AD173" s="4"/>
      <c r="AF173" s="15"/>
      <c r="AH173" s="16"/>
      <c r="AP173" s="17"/>
    </row>
    <row r="174" spans="1:42" ht="14.5">
      <c r="A174" t="s">
        <v>318</v>
      </c>
      <c r="B174" t="s">
        <v>319</v>
      </c>
      <c r="C174" s="1">
        <f>'Lask. kunnallisvero 2022 '!F168*('Lask. kunnallisvero 2022 '!$E$8/100)*$C$12/100</f>
        <v>6501815.1588689657</v>
      </c>
      <c r="D174" s="1">
        <v>593670.29509236</v>
      </c>
      <c r="E174" s="1">
        <f t="shared" si="12"/>
        <v>593670.29509236</v>
      </c>
      <c r="F174" s="1">
        <f>'Lask. kiinteistövero 2022'!T168*1000*2*$F$12/100</f>
        <v>578334.22750000004</v>
      </c>
      <c r="G174" s="1">
        <f>'Lask. kiinteistövero 2022'!R168*1000*2*$G$12/100</f>
        <v>0</v>
      </c>
      <c r="H174" s="1">
        <f t="shared" si="15"/>
        <v>7673819.6814613258</v>
      </c>
      <c r="I174" s="8">
        <f>H174/'Lask. kunnallisvero 2022 '!C168</f>
        <v>1484.5849644924212</v>
      </c>
      <c r="J174" s="1">
        <f t="shared" si="13"/>
        <v>472.3650355075788</v>
      </c>
      <c r="K174" s="25">
        <f t="shared" si="14"/>
        <v>425.12853195682095</v>
      </c>
      <c r="L174" s="26"/>
      <c r="M174" s="27">
        <f>K174*'Lask. kunnallisvero 2022 '!C168</f>
        <v>2197489.3816848076</v>
      </c>
      <c r="N174" s="28">
        <v>2197489.3816848076</v>
      </c>
      <c r="O174" s="46">
        <f t="shared" si="16"/>
        <v>0</v>
      </c>
      <c r="P174" s="29"/>
      <c r="Q174" s="8">
        <f>M174/'Lask. kunnallisvero 2022 '!C168</f>
        <v>425.12853195682095</v>
      </c>
      <c r="R174" s="19">
        <v>425.12853195682095</v>
      </c>
      <c r="S174" s="47">
        <f t="shared" si="17"/>
        <v>0</v>
      </c>
      <c r="T174" s="4"/>
      <c r="V174" s="4"/>
      <c r="Y174" s="18"/>
      <c r="Z174" s="16"/>
      <c r="AC174" s="15"/>
      <c r="AD174" s="4"/>
      <c r="AF174" s="15"/>
      <c r="AH174" s="16"/>
      <c r="AP174" s="17"/>
    </row>
    <row r="175" spans="1:42" ht="14.5">
      <c r="A175" t="s">
        <v>320</v>
      </c>
      <c r="B175" t="s">
        <v>321</v>
      </c>
      <c r="C175" s="1">
        <f>'Lask. kunnallisvero 2022 '!F169*('Lask. kunnallisvero 2022 '!$E$8/100)*$C$12/100</f>
        <v>10586745.636299999</v>
      </c>
      <c r="D175" s="1">
        <v>1385842.1056305363</v>
      </c>
      <c r="E175" s="1">
        <f t="shared" si="12"/>
        <v>1385842.1056305363</v>
      </c>
      <c r="F175" s="1">
        <f>'Lask. kiinteistövero 2022'!T169*1000*2*$F$12/100</f>
        <v>1202408.6347500004</v>
      </c>
      <c r="G175" s="1">
        <f>'Lask. kiinteistövero 2022'!R169*1000*2*$G$12/100</f>
        <v>0</v>
      </c>
      <c r="H175" s="1">
        <f t="shared" si="15"/>
        <v>13174996.376680536</v>
      </c>
      <c r="I175" s="8">
        <f>H175/'Lask. kunnallisvero 2022 '!C169</f>
        <v>1267.3140031435682</v>
      </c>
      <c r="J175" s="1">
        <f t="shared" si="13"/>
        <v>689.6359968564318</v>
      </c>
      <c r="K175" s="25">
        <f t="shared" si="14"/>
        <v>620.6723971707886</v>
      </c>
      <c r="L175" s="26"/>
      <c r="M175" s="27">
        <f>K175*'Lask. kunnallisvero 2022 '!C169</f>
        <v>6452510.2409875179</v>
      </c>
      <c r="N175" s="28">
        <v>6452510.2409875179</v>
      </c>
      <c r="O175" s="46">
        <f t="shared" si="16"/>
        <v>0</v>
      </c>
      <c r="P175" s="29"/>
      <c r="Q175" s="8">
        <f>M175/'Lask. kunnallisvero 2022 '!C169</f>
        <v>620.6723971707886</v>
      </c>
      <c r="R175" s="19">
        <v>620.6723971707886</v>
      </c>
      <c r="S175" s="47">
        <f t="shared" si="17"/>
        <v>0</v>
      </c>
      <c r="T175" s="4"/>
      <c r="V175" s="4"/>
      <c r="Y175" s="18"/>
      <c r="Z175" s="16"/>
      <c r="AC175" s="15"/>
      <c r="AD175" s="4"/>
      <c r="AF175" s="15"/>
      <c r="AH175" s="16"/>
      <c r="AP175" s="17"/>
    </row>
    <row r="176" spans="1:42" ht="14.5">
      <c r="A176" t="s">
        <v>322</v>
      </c>
      <c r="B176" t="s">
        <v>323</v>
      </c>
      <c r="C176" s="1">
        <f>'Lask. kunnallisvero 2022 '!F170*('Lask. kunnallisvero 2022 '!$E$8/100)*$C$12/100</f>
        <v>50769077.795961902</v>
      </c>
      <c r="D176" s="1">
        <v>6530974.5629924722</v>
      </c>
      <c r="E176" s="1">
        <f t="shared" si="12"/>
        <v>6530974.5629924722</v>
      </c>
      <c r="F176" s="1">
        <f>'Lask. kiinteistövero 2022'!T170*1000*2*$F$12/100</f>
        <v>4737907.0992000001</v>
      </c>
      <c r="G176" s="1">
        <f>'Lask. kiinteistövero 2022'!R170*1000*2*$G$12/100</f>
        <v>0</v>
      </c>
      <c r="H176" s="1">
        <f t="shared" si="15"/>
        <v>62037959.458154373</v>
      </c>
      <c r="I176" s="8">
        <f>H176/'Lask. kunnallisvero 2022 '!C170</f>
        <v>1778.4072772088743</v>
      </c>
      <c r="J176" s="1">
        <f t="shared" si="13"/>
        <v>178.5427227911257</v>
      </c>
      <c r="K176" s="25">
        <f t="shared" si="14"/>
        <v>160.68845051201313</v>
      </c>
      <c r="L176" s="26"/>
      <c r="M176" s="27">
        <f>K176*'Lask. kunnallisvero 2022 '!C170</f>
        <v>5605455.9076610664</v>
      </c>
      <c r="N176" s="28">
        <v>5605455.9076610664</v>
      </c>
      <c r="O176" s="46">
        <f t="shared" si="16"/>
        <v>0</v>
      </c>
      <c r="P176" s="29"/>
      <c r="Q176" s="8">
        <f>M176/'Lask. kunnallisvero 2022 '!C170</f>
        <v>160.68845051201313</v>
      </c>
      <c r="R176" s="19">
        <v>160.68845051201313</v>
      </c>
      <c r="S176" s="47">
        <f t="shared" si="17"/>
        <v>0</v>
      </c>
      <c r="T176" s="4"/>
      <c r="V176" s="4"/>
      <c r="Y176" s="18"/>
      <c r="Z176" s="16"/>
      <c r="AC176" s="15"/>
      <c r="AD176" s="4"/>
      <c r="AF176" s="15"/>
      <c r="AH176" s="16"/>
      <c r="AP176" s="17"/>
    </row>
    <row r="177" spans="1:42" ht="14.5">
      <c r="A177" t="s">
        <v>324</v>
      </c>
      <c r="B177" t="s">
        <v>325</v>
      </c>
      <c r="C177" s="1">
        <f>'Lask. kunnallisvero 2022 '!F171*('Lask. kunnallisvero 2022 '!$E$8/100)*$C$12/100</f>
        <v>6243268.647972093</v>
      </c>
      <c r="D177" s="1">
        <v>346339.46041468758</v>
      </c>
      <c r="E177" s="1">
        <f t="shared" si="12"/>
        <v>346339.46041468752</v>
      </c>
      <c r="F177" s="1">
        <f>'Lask. kiinteistövero 2022'!T171*1000*2*$F$12/100</f>
        <v>483629.76475000003</v>
      </c>
      <c r="G177" s="1">
        <f>'Lask. kiinteistövero 2022'!R171*1000*2*$G$12/100</f>
        <v>0</v>
      </c>
      <c r="H177" s="1">
        <f t="shared" si="15"/>
        <v>7073237.8731367802</v>
      </c>
      <c r="I177" s="8">
        <f>H177/'Lask. kunnallisvero 2022 '!C171</f>
        <v>1508.4747010315164</v>
      </c>
      <c r="J177" s="1">
        <f t="shared" si="13"/>
        <v>448.47529896848368</v>
      </c>
      <c r="K177" s="25">
        <f t="shared" si="14"/>
        <v>403.62776907163533</v>
      </c>
      <c r="L177" s="26"/>
      <c r="M177" s="27">
        <f>K177*'Lask. kunnallisvero 2022 '!C171</f>
        <v>1892610.6091768981</v>
      </c>
      <c r="N177" s="28">
        <v>1892610.6091768981</v>
      </c>
      <c r="O177" s="46">
        <f t="shared" si="16"/>
        <v>0</v>
      </c>
      <c r="P177" s="29"/>
      <c r="Q177" s="8">
        <f>M177/'Lask. kunnallisvero 2022 '!C171</f>
        <v>403.62776907163533</v>
      </c>
      <c r="R177" s="19">
        <v>403.62776907163533</v>
      </c>
      <c r="S177" s="47">
        <f t="shared" si="17"/>
        <v>0</v>
      </c>
      <c r="T177" s="4"/>
      <c r="V177" s="4"/>
      <c r="Y177" s="18"/>
      <c r="Z177" s="16"/>
      <c r="AC177" s="15"/>
      <c r="AD177" s="4"/>
      <c r="AF177" s="15"/>
      <c r="AH177" s="16"/>
      <c r="AP177" s="17"/>
    </row>
    <row r="178" spans="1:42" ht="14.5">
      <c r="A178" t="s">
        <v>326</v>
      </c>
      <c r="B178" t="s">
        <v>327</v>
      </c>
      <c r="C178" s="1">
        <f>'Lask. kunnallisvero 2022 '!F172*('Lask. kunnallisvero 2022 '!$E$8/100)*$C$12/100</f>
        <v>9374030.1360095236</v>
      </c>
      <c r="D178" s="1">
        <v>2804342.9013747177</v>
      </c>
      <c r="E178" s="1">
        <f t="shared" si="12"/>
        <v>2804342.9013747182</v>
      </c>
      <c r="F178" s="1">
        <f>'Lask. kiinteistövero 2022'!T172*1000*2*$F$12/100</f>
        <v>1186584.41515</v>
      </c>
      <c r="G178" s="1">
        <f>'Lask. kiinteistövero 2022'!R172*1000*2*$G$12/100</f>
        <v>0</v>
      </c>
      <c r="H178" s="1">
        <f t="shared" si="15"/>
        <v>13364957.452534242</v>
      </c>
      <c r="I178" s="8">
        <f>H178/'Lask. kunnallisvero 2022 '!C172</f>
        <v>1418.3335936043979</v>
      </c>
      <c r="J178" s="1">
        <f t="shared" si="13"/>
        <v>538.6164063956021</v>
      </c>
      <c r="K178" s="25">
        <f t="shared" si="14"/>
        <v>484.75476575604188</v>
      </c>
      <c r="L178" s="26"/>
      <c r="M178" s="27">
        <f>K178*'Lask. kunnallisvero 2022 '!C172</f>
        <v>4567844.1577191828</v>
      </c>
      <c r="N178" s="28">
        <v>4567844.1577191828</v>
      </c>
      <c r="O178" s="46">
        <f t="shared" si="16"/>
        <v>0</v>
      </c>
      <c r="P178" s="29"/>
      <c r="Q178" s="8">
        <f>M178/'Lask. kunnallisvero 2022 '!C172</f>
        <v>484.75476575604188</v>
      </c>
      <c r="R178" s="19">
        <v>484.75476575604188</v>
      </c>
      <c r="S178" s="47">
        <f t="shared" si="17"/>
        <v>0</v>
      </c>
      <c r="T178" s="4"/>
      <c r="V178" s="4"/>
      <c r="Y178" s="18"/>
      <c r="Z178" s="16"/>
      <c r="AC178" s="15"/>
      <c r="AD178" s="4"/>
      <c r="AF178" s="15"/>
      <c r="AH178" s="16"/>
      <c r="AP178" s="17"/>
    </row>
    <row r="179" spans="1:42" ht="14.5">
      <c r="A179" t="s">
        <v>328</v>
      </c>
      <c r="B179" t="s">
        <v>329</v>
      </c>
      <c r="C179" s="1">
        <f>'Lask. kunnallisvero 2022 '!F173*('Lask. kunnallisvero 2022 '!$E$8/100)*$C$12/100</f>
        <v>73954571.334516451</v>
      </c>
      <c r="D179" s="1">
        <v>8162286.0178433983</v>
      </c>
      <c r="E179" s="1">
        <f t="shared" si="12"/>
        <v>8162286.0178433983</v>
      </c>
      <c r="F179" s="1">
        <f>'Lask. kiinteistövero 2022'!T173*1000*2*$F$12/100</f>
        <v>6225801.6045500012</v>
      </c>
      <c r="G179" s="1">
        <f>'Lask. kiinteistövero 2022'!R173*1000*2*$G$12/100</f>
        <v>0</v>
      </c>
      <c r="H179" s="1">
        <f t="shared" si="15"/>
        <v>88342658.95690985</v>
      </c>
      <c r="I179" s="8">
        <f>H179/'Lask. kunnallisvero 2022 '!C173</f>
        <v>2002.0091770777494</v>
      </c>
      <c r="J179" s="1">
        <f t="shared" si="13"/>
        <v>-45.059177077749382</v>
      </c>
      <c r="K179" s="25">
        <f t="shared" si="14"/>
        <v>-4.5059177077749384</v>
      </c>
      <c r="L179" s="26"/>
      <c r="M179" s="27">
        <f>K179*'Lask. kunnallisvero 2022 '!C173</f>
        <v>-198832.63069098472</v>
      </c>
      <c r="N179" s="28">
        <v>-198832.63069098472</v>
      </c>
      <c r="O179" s="46">
        <f t="shared" si="16"/>
        <v>0</v>
      </c>
      <c r="P179" s="29"/>
      <c r="Q179" s="8">
        <f>M179/'Lask. kunnallisvero 2022 '!C173</f>
        <v>-4.5059177077749384</v>
      </c>
      <c r="R179" s="19">
        <v>-4.5059177077749384</v>
      </c>
      <c r="S179" s="47">
        <f t="shared" si="17"/>
        <v>0</v>
      </c>
      <c r="T179" s="4"/>
      <c r="V179" s="4"/>
      <c r="Y179" s="18"/>
      <c r="Z179" s="16"/>
      <c r="AC179" s="15"/>
      <c r="AD179" s="4"/>
      <c r="AF179" s="15"/>
      <c r="AH179" s="16"/>
      <c r="AP179" s="17"/>
    </row>
    <row r="180" spans="1:42" ht="14.5">
      <c r="A180" t="s">
        <v>330</v>
      </c>
      <c r="B180" t="s">
        <v>331</v>
      </c>
      <c r="C180" s="1">
        <f>'Lask. kunnallisvero 2022 '!F174*('Lask. kunnallisvero 2022 '!$E$8/100)*$C$12/100</f>
        <v>10390374.217719048</v>
      </c>
      <c r="D180" s="1">
        <v>2983325.2421156638</v>
      </c>
      <c r="E180" s="1">
        <f t="shared" si="12"/>
        <v>2983325.2421156638</v>
      </c>
      <c r="F180" s="1">
        <f>'Lask. kiinteistövero 2022'!T174*1000*2*$F$12/100</f>
        <v>1872062.1213000005</v>
      </c>
      <c r="G180" s="1">
        <f>'Lask. kiinteistövero 2022'!R174*1000*2*$G$12/100</f>
        <v>0</v>
      </c>
      <c r="H180" s="1">
        <f t="shared" si="15"/>
        <v>15245761.581134712</v>
      </c>
      <c r="I180" s="8">
        <f>H180/'Lask. kunnallisvero 2022 '!C174</f>
        <v>1594.4113763997816</v>
      </c>
      <c r="J180" s="1">
        <f t="shared" si="13"/>
        <v>362.53862360021844</v>
      </c>
      <c r="K180" s="25">
        <f t="shared" si="14"/>
        <v>326.28476124019659</v>
      </c>
      <c r="L180" s="26"/>
      <c r="M180" s="27">
        <f>K180*'Lask. kunnallisvero 2022 '!C174</f>
        <v>3119934.8869787599</v>
      </c>
      <c r="N180" s="28">
        <v>3119934.8869787599</v>
      </c>
      <c r="O180" s="46">
        <f t="shared" si="16"/>
        <v>0</v>
      </c>
      <c r="P180" s="29"/>
      <c r="Q180" s="8">
        <f>M180/'Lask. kunnallisvero 2022 '!C174</f>
        <v>326.28476124019659</v>
      </c>
      <c r="R180" s="19">
        <v>326.28476124019659</v>
      </c>
      <c r="S180" s="47">
        <f t="shared" si="17"/>
        <v>0</v>
      </c>
      <c r="T180" s="4"/>
      <c r="V180" s="4"/>
      <c r="Y180" s="18"/>
      <c r="Z180" s="16"/>
      <c r="AC180" s="15"/>
      <c r="AD180" s="4"/>
      <c r="AF180" s="15"/>
      <c r="AH180" s="16"/>
      <c r="AP180" s="17"/>
    </row>
    <row r="181" spans="1:42" ht="14.5">
      <c r="A181" t="s">
        <v>332</v>
      </c>
      <c r="B181" t="s">
        <v>333</v>
      </c>
      <c r="C181" s="1">
        <f>'Lask. kunnallisvero 2022 '!F175*('Lask. kunnallisvero 2022 '!$E$8/100)*$C$12/100</f>
        <v>19317955.650917646</v>
      </c>
      <c r="D181" s="1">
        <v>2668214.7658539698</v>
      </c>
      <c r="E181" s="1">
        <f t="shared" si="12"/>
        <v>2668214.7658539698</v>
      </c>
      <c r="F181" s="1">
        <f>'Lask. kiinteistövero 2022'!T175*1000*2*$F$12/100</f>
        <v>2150233.4522500006</v>
      </c>
      <c r="G181" s="1">
        <f>'Lask. kiinteistövero 2022'!R175*1000*2*$G$12/100</f>
        <v>0</v>
      </c>
      <c r="H181" s="1">
        <f t="shared" si="15"/>
        <v>24136403.869021617</v>
      </c>
      <c r="I181" s="8">
        <f>H181/'Lask. kunnallisvero 2022 '!C175</f>
        <v>1526.8474107427642</v>
      </c>
      <c r="J181" s="1">
        <f t="shared" si="13"/>
        <v>430.10258925723588</v>
      </c>
      <c r="K181" s="25">
        <f t="shared" si="14"/>
        <v>387.0923303315123</v>
      </c>
      <c r="L181" s="26"/>
      <c r="M181" s="27">
        <f>K181*'Lask. kunnallisvero 2022 '!C175</f>
        <v>6119155.5578805469</v>
      </c>
      <c r="N181" s="28">
        <v>6119155.5578805469</v>
      </c>
      <c r="O181" s="46">
        <f t="shared" si="16"/>
        <v>0</v>
      </c>
      <c r="P181" s="29"/>
      <c r="Q181" s="8">
        <f>M181/'Lask. kunnallisvero 2022 '!C175</f>
        <v>387.0923303315123</v>
      </c>
      <c r="R181" s="19">
        <v>387.0923303315123</v>
      </c>
      <c r="S181" s="47">
        <f t="shared" si="17"/>
        <v>0</v>
      </c>
      <c r="T181" s="4"/>
      <c r="V181" s="4"/>
      <c r="Y181" s="18"/>
      <c r="Z181" s="16"/>
      <c r="AC181" s="15"/>
      <c r="AD181" s="4"/>
      <c r="AF181" s="15"/>
      <c r="AH181" s="16"/>
      <c r="AP181" s="17"/>
    </row>
    <row r="182" spans="1:42" ht="14.5">
      <c r="A182" t="s">
        <v>334</v>
      </c>
      <c r="B182" t="s">
        <v>335</v>
      </c>
      <c r="C182" s="1">
        <f>'Lask. kunnallisvero 2022 '!F176*('Lask. kunnallisvero 2022 '!$E$8/100)*$C$12/100</f>
        <v>1430124.3088523808</v>
      </c>
      <c r="D182" s="1">
        <v>490145.29910674319</v>
      </c>
      <c r="E182" s="1">
        <f t="shared" si="12"/>
        <v>490145.29910674319</v>
      </c>
      <c r="F182" s="1">
        <f>'Lask. kiinteistövero 2022'!T176*1000*2*$F$12/100</f>
        <v>210867.67204999999</v>
      </c>
      <c r="G182" s="1">
        <f>'Lask. kiinteistövero 2022'!R176*1000*2*$G$12/100</f>
        <v>0</v>
      </c>
      <c r="H182" s="1">
        <f t="shared" si="15"/>
        <v>2131137.280009124</v>
      </c>
      <c r="I182" s="8">
        <f>H182/'Lask. kunnallisvero 2022 '!C176</f>
        <v>1593.9695437614989</v>
      </c>
      <c r="J182" s="1">
        <f t="shared" si="13"/>
        <v>362.98045623850112</v>
      </c>
      <c r="K182" s="25">
        <f t="shared" si="14"/>
        <v>326.68241061465102</v>
      </c>
      <c r="L182" s="26"/>
      <c r="M182" s="27">
        <f>K182*'Lask. kunnallisvero 2022 '!C176</f>
        <v>436774.38299178838</v>
      </c>
      <c r="N182" s="28">
        <v>436774.38299178838</v>
      </c>
      <c r="O182" s="46">
        <f t="shared" si="16"/>
        <v>0</v>
      </c>
      <c r="P182" s="29"/>
      <c r="Q182" s="8">
        <f>M182/'Lask. kunnallisvero 2022 '!C176</f>
        <v>326.68241061465102</v>
      </c>
      <c r="R182" s="19">
        <v>326.68241061465102</v>
      </c>
      <c r="S182" s="47">
        <f t="shared" si="17"/>
        <v>0</v>
      </c>
      <c r="T182" s="4"/>
      <c r="V182" s="4"/>
      <c r="Y182" s="18"/>
      <c r="Z182" s="16"/>
      <c r="AC182" s="15"/>
      <c r="AD182" s="4"/>
      <c r="AF182" s="15"/>
      <c r="AH182" s="16"/>
      <c r="AP182" s="17"/>
    </row>
    <row r="183" spans="1:42" ht="14.5">
      <c r="A183" t="s">
        <v>336</v>
      </c>
      <c r="B183" t="s">
        <v>337</v>
      </c>
      <c r="C183" s="1">
        <f>'Lask. kunnallisvero 2022 '!F177*('Lask. kunnallisvero 2022 '!$E$8/100)*$C$12/100</f>
        <v>10758946.041399999</v>
      </c>
      <c r="D183" s="1">
        <v>1773651.6961371216</v>
      </c>
      <c r="E183" s="1">
        <f t="shared" si="12"/>
        <v>1773651.6961371216</v>
      </c>
      <c r="F183" s="1">
        <f>'Lask. kiinteistövero 2022'!T177*1000*2*$F$12/100</f>
        <v>1391987.3760000002</v>
      </c>
      <c r="G183" s="1">
        <f>'Lask. kiinteistövero 2022'!R177*1000*2*$G$12/100</f>
        <v>0</v>
      </c>
      <c r="H183" s="1">
        <f t="shared" si="15"/>
        <v>13924585.11353712</v>
      </c>
      <c r="I183" s="8">
        <f>H183/'Lask. kunnallisvero 2022 '!C177</f>
        <v>1550.9673773153397</v>
      </c>
      <c r="J183" s="1">
        <f t="shared" si="13"/>
        <v>405.98262268466033</v>
      </c>
      <c r="K183" s="25">
        <f t="shared" si="14"/>
        <v>365.38436041619434</v>
      </c>
      <c r="L183" s="26"/>
      <c r="M183" s="27">
        <f>K183*'Lask. kunnallisvero 2022 '!C177</f>
        <v>3280420.787816593</v>
      </c>
      <c r="N183" s="28">
        <v>3280420.7878165925</v>
      </c>
      <c r="O183" s="46">
        <f t="shared" si="16"/>
        <v>0</v>
      </c>
      <c r="P183" s="29"/>
      <c r="Q183" s="8">
        <f>M183/'Lask. kunnallisvero 2022 '!C177</f>
        <v>365.38436041619434</v>
      </c>
      <c r="R183" s="19">
        <v>365.38436041619428</v>
      </c>
      <c r="S183" s="47">
        <f t="shared" si="17"/>
        <v>0</v>
      </c>
      <c r="T183" s="4"/>
      <c r="V183" s="4"/>
      <c r="Y183" s="18"/>
      <c r="Z183" s="16"/>
      <c r="AC183" s="15"/>
      <c r="AD183" s="4"/>
      <c r="AF183" s="15"/>
      <c r="AH183" s="16"/>
      <c r="AP183" s="17"/>
    </row>
    <row r="184" spans="1:42" ht="14.5">
      <c r="A184" t="s">
        <v>338</v>
      </c>
      <c r="B184" t="s">
        <v>339</v>
      </c>
      <c r="C184" s="1">
        <f>'Lask. kunnallisvero 2022 '!F178*('Lask. kunnallisvero 2022 '!$E$8/100)*$C$12/100</f>
        <v>7944496.4814500008</v>
      </c>
      <c r="D184" s="1">
        <v>1197034.1661354145</v>
      </c>
      <c r="E184" s="1">
        <f t="shared" si="12"/>
        <v>1197034.1661354145</v>
      </c>
      <c r="F184" s="1">
        <f>'Lask. kiinteistövero 2022'!T178*1000*2*$F$12/100</f>
        <v>881089.46625000006</v>
      </c>
      <c r="G184" s="1">
        <f>'Lask. kiinteistövero 2022'!R178*1000*2*$G$12/100</f>
        <v>0</v>
      </c>
      <c r="H184" s="1">
        <f t="shared" si="15"/>
        <v>10022620.113835415</v>
      </c>
      <c r="I184" s="8">
        <f>H184/'Lask. kunnallisvero 2022 '!C178</f>
        <v>1411.2391036096051</v>
      </c>
      <c r="J184" s="1">
        <f t="shared" si="13"/>
        <v>545.71089639039496</v>
      </c>
      <c r="K184" s="25">
        <f t="shared" si="14"/>
        <v>491.13980675135548</v>
      </c>
      <c r="L184" s="26"/>
      <c r="M184" s="27">
        <f>K184*'Lask. kunnallisvero 2022 '!C178</f>
        <v>3488074.9075481268</v>
      </c>
      <c r="N184" s="28">
        <v>3488074.9075481268</v>
      </c>
      <c r="O184" s="46">
        <f t="shared" si="16"/>
        <v>0</v>
      </c>
      <c r="P184" s="29"/>
      <c r="Q184" s="8">
        <f>M184/'Lask. kunnallisvero 2022 '!C178</f>
        <v>491.13980675135548</v>
      </c>
      <c r="R184" s="19">
        <v>491.13980675135548</v>
      </c>
      <c r="S184" s="47">
        <f t="shared" si="17"/>
        <v>0</v>
      </c>
      <c r="T184" s="4"/>
      <c r="V184" s="4"/>
      <c r="Y184" s="18"/>
      <c r="Z184" s="16"/>
      <c r="AC184" s="15"/>
      <c r="AD184" s="4"/>
      <c r="AF184" s="15"/>
      <c r="AH184" s="16"/>
      <c r="AP184" s="17"/>
    </row>
    <row r="185" spans="1:42" ht="14.5">
      <c r="A185" t="s">
        <v>340</v>
      </c>
      <c r="B185" t="s">
        <v>341</v>
      </c>
      <c r="C185" s="1">
        <f>'Lask. kunnallisvero 2022 '!F179*('Lask. kunnallisvero 2022 '!$E$8/100)*$C$12/100</f>
        <v>294794402.75822926</v>
      </c>
      <c r="D185" s="1">
        <v>45481846.781372488</v>
      </c>
      <c r="E185" s="1">
        <f t="shared" si="12"/>
        <v>45481846.781372488</v>
      </c>
      <c r="F185" s="1">
        <f>'Lask. kiinteistövero 2022'!T179*1000*2*$F$12/100</f>
        <v>30616849.319050003</v>
      </c>
      <c r="G185" s="1">
        <f>'Lask. kiinteistövero 2022'!R179*1000*2*$G$12/100</f>
        <v>0</v>
      </c>
      <c r="H185" s="1">
        <f t="shared" si="15"/>
        <v>370893098.85865176</v>
      </c>
      <c r="I185" s="8">
        <f>H185/'Lask. kunnallisvero 2022 '!C179</f>
        <v>1769.9419179992067</v>
      </c>
      <c r="J185" s="1">
        <f t="shared" si="13"/>
        <v>187.00808200079337</v>
      </c>
      <c r="K185" s="25">
        <f t="shared" si="14"/>
        <v>168.30727380071403</v>
      </c>
      <c r="L185" s="26"/>
      <c r="M185" s="27">
        <f>K185*'Lask. kunnallisvero 2022 '!C179</f>
        <v>35268957.532213427</v>
      </c>
      <c r="N185" s="28">
        <v>35268957.532213427</v>
      </c>
      <c r="O185" s="46">
        <f t="shared" si="16"/>
        <v>0</v>
      </c>
      <c r="P185" s="29"/>
      <c r="Q185" s="8">
        <f>M185/'Lask. kunnallisvero 2022 '!C179</f>
        <v>168.30727380071403</v>
      </c>
      <c r="R185" s="19">
        <v>168.30727380071403</v>
      </c>
      <c r="S185" s="47">
        <f t="shared" si="17"/>
        <v>0</v>
      </c>
      <c r="T185" s="4"/>
      <c r="V185" s="4"/>
      <c r="Y185" s="18"/>
      <c r="Z185" s="16"/>
      <c r="AC185" s="15"/>
      <c r="AD185" s="4"/>
      <c r="AF185" s="15"/>
      <c r="AH185" s="16"/>
      <c r="AP185" s="17"/>
    </row>
    <row r="186" spans="1:42" ht="14.5">
      <c r="A186" t="s">
        <v>342</v>
      </c>
      <c r="B186" t="s">
        <v>343</v>
      </c>
      <c r="C186" s="1">
        <f>'Lask. kunnallisvero 2022 '!F180*('Lask. kunnallisvero 2022 '!$E$8/100)*$C$12/100</f>
        <v>2854499.3614238095</v>
      </c>
      <c r="D186" s="1">
        <v>982716.24668892438</v>
      </c>
      <c r="E186" s="1">
        <f t="shared" si="12"/>
        <v>982716.24668892438</v>
      </c>
      <c r="F186" s="1">
        <f>'Lask. kiinteistövero 2022'!T180*1000*2*$F$12/100</f>
        <v>794307.45190000022</v>
      </c>
      <c r="G186" s="1">
        <f>'Lask. kiinteistövero 2022'!R180*1000*2*$G$12/100</f>
        <v>0</v>
      </c>
      <c r="H186" s="1">
        <f t="shared" si="15"/>
        <v>4631523.0600127336</v>
      </c>
      <c r="I186" s="8">
        <f>H186/'Lask. kunnallisvero 2022 '!C180</f>
        <v>1646.4710487069797</v>
      </c>
      <c r="J186" s="1">
        <f t="shared" si="13"/>
        <v>310.47895129302037</v>
      </c>
      <c r="K186" s="25">
        <f t="shared" si="14"/>
        <v>279.43105616371832</v>
      </c>
      <c r="L186" s="26"/>
      <c r="M186" s="27">
        <f>K186*'Lask. kunnallisvero 2022 '!C180</f>
        <v>786039.5609885396</v>
      </c>
      <c r="N186" s="28">
        <v>786039.5609885396</v>
      </c>
      <c r="O186" s="46">
        <f t="shared" si="16"/>
        <v>0</v>
      </c>
      <c r="P186" s="29"/>
      <c r="Q186" s="8">
        <f>M186/'Lask. kunnallisvero 2022 '!C180</f>
        <v>279.43105616371832</v>
      </c>
      <c r="R186" s="19">
        <v>279.43105616371832</v>
      </c>
      <c r="S186" s="47">
        <f t="shared" si="17"/>
        <v>0</v>
      </c>
      <c r="T186" s="4"/>
      <c r="V186" s="4"/>
      <c r="Y186" s="18"/>
      <c r="Z186" s="16"/>
      <c r="AC186" s="15"/>
      <c r="AD186" s="4"/>
      <c r="AF186" s="15"/>
      <c r="AH186" s="16"/>
      <c r="AP186" s="17"/>
    </row>
    <row r="187" spans="1:42" ht="14.5">
      <c r="A187" t="s">
        <v>344</v>
      </c>
      <c r="B187" t="s">
        <v>345</v>
      </c>
      <c r="C187" s="1">
        <f>'Lask. kunnallisvero 2022 '!F181*('Lask. kunnallisvero 2022 '!$E$8/100)*$C$12/100</f>
        <v>15628843.314395182</v>
      </c>
      <c r="D187" s="1">
        <v>1982883.1304691571</v>
      </c>
      <c r="E187" s="1">
        <f t="shared" si="12"/>
        <v>1982883.1304691571</v>
      </c>
      <c r="F187" s="1">
        <f>'Lask. kiinteistövero 2022'!T181*1000*2*$F$12/100</f>
        <v>1355938.6021499999</v>
      </c>
      <c r="G187" s="1">
        <f>'Lask. kiinteistövero 2022'!R181*1000*2*$G$12/100</f>
        <v>0</v>
      </c>
      <c r="H187" s="1">
        <f t="shared" si="15"/>
        <v>18967665.047014341</v>
      </c>
      <c r="I187" s="8">
        <f>H187/'Lask. kunnallisvero 2022 '!C181</f>
        <v>1717.9299924838638</v>
      </c>
      <c r="J187" s="1">
        <f t="shared" si="13"/>
        <v>239.02000751613627</v>
      </c>
      <c r="K187" s="25">
        <f t="shared" si="14"/>
        <v>215.11800676452265</v>
      </c>
      <c r="L187" s="26"/>
      <c r="M187" s="27">
        <f>K187*'Lask. kunnallisvero 2022 '!C181</f>
        <v>2375117.9126870944</v>
      </c>
      <c r="N187" s="28">
        <v>2375117.9126870944</v>
      </c>
      <c r="O187" s="46">
        <f t="shared" si="16"/>
        <v>0</v>
      </c>
      <c r="P187" s="29"/>
      <c r="Q187" s="8">
        <f>M187/'Lask. kunnallisvero 2022 '!C181</f>
        <v>215.11800676452265</v>
      </c>
      <c r="R187" s="19">
        <v>215.11800676452265</v>
      </c>
      <c r="S187" s="47">
        <f t="shared" si="17"/>
        <v>0</v>
      </c>
      <c r="T187" s="4"/>
      <c r="V187" s="4"/>
      <c r="Y187" s="18"/>
      <c r="Z187" s="16"/>
      <c r="AC187" s="15"/>
      <c r="AD187" s="4"/>
      <c r="AF187" s="15"/>
      <c r="AH187" s="16"/>
      <c r="AP187" s="17"/>
    </row>
    <row r="188" spans="1:42" ht="14.5">
      <c r="A188" t="s">
        <v>346</v>
      </c>
      <c r="B188" t="s">
        <v>347</v>
      </c>
      <c r="C188" s="1">
        <f>'Lask. kunnallisvero 2022 '!F182*('Lask. kunnallisvero 2022 '!$E$8/100)*$C$12/100</f>
        <v>3292815.4028500007</v>
      </c>
      <c r="D188" s="1">
        <v>588407.95993228455</v>
      </c>
      <c r="E188" s="1">
        <f t="shared" si="12"/>
        <v>588407.95993228455</v>
      </c>
      <c r="F188" s="1">
        <f>'Lask. kiinteistövero 2022'!T182*1000*2*$F$12/100</f>
        <v>479156.98559999996</v>
      </c>
      <c r="G188" s="1">
        <f>'Lask. kiinteistövero 2022'!R182*1000*2*$G$12/100</f>
        <v>0</v>
      </c>
      <c r="H188" s="1">
        <f t="shared" si="15"/>
        <v>4360380.3483822849</v>
      </c>
      <c r="I188" s="8">
        <f>H188/'Lask. kunnallisvero 2022 '!C182</f>
        <v>1369.8964336733536</v>
      </c>
      <c r="J188" s="1">
        <f t="shared" si="13"/>
        <v>587.05356632664643</v>
      </c>
      <c r="K188" s="25">
        <f t="shared" si="14"/>
        <v>528.34820969398174</v>
      </c>
      <c r="L188" s="26"/>
      <c r="M188" s="27">
        <f>K188*'Lask. kunnallisvero 2022 '!C182</f>
        <v>1681732.3514559439</v>
      </c>
      <c r="N188" s="28">
        <v>1681732.3514559444</v>
      </c>
      <c r="O188" s="46">
        <f t="shared" si="16"/>
        <v>0</v>
      </c>
      <c r="P188" s="29"/>
      <c r="Q188" s="8">
        <f>M188/'Lask. kunnallisvero 2022 '!C182</f>
        <v>528.34820969398174</v>
      </c>
      <c r="R188" s="19">
        <v>528.34820969398186</v>
      </c>
      <c r="S188" s="47">
        <f t="shared" si="17"/>
        <v>0</v>
      </c>
      <c r="T188" s="4"/>
      <c r="V188" s="4"/>
      <c r="Y188" s="18"/>
      <c r="Z188" s="16"/>
      <c r="AC188" s="15"/>
      <c r="AD188" s="4"/>
      <c r="AF188" s="15"/>
      <c r="AH188" s="16"/>
      <c r="AP188" s="17"/>
    </row>
    <row r="189" spans="1:42" ht="14.5">
      <c r="A189" t="s">
        <v>348</v>
      </c>
      <c r="B189" t="s">
        <v>349</v>
      </c>
      <c r="C189" s="1">
        <f>'Lask. kunnallisvero 2022 '!F183*('Lask. kunnallisvero 2022 '!$E$8/100)*$C$12/100</f>
        <v>4894262.6721999999</v>
      </c>
      <c r="D189" s="1">
        <v>1064547.1185336306</v>
      </c>
      <c r="E189" s="1">
        <f t="shared" si="12"/>
        <v>1064547.1185336306</v>
      </c>
      <c r="F189" s="1">
        <f>'Lask. kiinteistövero 2022'!T183*1000*2*$F$12/100</f>
        <v>735333.52795000002</v>
      </c>
      <c r="G189" s="1">
        <f>'Lask. kiinteistövero 2022'!R183*1000*2*$G$12/100</f>
        <v>0</v>
      </c>
      <c r="H189" s="1">
        <f t="shared" si="15"/>
        <v>6694143.3186836308</v>
      </c>
      <c r="I189" s="8">
        <f>H189/'Lask. kunnallisvero 2022 '!C183</f>
        <v>1465.7638096526453</v>
      </c>
      <c r="J189" s="1">
        <f t="shared" si="13"/>
        <v>491.1861903473548</v>
      </c>
      <c r="K189" s="25">
        <f t="shared" si="14"/>
        <v>442.06757131261935</v>
      </c>
      <c r="L189" s="26"/>
      <c r="M189" s="27">
        <f>K189*'Lask. kunnallisvero 2022 '!C183</f>
        <v>2018922.5981847325</v>
      </c>
      <c r="N189" s="28">
        <v>2018922.5981847325</v>
      </c>
      <c r="O189" s="46">
        <f t="shared" si="16"/>
        <v>0</v>
      </c>
      <c r="P189" s="29"/>
      <c r="Q189" s="8">
        <f>M189/'Lask. kunnallisvero 2022 '!C183</f>
        <v>442.06757131261935</v>
      </c>
      <c r="R189" s="19">
        <v>442.06757131261935</v>
      </c>
      <c r="S189" s="47">
        <f t="shared" si="17"/>
        <v>0</v>
      </c>
      <c r="T189" s="4"/>
      <c r="V189" s="4"/>
      <c r="Y189" s="18"/>
      <c r="Z189" s="16"/>
      <c r="AC189" s="15"/>
      <c r="AD189" s="4"/>
      <c r="AF189" s="15"/>
      <c r="AH189" s="16"/>
      <c r="AP189" s="17"/>
    </row>
    <row r="190" spans="1:42" ht="14.5">
      <c r="A190" t="s">
        <v>350</v>
      </c>
      <c r="B190" t="s">
        <v>351</v>
      </c>
      <c r="C190" s="1">
        <f>'Lask. kunnallisvero 2022 '!F184*('Lask. kunnallisvero 2022 '!$E$8/100)*$C$12/100</f>
        <v>6778817.3997</v>
      </c>
      <c r="D190" s="1">
        <v>2062057.4942913537</v>
      </c>
      <c r="E190" s="1">
        <f t="shared" si="12"/>
        <v>2062057.4942913537</v>
      </c>
      <c r="F190" s="1">
        <f>'Lask. kiinteistövero 2022'!T184*1000*2*$F$12/100</f>
        <v>1025241.2018000003</v>
      </c>
      <c r="G190" s="1">
        <f>'Lask. kiinteistövero 2022'!R184*1000*2*$G$12/100</f>
        <v>0</v>
      </c>
      <c r="H190" s="1">
        <f t="shared" si="15"/>
        <v>9866116.0957913529</v>
      </c>
      <c r="I190" s="8">
        <f>H190/'Lask. kunnallisvero 2022 '!C184</f>
        <v>1569.5380362378862</v>
      </c>
      <c r="J190" s="1">
        <f t="shared" si="13"/>
        <v>387.41196376211383</v>
      </c>
      <c r="K190" s="25">
        <f t="shared" si="14"/>
        <v>348.67076738590242</v>
      </c>
      <c r="L190" s="26"/>
      <c r="M190" s="27">
        <f>K190*'Lask. kunnallisvero 2022 '!C184</f>
        <v>2191744.4437877825</v>
      </c>
      <c r="N190" s="28">
        <v>2191744.4437877829</v>
      </c>
      <c r="O190" s="46">
        <f t="shared" si="16"/>
        <v>0</v>
      </c>
      <c r="P190" s="29"/>
      <c r="Q190" s="8">
        <f>M190/'Lask. kunnallisvero 2022 '!C184</f>
        <v>348.67076738590242</v>
      </c>
      <c r="R190" s="19">
        <v>348.67076738590248</v>
      </c>
      <c r="S190" s="47">
        <f t="shared" si="17"/>
        <v>0</v>
      </c>
      <c r="T190" s="4"/>
      <c r="V190" s="4"/>
      <c r="Y190" s="18"/>
      <c r="Z190" s="16"/>
      <c r="AC190" s="15"/>
      <c r="AD190" s="4"/>
      <c r="AF190" s="15"/>
      <c r="AH190" s="16"/>
      <c r="AP190" s="17"/>
    </row>
    <row r="191" spans="1:42" ht="14.5">
      <c r="A191" t="s">
        <v>352</v>
      </c>
      <c r="B191" t="s">
        <v>353</v>
      </c>
      <c r="C191" s="1">
        <f>'Lask. kunnallisvero 2022 '!F185*('Lask. kunnallisvero 2022 '!$E$8/100)*$C$12/100</f>
        <v>1061480.6047</v>
      </c>
      <c r="D191" s="1">
        <v>302451.07656721876</v>
      </c>
      <c r="E191" s="1">
        <f t="shared" si="12"/>
        <v>302451.07656721876</v>
      </c>
      <c r="F191" s="1">
        <f>'Lask. kiinteistövero 2022'!T185*1000*2*$F$12/100</f>
        <v>402577.25524999999</v>
      </c>
      <c r="G191" s="1">
        <f>'Lask. kiinteistövero 2022'!R185*1000*2*$G$12/100</f>
        <v>0</v>
      </c>
      <c r="H191" s="1">
        <f t="shared" si="15"/>
        <v>1766508.9365172186</v>
      </c>
      <c r="I191" s="8">
        <f>H191/'Lask. kunnallisvero 2022 '!C185</f>
        <v>1911.8062083519683</v>
      </c>
      <c r="J191" s="1">
        <f t="shared" si="13"/>
        <v>45.143791648031765</v>
      </c>
      <c r="K191" s="25">
        <f t="shared" si="14"/>
        <v>40.629412483228592</v>
      </c>
      <c r="L191" s="26"/>
      <c r="M191" s="27">
        <f>K191*'Lask. kunnallisvero 2022 '!C185</f>
        <v>37541.577134503219</v>
      </c>
      <c r="N191" s="28">
        <v>37541.577134503219</v>
      </c>
      <c r="O191" s="46">
        <f t="shared" si="16"/>
        <v>0</v>
      </c>
      <c r="P191" s="29"/>
      <c r="Q191" s="8">
        <f>M191/'Lask. kunnallisvero 2022 '!C185</f>
        <v>40.629412483228592</v>
      </c>
      <c r="R191" s="19">
        <v>40.629412483228592</v>
      </c>
      <c r="S191" s="47">
        <f t="shared" si="17"/>
        <v>0</v>
      </c>
      <c r="T191" s="4"/>
      <c r="V191" s="4"/>
      <c r="Y191" s="18"/>
      <c r="Z191" s="16"/>
      <c r="AC191" s="15"/>
      <c r="AD191" s="4"/>
      <c r="AF191" s="15"/>
      <c r="AH191" s="16"/>
      <c r="AP191" s="17"/>
    </row>
    <row r="192" spans="1:42" ht="14.5">
      <c r="A192" t="s">
        <v>354</v>
      </c>
      <c r="B192" t="s">
        <v>355</v>
      </c>
      <c r="C192" s="1">
        <f>'Lask. kunnallisvero 2022 '!F186*('Lask. kunnallisvero 2022 '!$E$8/100)*$C$12/100</f>
        <v>2310887.5090604653</v>
      </c>
      <c r="D192" s="1">
        <v>621754.35899357207</v>
      </c>
      <c r="E192" s="1">
        <f t="shared" si="12"/>
        <v>621754.35899357207</v>
      </c>
      <c r="F192" s="1">
        <f>'Lask. kiinteistövero 2022'!T186*1000*2*$F$12/100</f>
        <v>280857.04945000005</v>
      </c>
      <c r="G192" s="1">
        <f>'Lask. kiinteistövero 2022'!R186*1000*2*$G$12/100</f>
        <v>0</v>
      </c>
      <c r="H192" s="1">
        <f t="shared" si="15"/>
        <v>3213498.9175040377</v>
      </c>
      <c r="I192" s="8">
        <f>H192/'Lask. kunnallisvero 2022 '!C186</f>
        <v>1200.859087258609</v>
      </c>
      <c r="J192" s="1">
        <f t="shared" si="13"/>
        <v>756.09091274139109</v>
      </c>
      <c r="K192" s="25">
        <f t="shared" si="14"/>
        <v>680.48182146725196</v>
      </c>
      <c r="L192" s="26"/>
      <c r="M192" s="27">
        <f>K192*'Lask. kunnallisvero 2022 '!C186</f>
        <v>1820969.3542463663</v>
      </c>
      <c r="N192" s="28">
        <v>1820969.3542463663</v>
      </c>
      <c r="O192" s="46">
        <f t="shared" si="16"/>
        <v>0</v>
      </c>
      <c r="P192" s="29"/>
      <c r="Q192" s="8">
        <f>M192/'Lask. kunnallisvero 2022 '!C186</f>
        <v>680.48182146725196</v>
      </c>
      <c r="R192" s="19">
        <v>680.48182146725196</v>
      </c>
      <c r="S192" s="47">
        <f t="shared" si="17"/>
        <v>0</v>
      </c>
      <c r="T192" s="4"/>
      <c r="V192" s="4"/>
      <c r="Y192" s="18"/>
      <c r="Z192" s="16"/>
      <c r="AC192" s="15"/>
      <c r="AD192" s="4"/>
      <c r="AF192" s="15"/>
      <c r="AH192" s="16"/>
      <c r="AP192" s="17"/>
    </row>
    <row r="193" spans="1:42" ht="14.5">
      <c r="A193" t="s">
        <v>356</v>
      </c>
      <c r="B193" t="s">
        <v>357</v>
      </c>
      <c r="C193" s="1">
        <f>'Lask. kunnallisvero 2022 '!F187*('Lask. kunnallisvero 2022 '!$E$8/100)*$C$12/100</f>
        <v>1624582.3042976742</v>
      </c>
      <c r="D193" s="1">
        <v>655347.30883677083</v>
      </c>
      <c r="E193" s="1">
        <f t="shared" si="12"/>
        <v>655347.30883677083</v>
      </c>
      <c r="F193" s="1">
        <f>'Lask. kiinteistövero 2022'!T187*1000*2*$F$12/100</f>
        <v>446293.8698000001</v>
      </c>
      <c r="G193" s="1">
        <f>'Lask. kiinteistövero 2022'!R187*1000*2*$G$12/100</f>
        <v>0</v>
      </c>
      <c r="H193" s="1">
        <f t="shared" si="15"/>
        <v>2726223.4829344451</v>
      </c>
      <c r="I193" s="8">
        <f>H193/'Lask. kunnallisvero 2022 '!C187</f>
        <v>1658.2867901061102</v>
      </c>
      <c r="J193" s="1">
        <f t="shared" si="13"/>
        <v>298.66320989388987</v>
      </c>
      <c r="K193" s="25">
        <f t="shared" si="14"/>
        <v>268.79688890450086</v>
      </c>
      <c r="L193" s="26"/>
      <c r="M193" s="27">
        <f>K193*'Lask. kunnallisvero 2022 '!C187</f>
        <v>441902.08535899944</v>
      </c>
      <c r="N193" s="28">
        <v>441902.08535899949</v>
      </c>
      <c r="O193" s="46">
        <f t="shared" si="16"/>
        <v>0</v>
      </c>
      <c r="P193" s="29"/>
      <c r="Q193" s="8">
        <f>M193/'Lask. kunnallisvero 2022 '!C187</f>
        <v>268.79688890450086</v>
      </c>
      <c r="R193" s="19">
        <v>268.79688890450092</v>
      </c>
      <c r="S193" s="47">
        <f t="shared" si="17"/>
        <v>0</v>
      </c>
      <c r="T193" s="4"/>
      <c r="V193" s="4"/>
      <c r="Y193" s="18"/>
      <c r="Z193" s="16"/>
      <c r="AC193" s="15"/>
      <c r="AD193" s="4"/>
      <c r="AF193" s="15"/>
      <c r="AH193" s="16"/>
      <c r="AP193" s="17"/>
    </row>
    <row r="194" spans="1:42" ht="14.5">
      <c r="A194" t="s">
        <v>358</v>
      </c>
      <c r="B194" t="s">
        <v>359</v>
      </c>
      <c r="C194" s="1">
        <f>'Lask. kunnallisvero 2022 '!F188*('Lask. kunnallisvero 2022 '!$E$8/100)*$C$12/100</f>
        <v>4112044.9961471274</v>
      </c>
      <c r="D194" s="1">
        <v>1034306.6821755563</v>
      </c>
      <c r="E194" s="1">
        <f t="shared" si="12"/>
        <v>1034306.6821755563</v>
      </c>
      <c r="F194" s="1">
        <f>'Lask. kiinteistövero 2022'!T188*1000*2*$F$12/100</f>
        <v>467750.17535000003</v>
      </c>
      <c r="G194" s="1">
        <f>'Lask. kiinteistövero 2022'!R188*1000*2*$G$12/100</f>
        <v>0</v>
      </c>
      <c r="H194" s="1">
        <f t="shared" si="15"/>
        <v>5614101.8536726842</v>
      </c>
      <c r="I194" s="8">
        <f>H194/'Lask. kunnallisvero 2022 '!C188</f>
        <v>1526.4007214988267</v>
      </c>
      <c r="J194" s="1">
        <f t="shared" si="13"/>
        <v>430.54927850117338</v>
      </c>
      <c r="K194" s="25">
        <f t="shared" si="14"/>
        <v>387.49435065105604</v>
      </c>
      <c r="L194" s="26"/>
      <c r="M194" s="27">
        <f>K194*'Lask. kunnallisvero 2022 '!C188</f>
        <v>1425204.221694584</v>
      </c>
      <c r="N194" s="28">
        <v>1425204.221694584</v>
      </c>
      <c r="O194" s="46">
        <f t="shared" si="16"/>
        <v>0</v>
      </c>
      <c r="P194" s="29"/>
      <c r="Q194" s="8">
        <f>M194/'Lask. kunnallisvero 2022 '!C188</f>
        <v>387.49435065105604</v>
      </c>
      <c r="R194" s="19">
        <v>387.49435065105604</v>
      </c>
      <c r="S194" s="47">
        <f t="shared" si="17"/>
        <v>0</v>
      </c>
      <c r="T194" s="4"/>
      <c r="V194" s="4"/>
      <c r="Y194" s="18"/>
      <c r="Z194" s="16"/>
      <c r="AC194" s="15"/>
      <c r="AD194" s="4"/>
      <c r="AF194" s="15"/>
      <c r="AH194" s="16"/>
      <c r="AP194" s="17"/>
    </row>
    <row r="195" spans="1:42" ht="14.5">
      <c r="A195" t="s">
        <v>360</v>
      </c>
      <c r="B195" t="s">
        <v>361</v>
      </c>
      <c r="C195" s="1">
        <f>'Lask. kunnallisvero 2022 '!F189*('Lask. kunnallisvero 2022 '!$E$8/100)*$C$12/100</f>
        <v>20320165.936250001</v>
      </c>
      <c r="D195" s="1">
        <v>4140011.4719887716</v>
      </c>
      <c r="E195" s="1">
        <f t="shared" si="12"/>
        <v>4140011.4719887716</v>
      </c>
      <c r="F195" s="1">
        <f>'Lask. kiinteistövero 2022'!T189*1000*2*$F$12/100</f>
        <v>2338143.048</v>
      </c>
      <c r="G195" s="1">
        <f>'Lask. kiinteistövero 2022'!R189*1000*2*$G$12/100</f>
        <v>0</v>
      </c>
      <c r="H195" s="1">
        <f t="shared" si="15"/>
        <v>26798320.456238773</v>
      </c>
      <c r="I195" s="8">
        <f>H195/'Lask. kunnallisvero 2022 '!C189</f>
        <v>1553.2556921253563</v>
      </c>
      <c r="J195" s="1">
        <f t="shared" si="13"/>
        <v>403.69430787464375</v>
      </c>
      <c r="K195" s="25">
        <f t="shared" si="14"/>
        <v>363.3248770871794</v>
      </c>
      <c r="L195" s="26"/>
      <c r="M195" s="27">
        <f>K195*'Lask. kunnallisvero 2022 '!C189</f>
        <v>6268444.1043851059</v>
      </c>
      <c r="N195" s="28">
        <v>6268444.1043851059</v>
      </c>
      <c r="O195" s="46">
        <f t="shared" si="16"/>
        <v>0</v>
      </c>
      <c r="P195" s="29"/>
      <c r="Q195" s="8">
        <f>M195/'Lask. kunnallisvero 2022 '!C189</f>
        <v>363.3248770871794</v>
      </c>
      <c r="R195" s="19">
        <v>363.3248770871794</v>
      </c>
      <c r="S195" s="47">
        <f t="shared" si="17"/>
        <v>0</v>
      </c>
      <c r="T195" s="4"/>
      <c r="V195" s="4"/>
      <c r="Y195" s="18"/>
      <c r="Z195" s="16"/>
      <c r="AC195" s="15"/>
      <c r="AD195" s="4"/>
      <c r="AF195" s="15"/>
      <c r="AH195" s="16"/>
      <c r="AP195" s="17"/>
    </row>
    <row r="196" spans="1:42" ht="14.5">
      <c r="A196" t="s">
        <v>362</v>
      </c>
      <c r="B196" t="s">
        <v>363</v>
      </c>
      <c r="C196" s="1">
        <f>'Lask. kunnallisvero 2022 '!F190*('Lask. kunnallisvero 2022 '!$E$8/100)*$C$12/100</f>
        <v>3758218.733917241</v>
      </c>
      <c r="D196" s="1">
        <v>1432355.6150308345</v>
      </c>
      <c r="E196" s="1">
        <f t="shared" si="12"/>
        <v>1432355.6150308345</v>
      </c>
      <c r="F196" s="1">
        <f>'Lask. kiinteistövero 2022'!T190*1000*2*$F$12/100</f>
        <v>629548.54930000007</v>
      </c>
      <c r="G196" s="1">
        <f>'Lask. kiinteistövero 2022'!R190*1000*2*$G$12/100</f>
        <v>0</v>
      </c>
      <c r="H196" s="1">
        <f t="shared" si="15"/>
        <v>5820122.8982480755</v>
      </c>
      <c r="I196" s="8">
        <f>H196/'Lask. kunnallisvero 2022 '!C190</f>
        <v>1363.345724583761</v>
      </c>
      <c r="J196" s="1">
        <f t="shared" si="13"/>
        <v>593.60427541623903</v>
      </c>
      <c r="K196" s="25">
        <f t="shared" si="14"/>
        <v>534.2438478746152</v>
      </c>
      <c r="L196" s="26"/>
      <c r="M196" s="27">
        <f>K196*'Lask. kunnallisvero 2022 '!C190</f>
        <v>2280686.9865767322</v>
      </c>
      <c r="N196" s="28">
        <v>2280686.9865767322</v>
      </c>
      <c r="O196" s="46">
        <f t="shared" si="16"/>
        <v>0</v>
      </c>
      <c r="P196" s="29"/>
      <c r="Q196" s="8">
        <f>M196/'Lask. kunnallisvero 2022 '!C190</f>
        <v>534.2438478746152</v>
      </c>
      <c r="R196" s="19">
        <v>534.2438478746152</v>
      </c>
      <c r="S196" s="47">
        <f t="shared" si="17"/>
        <v>0</v>
      </c>
      <c r="T196" s="4"/>
      <c r="V196" s="4"/>
      <c r="Y196" s="18"/>
      <c r="Z196" s="16"/>
      <c r="AC196" s="15"/>
      <c r="AD196" s="4"/>
      <c r="AF196" s="15"/>
      <c r="AH196" s="16"/>
      <c r="AP196" s="17"/>
    </row>
    <row r="197" spans="1:42" ht="14.5">
      <c r="A197" t="s">
        <v>364</v>
      </c>
      <c r="B197" t="s">
        <v>365</v>
      </c>
      <c r="C197" s="1">
        <f>'Lask. kunnallisvero 2022 '!F191*('Lask. kunnallisvero 2022 '!$E$8/100)*$C$12/100</f>
        <v>25685839.01436235</v>
      </c>
      <c r="D197" s="1">
        <v>7026927.6029392472</v>
      </c>
      <c r="E197" s="1">
        <f t="shared" si="12"/>
        <v>7026927.6029392472</v>
      </c>
      <c r="F197" s="1">
        <f>'Lask. kiinteistövero 2022'!T191*1000*2*$F$12/100</f>
        <v>2981533.3269500001</v>
      </c>
      <c r="G197" s="1">
        <f>'Lask. kiinteistövero 2022'!R191*1000*2*$G$12/100</f>
        <v>0</v>
      </c>
      <c r="H197" s="1">
        <f t="shared" si="15"/>
        <v>35694299.944251597</v>
      </c>
      <c r="I197" s="8">
        <f>H197/'Lask. kunnallisvero 2022 '!C191</f>
        <v>1869.1050921218828</v>
      </c>
      <c r="J197" s="1">
        <f t="shared" si="13"/>
        <v>87.844907878117283</v>
      </c>
      <c r="K197" s="25">
        <f t="shared" si="14"/>
        <v>79.060417090305549</v>
      </c>
      <c r="L197" s="26"/>
      <c r="M197" s="27">
        <f>K197*'Lask. kunnallisvero 2022 '!C191</f>
        <v>1509816.7851735651</v>
      </c>
      <c r="N197" s="28">
        <v>1509816.7851735654</v>
      </c>
      <c r="O197" s="46">
        <f t="shared" si="16"/>
        <v>0</v>
      </c>
      <c r="P197" s="29"/>
      <c r="Q197" s="8">
        <f>M197/'Lask. kunnallisvero 2022 '!C191</f>
        <v>79.060417090305549</v>
      </c>
      <c r="R197" s="19">
        <v>79.060417090305563</v>
      </c>
      <c r="S197" s="47">
        <f t="shared" si="17"/>
        <v>0</v>
      </c>
      <c r="T197" s="4"/>
      <c r="V197" s="4"/>
      <c r="Y197" s="18"/>
      <c r="Z197" s="16"/>
      <c r="AC197" s="15"/>
      <c r="AD197" s="4"/>
      <c r="AF197" s="15"/>
      <c r="AH197" s="16"/>
      <c r="AP197" s="17"/>
    </row>
    <row r="198" spans="1:42" ht="14.5">
      <c r="A198" t="s">
        <v>366</v>
      </c>
      <c r="B198" t="s">
        <v>367</v>
      </c>
      <c r="C198" s="1">
        <f>'Lask. kunnallisvero 2022 '!F192*('Lask. kunnallisvero 2022 '!$E$8/100)*$C$12/100</f>
        <v>12507850.286433334</v>
      </c>
      <c r="D198" s="1">
        <v>2737025.8806799445</v>
      </c>
      <c r="E198" s="1">
        <f t="shared" si="12"/>
        <v>2737025.8806799445</v>
      </c>
      <c r="F198" s="1">
        <f>'Lask. kiinteistövero 2022'!T192*1000*2*$F$12/100</f>
        <v>1291980.7241499999</v>
      </c>
      <c r="G198" s="1">
        <f>'Lask. kiinteistövero 2022'!R192*1000*2*$G$12/100</f>
        <v>0</v>
      </c>
      <c r="H198" s="1">
        <f t="shared" si="15"/>
        <v>16536856.891263278</v>
      </c>
      <c r="I198" s="8">
        <f>H198/'Lask. kunnallisvero 2022 '!C192</f>
        <v>1480.2055935609808</v>
      </c>
      <c r="J198" s="1">
        <f t="shared" si="13"/>
        <v>476.74440643901926</v>
      </c>
      <c r="K198" s="25">
        <f t="shared" si="14"/>
        <v>429.0699657951173</v>
      </c>
      <c r="L198" s="26"/>
      <c r="M198" s="27">
        <f>K198*'Lask. kunnallisvero 2022 '!C192</f>
        <v>4793569.6578630507</v>
      </c>
      <c r="N198" s="28">
        <v>4793569.6578630507</v>
      </c>
      <c r="O198" s="46">
        <f t="shared" si="16"/>
        <v>0</v>
      </c>
      <c r="P198" s="29"/>
      <c r="Q198" s="8">
        <f>M198/'Lask. kunnallisvero 2022 '!C192</f>
        <v>429.0699657951173</v>
      </c>
      <c r="R198" s="19">
        <v>429.0699657951173</v>
      </c>
      <c r="S198" s="47">
        <f t="shared" si="17"/>
        <v>0</v>
      </c>
      <c r="T198" s="4"/>
      <c r="V198" s="4"/>
      <c r="Y198" s="18"/>
      <c r="Z198" s="16"/>
      <c r="AC198" s="15"/>
      <c r="AD198" s="4"/>
      <c r="AF198" s="15"/>
      <c r="AH198" s="16"/>
      <c r="AP198" s="17"/>
    </row>
    <row r="199" spans="1:42" ht="14.5">
      <c r="A199" t="s">
        <v>368</v>
      </c>
      <c r="B199" t="s">
        <v>369</v>
      </c>
      <c r="C199" s="1">
        <f>'Lask. kunnallisvero 2022 '!F193*('Lask. kunnallisvero 2022 '!$E$8/100)*$C$12/100</f>
        <v>3702894.5775904749</v>
      </c>
      <c r="D199" s="1">
        <v>1670840.7415162353</v>
      </c>
      <c r="E199" s="1">
        <f t="shared" si="12"/>
        <v>1670840.7415162353</v>
      </c>
      <c r="F199" s="1">
        <f>'Lask. kiinteistövero 2022'!T193*1000*2*$F$12/100</f>
        <v>494560.53130000003</v>
      </c>
      <c r="G199" s="1">
        <f>'Lask. kiinteistövero 2022'!R193*1000*2*$G$12/100</f>
        <v>0</v>
      </c>
      <c r="H199" s="1">
        <f t="shared" si="15"/>
        <v>5868295.8504067101</v>
      </c>
      <c r="I199" s="8">
        <f>H199/'Lask. kunnallisvero 2022 '!C193</f>
        <v>1515.1809580187735</v>
      </c>
      <c r="J199" s="1">
        <f t="shared" si="13"/>
        <v>441.76904198122656</v>
      </c>
      <c r="K199" s="25">
        <f t="shared" si="14"/>
        <v>397.59213778310391</v>
      </c>
      <c r="L199" s="26"/>
      <c r="M199" s="27">
        <f>K199*'Lask. kunnallisvero 2022 '!C193</f>
        <v>1539874.3496339615</v>
      </c>
      <c r="N199" s="28">
        <v>1539874.3496339615</v>
      </c>
      <c r="O199" s="46">
        <f t="shared" si="16"/>
        <v>0</v>
      </c>
      <c r="P199" s="29"/>
      <c r="Q199" s="8">
        <f>M199/'Lask. kunnallisvero 2022 '!C193</f>
        <v>397.59213778310391</v>
      </c>
      <c r="R199" s="19">
        <v>397.59213778310391</v>
      </c>
      <c r="S199" s="47">
        <f t="shared" si="17"/>
        <v>0</v>
      </c>
      <c r="T199" s="4"/>
      <c r="V199" s="4"/>
      <c r="Y199" s="18"/>
      <c r="Z199" s="16"/>
      <c r="AC199" s="15"/>
      <c r="AD199" s="4"/>
      <c r="AF199" s="15"/>
      <c r="AH199" s="16"/>
      <c r="AP199" s="17"/>
    </row>
    <row r="200" spans="1:42" ht="14.5">
      <c r="A200" t="s">
        <v>370</v>
      </c>
      <c r="B200" t="s">
        <v>371</v>
      </c>
      <c r="C200" s="1">
        <f>'Lask. kunnallisvero 2022 '!F194*('Lask. kunnallisvero 2022 '!$E$8/100)*$C$12/100</f>
        <v>34948179.207941465</v>
      </c>
      <c r="D200" s="1">
        <v>5506387.6088256771</v>
      </c>
      <c r="E200" s="1">
        <f t="shared" si="12"/>
        <v>5506387.608825678</v>
      </c>
      <c r="F200" s="1">
        <f>'Lask. kiinteistövero 2022'!T194*1000*2*$F$12/100</f>
        <v>3124470.3032500013</v>
      </c>
      <c r="G200" s="1">
        <f>'Lask. kiinteistövero 2022'!R194*1000*2*$G$12/100</f>
        <v>0</v>
      </c>
      <c r="H200" s="1">
        <f t="shared" si="15"/>
        <v>43579037.120017141</v>
      </c>
      <c r="I200" s="8">
        <f>H200/'Lask. kunnallisvero 2022 '!C194</f>
        <v>2156.7374601611969</v>
      </c>
      <c r="J200" s="1">
        <f t="shared" si="13"/>
        <v>-199.7874601611968</v>
      </c>
      <c r="K200" s="25">
        <f t="shared" si="14"/>
        <v>-19.978746016119679</v>
      </c>
      <c r="L200" s="26"/>
      <c r="M200" s="27">
        <f>K200*'Lask. kunnallisvero 2022 '!C194</f>
        <v>-403690.54200171423</v>
      </c>
      <c r="N200" s="28">
        <v>-403690.54200171429</v>
      </c>
      <c r="O200" s="46">
        <f t="shared" si="16"/>
        <v>0</v>
      </c>
      <c r="P200" s="29"/>
      <c r="Q200" s="8">
        <f>M200/'Lask. kunnallisvero 2022 '!C194</f>
        <v>-19.978746016119679</v>
      </c>
      <c r="R200" s="19">
        <v>-19.978746016119683</v>
      </c>
      <c r="S200" s="47">
        <f t="shared" si="17"/>
        <v>0</v>
      </c>
      <c r="T200" s="4"/>
      <c r="V200" s="4"/>
      <c r="Y200" s="18"/>
      <c r="Z200" s="16"/>
      <c r="AC200" s="15"/>
      <c r="AD200" s="4"/>
      <c r="AF200" s="15"/>
      <c r="AH200" s="16"/>
      <c r="AP200" s="17"/>
    </row>
    <row r="201" spans="1:42" ht="14.5">
      <c r="A201" t="s">
        <v>372</v>
      </c>
      <c r="B201" t="s">
        <v>373</v>
      </c>
      <c r="C201" s="1">
        <f>'Lask. kunnallisvero 2022 '!F195*('Lask. kunnallisvero 2022 '!$E$8/100)*$C$12/100</f>
        <v>3654442.5460345675</v>
      </c>
      <c r="D201" s="1">
        <v>1158629.9590440348</v>
      </c>
      <c r="E201" s="1">
        <f t="shared" si="12"/>
        <v>1158629.9590440348</v>
      </c>
      <c r="F201" s="1">
        <f>'Lask. kiinteistövero 2022'!T195*1000*2*$F$12/100</f>
        <v>513933.81450000004</v>
      </c>
      <c r="G201" s="1">
        <f>'Lask. kiinteistövero 2022'!R195*1000*2*$G$12/100</f>
        <v>0</v>
      </c>
      <c r="H201" s="1">
        <f t="shared" si="15"/>
        <v>5327006.3195786029</v>
      </c>
      <c r="I201" s="8">
        <f>H201/'Lask. kunnallisvero 2022 '!C195</f>
        <v>1280.2226194613322</v>
      </c>
      <c r="J201" s="1">
        <f t="shared" si="13"/>
        <v>676.72738053866783</v>
      </c>
      <c r="K201" s="25">
        <f t="shared" si="14"/>
        <v>609.05464248480109</v>
      </c>
      <c r="L201" s="26"/>
      <c r="M201" s="27">
        <f>K201*'Lask. kunnallisvero 2022 '!C195</f>
        <v>2534276.3673792575</v>
      </c>
      <c r="N201" s="28">
        <v>2534276.3673792575</v>
      </c>
      <c r="O201" s="46">
        <f t="shared" si="16"/>
        <v>0</v>
      </c>
      <c r="P201" s="29"/>
      <c r="Q201" s="8">
        <f>M201/'Lask. kunnallisvero 2022 '!C195</f>
        <v>609.05464248480109</v>
      </c>
      <c r="R201" s="19">
        <v>609.05464248480109</v>
      </c>
      <c r="S201" s="47">
        <f t="shared" si="17"/>
        <v>0</v>
      </c>
      <c r="T201" s="4"/>
      <c r="V201" s="4"/>
      <c r="Y201" s="18"/>
      <c r="Z201" s="16"/>
      <c r="AC201" s="15"/>
      <c r="AD201" s="4"/>
      <c r="AF201" s="15"/>
      <c r="AH201" s="16"/>
      <c r="AP201" s="17"/>
    </row>
    <row r="202" spans="1:42" ht="14.5">
      <c r="A202" t="s">
        <v>374</v>
      </c>
      <c r="B202" t="s">
        <v>375</v>
      </c>
      <c r="C202" s="1">
        <f>'Lask. kunnallisvero 2022 '!F196*('Lask. kunnallisvero 2022 '!$E$8/100)*$C$12/100</f>
        <v>2101102.6289255815</v>
      </c>
      <c r="D202" s="1">
        <v>538205.02639535477</v>
      </c>
      <c r="E202" s="1">
        <f t="shared" si="12"/>
        <v>538205.02639535477</v>
      </c>
      <c r="F202" s="1">
        <f>'Lask. kiinteistövero 2022'!T196*1000*2*$F$12/100</f>
        <v>296292.9718</v>
      </c>
      <c r="G202" s="1">
        <f>'Lask. kiinteistövero 2022'!R196*1000*2*$G$12/100</f>
        <v>0</v>
      </c>
      <c r="H202" s="1">
        <f t="shared" si="15"/>
        <v>2935600.6271209363</v>
      </c>
      <c r="I202" s="8">
        <f>H202/'Lask. kunnallisvero 2022 '!C196</f>
        <v>1458.3212255941064</v>
      </c>
      <c r="J202" s="1">
        <f t="shared" si="13"/>
        <v>498.62877440589364</v>
      </c>
      <c r="K202" s="25">
        <f t="shared" si="14"/>
        <v>448.76589696530425</v>
      </c>
      <c r="L202" s="26"/>
      <c r="M202" s="27">
        <f>K202*'Lask. kunnallisvero 2022 '!C196</f>
        <v>903365.75059115747</v>
      </c>
      <c r="N202" s="28">
        <v>903365.75059115759</v>
      </c>
      <c r="O202" s="46">
        <f t="shared" si="16"/>
        <v>0</v>
      </c>
      <c r="P202" s="29"/>
      <c r="Q202" s="8">
        <f>M202/'Lask. kunnallisvero 2022 '!C196</f>
        <v>448.76589696530425</v>
      </c>
      <c r="R202" s="19">
        <v>448.76589696530431</v>
      </c>
      <c r="S202" s="47">
        <f t="shared" si="17"/>
        <v>0</v>
      </c>
      <c r="T202" s="4"/>
      <c r="V202" s="4"/>
      <c r="Y202" s="18"/>
      <c r="Z202" s="16"/>
      <c r="AC202" s="15"/>
      <c r="AD202" s="4"/>
      <c r="AF202" s="15"/>
      <c r="AH202" s="16"/>
      <c r="AP202" s="17"/>
    </row>
    <row r="203" spans="1:42" ht="14.5">
      <c r="A203" t="s">
        <v>376</v>
      </c>
      <c r="B203" t="s">
        <v>377</v>
      </c>
      <c r="C203" s="1">
        <f>'Lask. kunnallisvero 2022 '!F197*('Lask. kunnallisvero 2022 '!$E$8/100)*$C$12/100</f>
        <v>108758632.09488092</v>
      </c>
      <c r="D203" s="1">
        <v>15784243.462176429</v>
      </c>
      <c r="E203" s="1">
        <f t="shared" si="12"/>
        <v>15784243.462176431</v>
      </c>
      <c r="F203" s="1">
        <f>'Lask. kiinteistövero 2022'!T197*1000*2*$F$12/100</f>
        <v>13619911.894650005</v>
      </c>
      <c r="G203" s="1">
        <f>'Lask. kiinteistövero 2022'!R197*1000*2*$G$12/100</f>
        <v>0</v>
      </c>
      <c r="H203" s="1">
        <f t="shared" si="15"/>
        <v>138162787.45170736</v>
      </c>
      <c r="I203" s="8">
        <f>H203/'Lask. kunnallisvero 2022 '!C197</f>
        <v>1655.0009277653551</v>
      </c>
      <c r="J203" s="1">
        <f t="shared" si="13"/>
        <v>301.94907223464497</v>
      </c>
      <c r="K203" s="25">
        <f t="shared" si="14"/>
        <v>271.75416501118048</v>
      </c>
      <c r="L203" s="26"/>
      <c r="M203" s="27">
        <f>K203*'Lask. kunnallisvero 2022 '!C197</f>
        <v>22686581.203463368</v>
      </c>
      <c r="N203" s="28">
        <v>22686581.203463368</v>
      </c>
      <c r="O203" s="46">
        <f t="shared" si="16"/>
        <v>0</v>
      </c>
      <c r="P203" s="29"/>
      <c r="Q203" s="8">
        <f>M203/'Lask. kunnallisvero 2022 '!C197</f>
        <v>271.75416501118048</v>
      </c>
      <c r="R203" s="19">
        <v>271.75416501118048</v>
      </c>
      <c r="S203" s="47">
        <f t="shared" si="17"/>
        <v>0</v>
      </c>
      <c r="T203" s="4"/>
      <c r="V203" s="4"/>
      <c r="Y203" s="18"/>
      <c r="Z203" s="16"/>
      <c r="AC203" s="15"/>
      <c r="AD203" s="4"/>
      <c r="AF203" s="15"/>
      <c r="AH203" s="16"/>
      <c r="AP203" s="17"/>
    </row>
    <row r="204" spans="1:42" ht="14.5">
      <c r="A204" t="s">
        <v>378</v>
      </c>
      <c r="B204" t="s">
        <v>379</v>
      </c>
      <c r="C204" s="1">
        <f>'Lask. kunnallisvero 2022 '!F198*('Lask. kunnallisvero 2022 '!$E$8/100)*$C$12/100</f>
        <v>7521955.6738243885</v>
      </c>
      <c r="D204" s="1">
        <v>472389.49455165031</v>
      </c>
      <c r="E204" s="1">
        <f t="shared" si="12"/>
        <v>472389.49455165031</v>
      </c>
      <c r="F204" s="1">
        <f>'Lask. kiinteistövero 2022'!T198*1000*2*$F$12/100</f>
        <v>666697.58289999992</v>
      </c>
      <c r="G204" s="1">
        <f>'Lask. kiinteistövero 2022'!R198*1000*2*$G$12/100</f>
        <v>0</v>
      </c>
      <c r="H204" s="1">
        <f t="shared" si="15"/>
        <v>8661042.7512760386</v>
      </c>
      <c r="I204" s="8">
        <f>H204/'Lask. kunnallisvero 2022 '!C198</f>
        <v>1709.6412852893877</v>
      </c>
      <c r="J204" s="1">
        <f t="shared" si="13"/>
        <v>247.30871471061232</v>
      </c>
      <c r="K204" s="25">
        <f t="shared" si="14"/>
        <v>222.57784323955107</v>
      </c>
      <c r="L204" s="26"/>
      <c r="M204" s="27">
        <f>K204*'Lask. kunnallisvero 2022 '!C198</f>
        <v>1127579.3538515656</v>
      </c>
      <c r="N204" s="28">
        <v>1127579.3538515659</v>
      </c>
      <c r="O204" s="46">
        <f t="shared" si="16"/>
        <v>0</v>
      </c>
      <c r="P204" s="29"/>
      <c r="Q204" s="8">
        <f>M204/'Lask. kunnallisvero 2022 '!C198</f>
        <v>222.57784323955104</v>
      </c>
      <c r="R204" s="19">
        <v>222.5778432395511</v>
      </c>
      <c r="S204" s="47">
        <f t="shared" si="17"/>
        <v>0</v>
      </c>
      <c r="T204" s="4"/>
      <c r="V204" s="4"/>
      <c r="Y204" s="18"/>
      <c r="Z204" s="16"/>
      <c r="AC204" s="15"/>
      <c r="AD204" s="4"/>
      <c r="AF204" s="15"/>
      <c r="AH204" s="16"/>
      <c r="AP204" s="17"/>
    </row>
    <row r="205" spans="1:42" ht="14.5">
      <c r="A205" t="s">
        <v>380</v>
      </c>
      <c r="B205" t="s">
        <v>381</v>
      </c>
      <c r="C205" s="1">
        <f>'Lask. kunnallisvero 2022 '!F199*('Lask. kunnallisvero 2022 '!$E$8/100)*$C$12/100</f>
        <v>2976394.1872183913</v>
      </c>
      <c r="D205" s="1">
        <v>682609.83739664755</v>
      </c>
      <c r="E205" s="1">
        <f t="shared" si="12"/>
        <v>682609.83739664743</v>
      </c>
      <c r="F205" s="1">
        <f>'Lask. kiinteistövero 2022'!T199*1000*2*$F$12/100</f>
        <v>655849.23175000015</v>
      </c>
      <c r="G205" s="1">
        <f>'Lask. kiinteistövero 2022'!R199*1000*2*$G$12/100</f>
        <v>0</v>
      </c>
      <c r="H205" s="1">
        <f t="shared" si="15"/>
        <v>4314853.2563650385</v>
      </c>
      <c r="I205" s="8">
        <f>H205/'Lask. kunnallisvero 2022 '!C199</f>
        <v>1407.3233060551331</v>
      </c>
      <c r="J205" s="1">
        <f t="shared" si="13"/>
        <v>549.62669394486693</v>
      </c>
      <c r="K205" s="25">
        <f t="shared" si="14"/>
        <v>494.66402455038025</v>
      </c>
      <c r="L205" s="26"/>
      <c r="M205" s="27">
        <f>K205*'Lask. kunnallisvero 2022 '!C199</f>
        <v>1516639.8992714658</v>
      </c>
      <c r="N205" s="28">
        <v>1516639.8992714658</v>
      </c>
      <c r="O205" s="46">
        <f t="shared" si="16"/>
        <v>0</v>
      </c>
      <c r="P205" s="29"/>
      <c r="Q205" s="8">
        <f>M205/'Lask. kunnallisvero 2022 '!C199</f>
        <v>494.66402455038025</v>
      </c>
      <c r="R205" s="19">
        <v>494.66402455038025</v>
      </c>
      <c r="S205" s="47">
        <f t="shared" si="17"/>
        <v>0</v>
      </c>
      <c r="T205" s="4"/>
      <c r="V205" s="4"/>
      <c r="Y205" s="18"/>
      <c r="Z205" s="16"/>
      <c r="AC205" s="15"/>
      <c r="AD205" s="4"/>
      <c r="AF205" s="15"/>
      <c r="AH205" s="16"/>
      <c r="AP205" s="17"/>
    </row>
    <row r="206" spans="1:42" ht="14.5">
      <c r="A206" t="s">
        <v>382</v>
      </c>
      <c r="B206" t="s">
        <v>383</v>
      </c>
      <c r="C206" s="1">
        <f>'Lask. kunnallisvero 2022 '!F200*('Lask. kunnallisvero 2022 '!$E$8/100)*$C$12/100</f>
        <v>7051640.9913190473</v>
      </c>
      <c r="D206" s="1">
        <v>2462654.3590384093</v>
      </c>
      <c r="E206" s="1">
        <f t="shared" si="12"/>
        <v>2462654.3590384093</v>
      </c>
      <c r="F206" s="1">
        <f>'Lask. kiinteistövero 2022'!T200*1000*2*$F$12/100</f>
        <v>1485734.5059000002</v>
      </c>
      <c r="G206" s="1">
        <f>'Lask. kiinteistövero 2022'!R200*1000*2*$G$12/100</f>
        <v>0</v>
      </c>
      <c r="H206" s="1">
        <f t="shared" si="15"/>
        <v>11000029.856257457</v>
      </c>
      <c r="I206" s="8">
        <f>H206/'Lask. kunnallisvero 2022 '!C200</f>
        <v>1428.2043438402306</v>
      </c>
      <c r="J206" s="1">
        <f t="shared" si="13"/>
        <v>528.7456561597694</v>
      </c>
      <c r="K206" s="25">
        <f t="shared" si="14"/>
        <v>475.87109054379243</v>
      </c>
      <c r="L206" s="26"/>
      <c r="M206" s="27">
        <f>K206*'Lask. kunnallisvero 2022 '!C200</f>
        <v>3665159.1393682892</v>
      </c>
      <c r="N206" s="28">
        <v>3665159.1393682896</v>
      </c>
      <c r="O206" s="46">
        <f t="shared" si="16"/>
        <v>0</v>
      </c>
      <c r="P206" s="29"/>
      <c r="Q206" s="8">
        <f>M206/'Lask. kunnallisvero 2022 '!C200</f>
        <v>475.87109054379243</v>
      </c>
      <c r="R206" s="19">
        <v>475.87109054379249</v>
      </c>
      <c r="S206" s="47">
        <f t="shared" si="17"/>
        <v>0</v>
      </c>
      <c r="T206" s="4"/>
      <c r="V206" s="4"/>
      <c r="Y206" s="18"/>
      <c r="Z206" s="16"/>
      <c r="AC206" s="15"/>
      <c r="AD206" s="4"/>
      <c r="AF206" s="15"/>
      <c r="AH206" s="16"/>
      <c r="AP206" s="17"/>
    </row>
    <row r="207" spans="1:42" ht="14.5">
      <c r="A207" t="s">
        <v>384</v>
      </c>
      <c r="B207" t="s">
        <v>385</v>
      </c>
      <c r="C207" s="1">
        <f>'Lask. kunnallisvero 2022 '!F201*('Lask. kunnallisvero 2022 '!$E$8/100)*$C$12/100</f>
        <v>2312127.3487348841</v>
      </c>
      <c r="D207" s="1">
        <v>239007.08549260741</v>
      </c>
      <c r="E207" s="1">
        <f t="shared" ref="E207:E270" si="18">D207*$E$12/100</f>
        <v>239007.08549260738</v>
      </c>
      <c r="F207" s="1">
        <f>'Lask. kiinteistövero 2022'!T201*1000*2*$F$12/100</f>
        <v>198961.52700000003</v>
      </c>
      <c r="G207" s="1">
        <f>'Lask. kiinteistövero 2022'!R201*1000*2*$G$12/100</f>
        <v>0</v>
      </c>
      <c r="H207" s="1">
        <f t="shared" si="15"/>
        <v>2750095.9612274915</v>
      </c>
      <c r="I207" s="8">
        <f>H207/'Lask. kunnallisvero 2022 '!C201</f>
        <v>1488.1471651663915</v>
      </c>
      <c r="J207" s="1">
        <f t="shared" ref="J207:J270" si="19">$I$14-I207</f>
        <v>468.80283483360859</v>
      </c>
      <c r="K207" s="25">
        <f t="shared" ref="K207:K270" si="20">IF(J207&gt;0,J207*$K$5/100,IF(J207&lt;0,J207*$K$7/100))</f>
        <v>421.92255135024772</v>
      </c>
      <c r="L207" s="26"/>
      <c r="M207" s="27">
        <f>K207*'Lask. kunnallisvero 2022 '!C201</f>
        <v>779712.87489525776</v>
      </c>
      <c r="N207" s="28">
        <v>779712.87489525776</v>
      </c>
      <c r="O207" s="46">
        <f t="shared" si="16"/>
        <v>0</v>
      </c>
      <c r="P207" s="29"/>
      <c r="Q207" s="8">
        <f>M207/'Lask. kunnallisvero 2022 '!C201</f>
        <v>421.92255135024772</v>
      </c>
      <c r="R207" s="19">
        <v>421.92255135024772</v>
      </c>
      <c r="S207" s="47">
        <f t="shared" si="17"/>
        <v>0</v>
      </c>
      <c r="T207" s="4"/>
      <c r="V207" s="4"/>
      <c r="Y207" s="18"/>
      <c r="Z207" s="16"/>
      <c r="AC207" s="15"/>
      <c r="AD207" s="4"/>
      <c r="AF207" s="15"/>
      <c r="AH207" s="16"/>
      <c r="AP207" s="17"/>
    </row>
    <row r="208" spans="1:42" ht="14.5">
      <c r="A208" t="s">
        <v>386</v>
      </c>
      <c r="B208" t="s">
        <v>387</v>
      </c>
      <c r="C208" s="1">
        <f>'Lask. kunnallisvero 2022 '!F202*('Lask. kunnallisvero 2022 '!$E$8/100)*$C$12/100</f>
        <v>2743770.8344999999</v>
      </c>
      <c r="D208" s="1">
        <v>521047.8334314567</v>
      </c>
      <c r="E208" s="1">
        <f t="shared" si="18"/>
        <v>521047.8334314567</v>
      </c>
      <c r="F208" s="1">
        <f>'Lask. kiinteistövero 2022'!T202*1000*2*$F$12/100</f>
        <v>326140.87370000005</v>
      </c>
      <c r="G208" s="1">
        <f>'Lask. kiinteistövero 2022'!R202*1000*2*$G$12/100</f>
        <v>0</v>
      </c>
      <c r="H208" s="1">
        <f t="shared" ref="H208:H271" si="21">C208+E208+F208+G208</f>
        <v>3590959.5416314565</v>
      </c>
      <c r="I208" s="8">
        <f>H208/'Lask. kunnallisvero 2022 '!C202</f>
        <v>1319.7205224665404</v>
      </c>
      <c r="J208" s="1">
        <f t="shared" si="19"/>
        <v>637.22947753345966</v>
      </c>
      <c r="K208" s="25">
        <f t="shared" si="20"/>
        <v>573.50652978011374</v>
      </c>
      <c r="L208" s="26"/>
      <c r="M208" s="27">
        <f>K208*'Lask. kunnallisvero 2022 '!C202</f>
        <v>1560511.2675316895</v>
      </c>
      <c r="N208" s="28">
        <v>1560511.2675316895</v>
      </c>
      <c r="O208" s="46">
        <f t="shared" ref="O208:O271" si="22">M208-N208</f>
        <v>0</v>
      </c>
      <c r="P208" s="29"/>
      <c r="Q208" s="8">
        <f>M208/'Lask. kunnallisvero 2022 '!C202</f>
        <v>573.50652978011374</v>
      </c>
      <c r="R208" s="19">
        <v>573.50652978011374</v>
      </c>
      <c r="S208" s="47">
        <f t="shared" ref="S208:S271" si="23">Q208-R208</f>
        <v>0</v>
      </c>
      <c r="T208" s="4"/>
      <c r="V208" s="4"/>
      <c r="Y208" s="18"/>
      <c r="Z208" s="16"/>
      <c r="AC208" s="15"/>
      <c r="AD208" s="4"/>
      <c r="AF208" s="15"/>
      <c r="AH208" s="16"/>
      <c r="AP208" s="17"/>
    </row>
    <row r="209" spans="1:42" ht="14.5">
      <c r="A209" t="s">
        <v>388</v>
      </c>
      <c r="B209" t="s">
        <v>389</v>
      </c>
      <c r="C209" s="1">
        <f>'Lask. kunnallisvero 2022 '!F203*('Lask. kunnallisvero 2022 '!$E$8/100)*$C$12/100</f>
        <v>2266592.8698139535</v>
      </c>
      <c r="D209" s="1">
        <v>1187454.216368044</v>
      </c>
      <c r="E209" s="1">
        <f t="shared" si="18"/>
        <v>1187454.216368044</v>
      </c>
      <c r="F209" s="1">
        <f>'Lask. kiinteistövero 2022'!T203*1000*2*$F$12/100</f>
        <v>448517.70465000003</v>
      </c>
      <c r="G209" s="1">
        <f>'Lask. kiinteistövero 2022'!R203*1000*2*$G$12/100</f>
        <v>0</v>
      </c>
      <c r="H209" s="1">
        <f t="shared" si="21"/>
        <v>3902564.7908319975</v>
      </c>
      <c r="I209" s="8">
        <f>H209/'Lask. kunnallisvero 2022 '!C203</f>
        <v>1595.4884672248559</v>
      </c>
      <c r="J209" s="1">
        <f t="shared" si="19"/>
        <v>361.46153277514418</v>
      </c>
      <c r="K209" s="25">
        <f t="shared" si="20"/>
        <v>325.31537949762975</v>
      </c>
      <c r="L209" s="26"/>
      <c r="M209" s="27">
        <f>K209*'Lask. kunnallisvero 2022 '!C203</f>
        <v>795721.41825120233</v>
      </c>
      <c r="N209" s="28">
        <v>795721.41825120233</v>
      </c>
      <c r="O209" s="46">
        <f t="shared" si="22"/>
        <v>0</v>
      </c>
      <c r="P209" s="29"/>
      <c r="Q209" s="8">
        <f>M209/'Lask. kunnallisvero 2022 '!C203</f>
        <v>325.31537949762975</v>
      </c>
      <c r="R209" s="19">
        <v>325.31537949762975</v>
      </c>
      <c r="S209" s="47">
        <f t="shared" si="23"/>
        <v>0</v>
      </c>
      <c r="T209" s="4"/>
      <c r="V209" s="4"/>
      <c r="Y209" s="18"/>
      <c r="Z209" s="16"/>
      <c r="AC209" s="15"/>
      <c r="AD209" s="4"/>
      <c r="AF209" s="15"/>
      <c r="AH209" s="16"/>
      <c r="AP209" s="17"/>
    </row>
    <row r="210" spans="1:42" ht="14.5">
      <c r="A210" t="s">
        <v>390</v>
      </c>
      <c r="B210" t="s">
        <v>391</v>
      </c>
      <c r="C210" s="1">
        <f>'Lask. kunnallisvero 2022 '!F204*('Lask. kunnallisvero 2022 '!$E$8/100)*$C$12/100</f>
        <v>2610933.6622769227</v>
      </c>
      <c r="D210" s="1">
        <v>1201962.8371063636</v>
      </c>
      <c r="E210" s="1">
        <f t="shared" si="18"/>
        <v>1201962.8371063636</v>
      </c>
      <c r="F210" s="1">
        <f>'Lask. kiinteistövero 2022'!T204*1000*2*$F$12/100</f>
        <v>1044830.0414499999</v>
      </c>
      <c r="G210" s="1">
        <f>'Lask. kiinteistövero 2022'!R204*1000*2*$G$12/100</f>
        <v>0</v>
      </c>
      <c r="H210" s="1">
        <f t="shared" si="21"/>
        <v>4857726.5408332869</v>
      </c>
      <c r="I210" s="8">
        <f>H210/'Lask. kunnallisvero 2022 '!C204</f>
        <v>2294.6275582585199</v>
      </c>
      <c r="J210" s="1">
        <f t="shared" si="19"/>
        <v>-337.67755825851987</v>
      </c>
      <c r="K210" s="25">
        <f t="shared" si="20"/>
        <v>-33.767755825851985</v>
      </c>
      <c r="L210" s="26"/>
      <c r="M210" s="27">
        <f>K210*'Lask. kunnallisvero 2022 '!C204</f>
        <v>-71486.339083328654</v>
      </c>
      <c r="N210" s="28">
        <v>-71486.339083328654</v>
      </c>
      <c r="O210" s="46">
        <f t="shared" si="22"/>
        <v>0</v>
      </c>
      <c r="P210" s="29"/>
      <c r="Q210" s="8">
        <f>M210/'Lask. kunnallisvero 2022 '!C204</f>
        <v>-33.767755825851985</v>
      </c>
      <c r="R210" s="19">
        <v>-33.767755825851985</v>
      </c>
      <c r="S210" s="47">
        <f t="shared" si="23"/>
        <v>0</v>
      </c>
      <c r="T210" s="4"/>
      <c r="V210" s="4"/>
      <c r="Y210" s="18"/>
      <c r="Z210" s="16"/>
      <c r="AC210" s="15"/>
      <c r="AD210" s="4"/>
      <c r="AF210" s="15"/>
      <c r="AH210" s="16"/>
      <c r="AP210" s="17"/>
    </row>
    <row r="211" spans="1:42" ht="14.5">
      <c r="A211" t="s">
        <v>392</v>
      </c>
      <c r="B211" t="s">
        <v>393</v>
      </c>
      <c r="C211" s="1">
        <f>'Lask. kunnallisvero 2022 '!F205*('Lask. kunnallisvero 2022 '!$E$8/100)*$C$12/100</f>
        <v>7263285.9056337355</v>
      </c>
      <c r="D211" s="1">
        <v>753263.31962366309</v>
      </c>
      <c r="E211" s="1">
        <f t="shared" si="18"/>
        <v>753263.31962366309</v>
      </c>
      <c r="F211" s="1">
        <f>'Lask. kiinteistövero 2022'!T205*1000*2*$F$12/100</f>
        <v>801042.54269999999</v>
      </c>
      <c r="G211" s="1">
        <f>'Lask. kiinteistövero 2022'!R205*1000*2*$G$12/100</f>
        <v>0</v>
      </c>
      <c r="H211" s="1">
        <f t="shared" si="21"/>
        <v>8817591.7679573987</v>
      </c>
      <c r="I211" s="8">
        <f>H211/'Lask. kunnallisvero 2022 '!C205</f>
        <v>1722.5223223202577</v>
      </c>
      <c r="J211" s="1">
        <f t="shared" si="19"/>
        <v>234.42767767974237</v>
      </c>
      <c r="K211" s="25">
        <f t="shared" si="20"/>
        <v>210.98490991176811</v>
      </c>
      <c r="L211" s="26"/>
      <c r="M211" s="27">
        <f>K211*'Lask. kunnallisvero 2022 '!C205</f>
        <v>1080031.753838341</v>
      </c>
      <c r="N211" s="28">
        <v>1080031.7538383412</v>
      </c>
      <c r="O211" s="46">
        <f t="shared" si="22"/>
        <v>0</v>
      </c>
      <c r="P211" s="29"/>
      <c r="Q211" s="8">
        <f>M211/'Lask. kunnallisvero 2022 '!C205</f>
        <v>210.98490991176811</v>
      </c>
      <c r="R211" s="19">
        <v>210.98490991176817</v>
      </c>
      <c r="S211" s="47">
        <f t="shared" si="23"/>
        <v>0</v>
      </c>
      <c r="T211" s="4"/>
      <c r="V211" s="4"/>
      <c r="Y211" s="18"/>
      <c r="Z211" s="16"/>
      <c r="AC211" s="15"/>
      <c r="AD211" s="4"/>
      <c r="AF211" s="15"/>
      <c r="AH211" s="16"/>
      <c r="AP211" s="17"/>
    </row>
    <row r="212" spans="1:42" ht="14.5">
      <c r="A212" t="s">
        <v>394</v>
      </c>
      <c r="B212" t="s">
        <v>395</v>
      </c>
      <c r="C212" s="1">
        <f>'Lask. kunnallisvero 2022 '!F206*('Lask. kunnallisvero 2022 '!$E$8/100)*$C$12/100</f>
        <v>3819081.9340578318</v>
      </c>
      <c r="D212" s="1">
        <v>492423.41390288109</v>
      </c>
      <c r="E212" s="1">
        <f t="shared" si="18"/>
        <v>492423.41390288109</v>
      </c>
      <c r="F212" s="1">
        <f>'Lask. kiinteistövero 2022'!T206*1000*2*$F$12/100</f>
        <v>1007267.6679000001</v>
      </c>
      <c r="G212" s="1">
        <f>'Lask. kiinteistövero 2022'!R206*1000*2*$G$12/100</f>
        <v>0</v>
      </c>
      <c r="H212" s="1">
        <f t="shared" si="21"/>
        <v>5318773.0158607122</v>
      </c>
      <c r="I212" s="8">
        <f>H212/'Lask. kunnallisvero 2022 '!C206</f>
        <v>1745.0042702955093</v>
      </c>
      <c r="J212" s="1">
        <f t="shared" si="19"/>
        <v>211.94572970449076</v>
      </c>
      <c r="K212" s="25">
        <f t="shared" si="20"/>
        <v>190.7511567340417</v>
      </c>
      <c r="L212" s="26"/>
      <c r="M212" s="27">
        <f>K212*'Lask. kunnallisvero 2022 '!C206</f>
        <v>581409.5257253591</v>
      </c>
      <c r="N212" s="28">
        <v>581409.5257253591</v>
      </c>
      <c r="O212" s="46">
        <f t="shared" si="22"/>
        <v>0</v>
      </c>
      <c r="P212" s="29"/>
      <c r="Q212" s="8">
        <f>M212/'Lask. kunnallisvero 2022 '!C206</f>
        <v>190.7511567340417</v>
      </c>
      <c r="R212" s="19">
        <v>190.7511567340417</v>
      </c>
      <c r="S212" s="47">
        <f t="shared" si="23"/>
        <v>0</v>
      </c>
      <c r="T212" s="4"/>
      <c r="V212" s="4"/>
      <c r="Y212" s="18"/>
      <c r="Z212" s="16"/>
      <c r="AC212" s="15"/>
      <c r="AD212" s="4"/>
      <c r="AF212" s="15"/>
      <c r="AH212" s="16"/>
      <c r="AP212" s="17"/>
    </row>
    <row r="213" spans="1:42" ht="14.5">
      <c r="A213" t="s">
        <v>396</v>
      </c>
      <c r="B213" t="s">
        <v>397</v>
      </c>
      <c r="C213" s="1">
        <f>'Lask. kunnallisvero 2022 '!F207*('Lask. kunnallisvero 2022 '!$E$8/100)*$C$12/100</f>
        <v>5310854.7058574716</v>
      </c>
      <c r="D213" s="1">
        <v>2012569.1431962179</v>
      </c>
      <c r="E213" s="1">
        <f t="shared" si="18"/>
        <v>2012569.1431962179</v>
      </c>
      <c r="F213" s="1">
        <f>'Lask. kiinteistövero 2022'!T207*1000*2*$F$12/100</f>
        <v>609710.72080000013</v>
      </c>
      <c r="G213" s="1">
        <f>'Lask. kiinteistövero 2022'!R207*1000*2*$G$12/100</f>
        <v>0</v>
      </c>
      <c r="H213" s="1">
        <f t="shared" si="21"/>
        <v>7933134.5698536895</v>
      </c>
      <c r="I213" s="8">
        <f>H213/'Lask. kunnallisvero 2022 '!C207</f>
        <v>1598.1334749906707</v>
      </c>
      <c r="J213" s="1">
        <f t="shared" si="19"/>
        <v>358.81652500932933</v>
      </c>
      <c r="K213" s="25">
        <f t="shared" si="20"/>
        <v>322.93487250839638</v>
      </c>
      <c r="L213" s="26"/>
      <c r="M213" s="27">
        <f>K213*'Lask. kunnallisvero 2022 '!C207</f>
        <v>1603048.7071316796</v>
      </c>
      <c r="N213" s="28">
        <v>1603048.7071316796</v>
      </c>
      <c r="O213" s="46">
        <f t="shared" si="22"/>
        <v>0</v>
      </c>
      <c r="P213" s="29"/>
      <c r="Q213" s="8">
        <f>M213/'Lask. kunnallisvero 2022 '!C207</f>
        <v>322.93487250839638</v>
      </c>
      <c r="R213" s="19">
        <v>322.93487250839638</v>
      </c>
      <c r="S213" s="47">
        <f t="shared" si="23"/>
        <v>0</v>
      </c>
      <c r="T213" s="4"/>
      <c r="V213" s="4"/>
      <c r="Y213" s="18"/>
      <c r="Z213" s="16"/>
      <c r="AC213" s="15"/>
      <c r="AD213" s="4"/>
      <c r="AF213" s="15"/>
      <c r="AH213" s="16"/>
      <c r="AP213" s="17"/>
    </row>
    <row r="214" spans="1:42" ht="14.5">
      <c r="A214" t="s">
        <v>398</v>
      </c>
      <c r="B214" t="s">
        <v>399</v>
      </c>
      <c r="C214" s="1">
        <f>'Lask. kunnallisvero 2022 '!F208*('Lask. kunnallisvero 2022 '!$E$8/100)*$C$12/100</f>
        <v>1692950.5087139241</v>
      </c>
      <c r="D214" s="1">
        <v>596146.44409371982</v>
      </c>
      <c r="E214" s="1">
        <f t="shared" si="18"/>
        <v>596146.44409371982</v>
      </c>
      <c r="F214" s="1">
        <f>'Lask. kiinteistövero 2022'!T208*1000*2*$F$12/100</f>
        <v>282077.45640000008</v>
      </c>
      <c r="G214" s="1">
        <f>'Lask. kiinteistövero 2022'!R208*1000*2*$G$12/100</f>
        <v>0</v>
      </c>
      <c r="H214" s="1">
        <f t="shared" si="21"/>
        <v>2571174.4092076439</v>
      </c>
      <c r="I214" s="8">
        <f>H214/'Lask. kunnallisvero 2022 '!C208</f>
        <v>1576.4404716171944</v>
      </c>
      <c r="J214" s="1">
        <f t="shared" si="19"/>
        <v>380.50952838280568</v>
      </c>
      <c r="K214" s="25">
        <f t="shared" si="20"/>
        <v>342.4585755445251</v>
      </c>
      <c r="L214" s="26"/>
      <c r="M214" s="27">
        <f>K214*'Lask. kunnallisvero 2022 '!C208</f>
        <v>558549.93671312043</v>
      </c>
      <c r="N214" s="28">
        <v>558549.93671312043</v>
      </c>
      <c r="O214" s="46">
        <f t="shared" si="22"/>
        <v>0</v>
      </c>
      <c r="P214" s="29"/>
      <c r="Q214" s="8">
        <f>M214/'Lask. kunnallisvero 2022 '!C208</f>
        <v>342.4585755445251</v>
      </c>
      <c r="R214" s="19">
        <v>342.4585755445251</v>
      </c>
      <c r="S214" s="47">
        <f t="shared" si="23"/>
        <v>0</v>
      </c>
      <c r="T214" s="4"/>
      <c r="V214" s="4"/>
      <c r="Y214" s="18"/>
      <c r="Z214" s="16"/>
      <c r="AC214" s="15"/>
      <c r="AD214" s="4"/>
      <c r="AF214" s="15"/>
      <c r="AH214" s="16"/>
      <c r="AP214" s="17"/>
    </row>
    <row r="215" spans="1:42" ht="14.5">
      <c r="A215" t="s">
        <v>400</v>
      </c>
      <c r="B215" t="s">
        <v>401</v>
      </c>
      <c r="C215" s="1">
        <f>'Lask. kunnallisvero 2022 '!F209*('Lask. kunnallisvero 2022 '!$E$8/100)*$C$12/100</f>
        <v>2581282.4353471268</v>
      </c>
      <c r="D215" s="1">
        <v>346496.91384015098</v>
      </c>
      <c r="E215" s="1">
        <f t="shared" si="18"/>
        <v>346496.91384015098</v>
      </c>
      <c r="F215" s="1">
        <f>'Lask. kiinteistövero 2022'!T209*1000*2*$F$12/100</f>
        <v>297773.51830000005</v>
      </c>
      <c r="G215" s="1">
        <f>'Lask. kiinteistövero 2022'!R209*1000*2*$G$12/100</f>
        <v>0</v>
      </c>
      <c r="H215" s="1">
        <f t="shared" si="21"/>
        <v>3225552.8674872778</v>
      </c>
      <c r="I215" s="8">
        <f>H215/'Lask. kunnallisvero 2022 '!C209</f>
        <v>1624.9636612026588</v>
      </c>
      <c r="J215" s="1">
        <f t="shared" si="19"/>
        <v>331.9863387973412</v>
      </c>
      <c r="K215" s="25">
        <f t="shared" si="20"/>
        <v>298.78770491760707</v>
      </c>
      <c r="L215" s="26"/>
      <c r="M215" s="27">
        <f>K215*'Lask. kunnallisvero 2022 '!C209</f>
        <v>593093.59426144999</v>
      </c>
      <c r="N215" s="28">
        <v>593093.59426144999</v>
      </c>
      <c r="O215" s="46">
        <f t="shared" si="22"/>
        <v>0</v>
      </c>
      <c r="P215" s="29"/>
      <c r="Q215" s="8">
        <f>M215/'Lask. kunnallisvero 2022 '!C209</f>
        <v>298.78770491760707</v>
      </c>
      <c r="R215" s="19">
        <v>298.78770491760707</v>
      </c>
      <c r="S215" s="47">
        <f t="shared" si="23"/>
        <v>0</v>
      </c>
      <c r="T215" s="4"/>
      <c r="V215" s="4"/>
      <c r="Y215" s="18"/>
      <c r="Z215" s="16"/>
      <c r="AC215" s="15"/>
      <c r="AD215" s="4"/>
      <c r="AF215" s="15"/>
      <c r="AH215" s="16"/>
      <c r="AP215" s="17"/>
    </row>
    <row r="216" spans="1:42" ht="14.5">
      <c r="A216" t="s">
        <v>402</v>
      </c>
      <c r="B216" t="s">
        <v>403</v>
      </c>
      <c r="C216" s="1">
        <f>'Lask. kunnallisvero 2022 '!F210*('Lask. kunnallisvero 2022 '!$E$8/100)*$C$12/100</f>
        <v>7541396.3120790692</v>
      </c>
      <c r="D216" s="1">
        <v>1188766.6889649481</v>
      </c>
      <c r="E216" s="1">
        <f t="shared" si="18"/>
        <v>1188766.6889649481</v>
      </c>
      <c r="F216" s="1">
        <f>'Lask. kiinteistövero 2022'!T210*1000*2*$F$12/100</f>
        <v>1293391.2160000002</v>
      </c>
      <c r="G216" s="1">
        <f>'Lask. kiinteistövero 2022'!R210*1000*2*$G$12/100</f>
        <v>0</v>
      </c>
      <c r="H216" s="1">
        <f t="shared" si="21"/>
        <v>10023554.217044016</v>
      </c>
      <c r="I216" s="8">
        <f>H216/'Lask. kunnallisvero 2022 '!C210</f>
        <v>1556.6942408827483</v>
      </c>
      <c r="J216" s="1">
        <f t="shared" si="19"/>
        <v>400.25575911725173</v>
      </c>
      <c r="K216" s="25">
        <f t="shared" si="20"/>
        <v>360.23018320552654</v>
      </c>
      <c r="L216" s="26"/>
      <c r="M216" s="27">
        <f>K216*'Lask. kunnallisvero 2022 '!C210</f>
        <v>2319522.1496603852</v>
      </c>
      <c r="N216" s="28">
        <v>2319522.1496603852</v>
      </c>
      <c r="O216" s="46">
        <f t="shared" si="22"/>
        <v>0</v>
      </c>
      <c r="P216" s="29"/>
      <c r="Q216" s="8">
        <f>M216/'Lask. kunnallisvero 2022 '!C210</f>
        <v>360.23018320552649</v>
      </c>
      <c r="R216" s="19">
        <v>360.23018320552649</v>
      </c>
      <c r="S216" s="47">
        <f t="shared" si="23"/>
        <v>0</v>
      </c>
      <c r="T216" s="4"/>
      <c r="V216" s="4"/>
      <c r="Y216" s="18"/>
      <c r="Z216" s="16"/>
      <c r="AC216" s="15"/>
      <c r="AD216" s="4"/>
      <c r="AF216" s="15"/>
      <c r="AH216" s="16"/>
      <c r="AP216" s="17"/>
    </row>
    <row r="217" spans="1:42" ht="14.5">
      <c r="A217" t="s">
        <v>404</v>
      </c>
      <c r="B217" t="s">
        <v>405</v>
      </c>
      <c r="C217" s="1">
        <f>'Lask. kunnallisvero 2022 '!F211*('Lask. kunnallisvero 2022 '!$E$8/100)*$C$12/100</f>
        <v>9014756.1681552939</v>
      </c>
      <c r="D217" s="1">
        <v>1853728.215783108</v>
      </c>
      <c r="E217" s="1">
        <f t="shared" si="18"/>
        <v>1853728.2157831078</v>
      </c>
      <c r="F217" s="1">
        <f>'Lask. kiinteistövero 2022'!T211*1000*2*$F$12/100</f>
        <v>1064205.9016</v>
      </c>
      <c r="G217" s="1">
        <f>'Lask. kiinteistövero 2022'!R211*1000*2*$G$12/100</f>
        <v>0</v>
      </c>
      <c r="H217" s="1">
        <f t="shared" si="21"/>
        <v>11932690.285538401</v>
      </c>
      <c r="I217" s="8">
        <f>H217/'Lask. kunnallisvero 2022 '!C211</f>
        <v>1451.3123674943324</v>
      </c>
      <c r="J217" s="1">
        <f t="shared" si="19"/>
        <v>505.63763250566763</v>
      </c>
      <c r="K217" s="25">
        <f t="shared" si="20"/>
        <v>455.07386925510087</v>
      </c>
      <c r="L217" s="26"/>
      <c r="M217" s="27">
        <f>K217*'Lask. kunnallisvero 2022 '!C211</f>
        <v>3741617.3530154396</v>
      </c>
      <c r="N217" s="28">
        <v>3741617.3530154396</v>
      </c>
      <c r="O217" s="46">
        <f t="shared" si="22"/>
        <v>0</v>
      </c>
      <c r="P217" s="29"/>
      <c r="Q217" s="8">
        <f>M217/'Lask. kunnallisvero 2022 '!C211</f>
        <v>455.07386925510087</v>
      </c>
      <c r="R217" s="19">
        <v>455.07386925510087</v>
      </c>
      <c r="S217" s="47">
        <f t="shared" si="23"/>
        <v>0</v>
      </c>
      <c r="T217" s="4"/>
      <c r="V217" s="4"/>
      <c r="Y217" s="18"/>
      <c r="Z217" s="16"/>
      <c r="AC217" s="15"/>
      <c r="AD217" s="4"/>
      <c r="AF217" s="15"/>
      <c r="AH217" s="16"/>
      <c r="AP217" s="17"/>
    </row>
    <row r="218" spans="1:42" ht="14.5">
      <c r="A218" t="s">
        <v>406</v>
      </c>
      <c r="B218" t="s">
        <v>407</v>
      </c>
      <c r="C218" s="1">
        <f>'Lask. kunnallisvero 2022 '!F212*('Lask. kunnallisvero 2022 '!$E$8/100)*$C$12/100</f>
        <v>82731146.962283552</v>
      </c>
      <c r="D218" s="1">
        <v>43674686.002337001</v>
      </c>
      <c r="E218" s="1">
        <f t="shared" si="18"/>
        <v>43674686.002337001</v>
      </c>
      <c r="F218" s="1">
        <f>'Lask. kiinteistövero 2022'!T212*1000*2*$F$12/100</f>
        <v>8159721.5814999994</v>
      </c>
      <c r="G218" s="1">
        <f>'Lask. kiinteistövero 2022'!R212*1000*2*$G$12/100</f>
        <v>0</v>
      </c>
      <c r="H218" s="1">
        <f t="shared" si="21"/>
        <v>134565554.54612055</v>
      </c>
      <c r="I218" s="8">
        <f>H218/'Lask. kunnallisvero 2022 '!C212</f>
        <v>2630.8540645197472</v>
      </c>
      <c r="J218" s="1">
        <f t="shared" si="19"/>
        <v>-673.90406451974718</v>
      </c>
      <c r="K218" s="25">
        <f t="shared" si="20"/>
        <v>-67.390406451974727</v>
      </c>
      <c r="L218" s="26"/>
      <c r="M218" s="27">
        <f>K218*'Lask. kunnallisvero 2022 '!C212</f>
        <v>-3446951.8996120552</v>
      </c>
      <c r="N218" s="28">
        <v>-3446951.8996120552</v>
      </c>
      <c r="O218" s="46">
        <f t="shared" si="22"/>
        <v>0</v>
      </c>
      <c r="P218" s="29"/>
      <c r="Q218" s="8">
        <f>M218/'Lask. kunnallisvero 2022 '!C212</f>
        <v>-67.390406451974727</v>
      </c>
      <c r="R218" s="19">
        <v>-67.390406451974727</v>
      </c>
      <c r="S218" s="47">
        <f t="shared" si="23"/>
        <v>0</v>
      </c>
      <c r="T218" s="4"/>
      <c r="V218" s="4"/>
      <c r="Y218" s="18"/>
      <c r="Z218" s="16"/>
      <c r="AC218" s="15"/>
      <c r="AD218" s="4"/>
      <c r="AF218" s="15"/>
      <c r="AH218" s="16"/>
      <c r="AP218" s="17"/>
    </row>
    <row r="219" spans="1:42" ht="14.5">
      <c r="A219" t="s">
        <v>408</v>
      </c>
      <c r="B219" t="s">
        <v>409</v>
      </c>
      <c r="C219" s="1">
        <f>'Lask. kunnallisvero 2022 '!F213*('Lask. kunnallisvero 2022 '!$E$8/100)*$C$12/100</f>
        <v>32080299.638277646</v>
      </c>
      <c r="D219" s="1">
        <v>3481122.2726946692</v>
      </c>
      <c r="E219" s="1">
        <f t="shared" si="18"/>
        <v>3481122.2726946692</v>
      </c>
      <c r="F219" s="1">
        <f>'Lask. kiinteistövero 2022'!T213*1000*2*$F$12/100</f>
        <v>3178842.4985000002</v>
      </c>
      <c r="G219" s="1">
        <f>'Lask. kiinteistövero 2022'!R213*1000*2*$G$12/100</f>
        <v>0</v>
      </c>
      <c r="H219" s="1">
        <f t="shared" si="21"/>
        <v>38740264.409472309</v>
      </c>
      <c r="I219" s="8">
        <f>H219/'Lask. kunnallisvero 2022 '!C213</f>
        <v>1596.8781702173251</v>
      </c>
      <c r="J219" s="1">
        <f t="shared" si="19"/>
        <v>360.07182978267497</v>
      </c>
      <c r="K219" s="25">
        <f t="shared" si="20"/>
        <v>324.06464680440746</v>
      </c>
      <c r="L219" s="26"/>
      <c r="M219" s="27">
        <f>K219*'Lask. kunnallisvero 2022 '!C213</f>
        <v>7861808.3314749254</v>
      </c>
      <c r="N219" s="28">
        <v>7861808.3314749254</v>
      </c>
      <c r="O219" s="46">
        <f t="shared" si="22"/>
        <v>0</v>
      </c>
      <c r="P219" s="29"/>
      <c r="Q219" s="8">
        <f>M219/'Lask. kunnallisvero 2022 '!C213</f>
        <v>324.06464680440746</v>
      </c>
      <c r="R219" s="19">
        <v>324.06464680440746</v>
      </c>
      <c r="S219" s="47">
        <f t="shared" si="23"/>
        <v>0</v>
      </c>
      <c r="T219" s="4"/>
      <c r="V219" s="4"/>
      <c r="Y219" s="18"/>
      <c r="Z219" s="16"/>
      <c r="AC219" s="15"/>
      <c r="AD219" s="4"/>
      <c r="AF219" s="15"/>
      <c r="AH219" s="16"/>
      <c r="AP219" s="17"/>
    </row>
    <row r="220" spans="1:42" ht="14.5">
      <c r="A220" t="s">
        <v>410</v>
      </c>
      <c r="B220" t="s">
        <v>411</v>
      </c>
      <c r="C220" s="1">
        <f>'Lask. kunnallisvero 2022 '!F214*('Lask. kunnallisvero 2022 '!$E$8/100)*$C$12/100</f>
        <v>36908770.589180246</v>
      </c>
      <c r="D220" s="1">
        <v>5959194.8030150542</v>
      </c>
      <c r="E220" s="1">
        <f t="shared" si="18"/>
        <v>5959194.8030150542</v>
      </c>
      <c r="F220" s="1">
        <f>'Lask. kiinteistövero 2022'!T214*1000*2*$F$12/100</f>
        <v>3985641.1482500006</v>
      </c>
      <c r="G220" s="1">
        <f>'Lask. kiinteistövero 2022'!R214*1000*2*$G$12/100</f>
        <v>0</v>
      </c>
      <c r="H220" s="1">
        <f t="shared" si="21"/>
        <v>46853606.540445298</v>
      </c>
      <c r="I220" s="8">
        <f>H220/'Lask. kunnallisvero 2022 '!C214</f>
        <v>1888.4968375834462</v>
      </c>
      <c r="J220" s="1">
        <f t="shared" si="19"/>
        <v>68.453162416553823</v>
      </c>
      <c r="K220" s="25">
        <f t="shared" si="20"/>
        <v>61.607846174898441</v>
      </c>
      <c r="L220" s="26"/>
      <c r="M220" s="27">
        <f>K220*'Lask. kunnallisvero 2022 '!C214</f>
        <v>1528490.6635992303</v>
      </c>
      <c r="N220" s="28">
        <v>1528490.6635992303</v>
      </c>
      <c r="O220" s="46">
        <f t="shared" si="22"/>
        <v>0</v>
      </c>
      <c r="P220" s="29"/>
      <c r="Q220" s="8">
        <f>M220/'Lask. kunnallisvero 2022 '!C214</f>
        <v>61.607846174898441</v>
      </c>
      <c r="R220" s="19">
        <v>61.607846174898441</v>
      </c>
      <c r="S220" s="47">
        <f t="shared" si="23"/>
        <v>0</v>
      </c>
      <c r="T220" s="4"/>
      <c r="V220" s="4"/>
      <c r="Y220" s="18"/>
      <c r="Z220" s="16"/>
      <c r="AC220" s="15"/>
      <c r="AD220" s="4"/>
      <c r="AF220" s="15"/>
      <c r="AH220" s="16"/>
      <c r="AP220" s="17"/>
    </row>
    <row r="221" spans="1:42" ht="14.5">
      <c r="A221" t="s">
        <v>412</v>
      </c>
      <c r="B221" t="s">
        <v>413</v>
      </c>
      <c r="C221" s="1">
        <f>'Lask. kunnallisvero 2022 '!F215*('Lask. kunnallisvero 2022 '!$E$8/100)*$C$12/100</f>
        <v>3364115.0340500008</v>
      </c>
      <c r="D221" s="1">
        <v>1157558.4460993863</v>
      </c>
      <c r="E221" s="1">
        <f t="shared" si="18"/>
        <v>1157558.4460993863</v>
      </c>
      <c r="F221" s="1">
        <f>'Lask. kiinteistövero 2022'!T215*1000*2*$F$12/100</f>
        <v>719777.87459999998</v>
      </c>
      <c r="G221" s="1">
        <f>'Lask. kiinteistövero 2022'!R215*1000*2*$G$12/100</f>
        <v>0</v>
      </c>
      <c r="H221" s="1">
        <f t="shared" si="21"/>
        <v>5241451.3547493871</v>
      </c>
      <c r="I221" s="8">
        <f>H221/'Lask. kunnallisvero 2022 '!C215</f>
        <v>1574.0094158406569</v>
      </c>
      <c r="J221" s="1">
        <f t="shared" si="19"/>
        <v>382.94058415934319</v>
      </c>
      <c r="K221" s="25">
        <f t="shared" si="20"/>
        <v>344.64652574340886</v>
      </c>
      <c r="L221" s="26"/>
      <c r="M221" s="27">
        <f>K221*'Lask. kunnallisvero 2022 '!C215</f>
        <v>1147672.9307255514</v>
      </c>
      <c r="N221" s="28">
        <v>1147672.9307255514</v>
      </c>
      <c r="O221" s="46">
        <f t="shared" si="22"/>
        <v>0</v>
      </c>
      <c r="P221" s="29"/>
      <c r="Q221" s="8">
        <f>M221/'Lask. kunnallisvero 2022 '!C215</f>
        <v>344.64652574340886</v>
      </c>
      <c r="R221" s="19">
        <v>344.64652574340886</v>
      </c>
      <c r="S221" s="47">
        <f t="shared" si="23"/>
        <v>0</v>
      </c>
      <c r="T221" s="4"/>
      <c r="V221" s="4"/>
      <c r="Y221" s="18"/>
      <c r="Z221" s="16"/>
      <c r="AC221" s="15"/>
      <c r="AD221" s="4"/>
      <c r="AF221" s="15"/>
      <c r="AH221" s="16"/>
      <c r="AP221" s="17"/>
    </row>
    <row r="222" spans="1:42" ht="14.5">
      <c r="A222" t="s">
        <v>414</v>
      </c>
      <c r="B222" t="s">
        <v>415</v>
      </c>
      <c r="C222" s="1">
        <f>'Lask. kunnallisvero 2022 '!F216*('Lask. kunnallisvero 2022 '!$E$8/100)*$C$12/100</f>
        <v>3201612.6859645569</v>
      </c>
      <c r="D222" s="1">
        <v>655616.76521436812</v>
      </c>
      <c r="E222" s="1">
        <f t="shared" si="18"/>
        <v>655616.76521436812</v>
      </c>
      <c r="F222" s="1">
        <f>'Lask. kiinteistövero 2022'!T216*1000*2*$F$12/100</f>
        <v>555391.04559999995</v>
      </c>
      <c r="G222" s="1">
        <f>'Lask. kiinteistövero 2022'!R216*1000*2*$G$12/100</f>
        <v>0</v>
      </c>
      <c r="H222" s="1">
        <f t="shared" si="21"/>
        <v>4412620.4967789249</v>
      </c>
      <c r="I222" s="8">
        <f>H222/'Lask. kunnallisvero 2022 '!C216</f>
        <v>1202.3489092040668</v>
      </c>
      <c r="J222" s="1">
        <f t="shared" si="19"/>
        <v>754.60109079593326</v>
      </c>
      <c r="K222" s="25">
        <f t="shared" si="20"/>
        <v>679.14098171633987</v>
      </c>
      <c r="L222" s="26"/>
      <c r="M222" s="27">
        <f>K222*'Lask. kunnallisvero 2022 '!C216</f>
        <v>2492447.4028989673</v>
      </c>
      <c r="N222" s="28">
        <v>2492447.4028989677</v>
      </c>
      <c r="O222" s="46">
        <f t="shared" si="22"/>
        <v>0</v>
      </c>
      <c r="P222" s="29"/>
      <c r="Q222" s="8">
        <f>M222/'Lask. kunnallisvero 2022 '!C216</f>
        <v>679.14098171633987</v>
      </c>
      <c r="R222" s="19">
        <v>679.14098171633998</v>
      </c>
      <c r="S222" s="47">
        <f t="shared" si="23"/>
        <v>0</v>
      </c>
      <c r="T222" s="4"/>
      <c r="V222" s="4"/>
      <c r="Y222" s="18"/>
      <c r="Z222" s="16"/>
      <c r="AC222" s="15"/>
      <c r="AD222" s="4"/>
      <c r="AF222" s="15"/>
      <c r="AH222" s="16"/>
      <c r="AP222" s="17"/>
    </row>
    <row r="223" spans="1:42" ht="14.5">
      <c r="A223" t="s">
        <v>416</v>
      </c>
      <c r="B223" t="s">
        <v>417</v>
      </c>
      <c r="C223" s="1">
        <f>'Lask. kunnallisvero 2022 '!F217*('Lask. kunnallisvero 2022 '!$E$8/100)*$C$12/100</f>
        <v>58633602.340151221</v>
      </c>
      <c r="D223" s="1">
        <v>12049017.332482865</v>
      </c>
      <c r="E223" s="1">
        <f t="shared" si="18"/>
        <v>12049017.332482865</v>
      </c>
      <c r="F223" s="1">
        <f>'Lask. kiinteistövero 2022'!T217*1000*2*$F$12/100</f>
        <v>5536749.8237499986</v>
      </c>
      <c r="G223" s="1">
        <f>'Lask. kiinteistövero 2022'!R217*1000*2*$G$12/100</f>
        <v>0</v>
      </c>
      <c r="H223" s="1">
        <f t="shared" si="21"/>
        <v>76219369.496384084</v>
      </c>
      <c r="I223" s="8">
        <f>H223/'Lask. kunnallisvero 2022 '!C217</f>
        <v>1956.3995353162063</v>
      </c>
      <c r="J223" s="1">
        <f t="shared" si="19"/>
        <v>0.55046468379373437</v>
      </c>
      <c r="K223" s="25">
        <f t="shared" si="20"/>
        <v>0.49541821541436093</v>
      </c>
      <c r="L223" s="26"/>
      <c r="M223" s="27">
        <f>K223*'Lask. kunnallisvero 2022 '!C217</f>
        <v>19300.998254328086</v>
      </c>
      <c r="N223" s="28">
        <v>19300.998254328086</v>
      </c>
      <c r="O223" s="46">
        <f t="shared" si="22"/>
        <v>0</v>
      </c>
      <c r="P223" s="29"/>
      <c r="Q223" s="8">
        <f>M223/'Lask. kunnallisvero 2022 '!C217</f>
        <v>0.49541821541436087</v>
      </c>
      <c r="R223" s="19">
        <v>0.49541821541436087</v>
      </c>
      <c r="S223" s="47">
        <f t="shared" si="23"/>
        <v>0</v>
      </c>
      <c r="T223" s="4"/>
      <c r="V223" s="4"/>
      <c r="Y223" s="18"/>
      <c r="Z223" s="16"/>
      <c r="AC223" s="15"/>
      <c r="AD223" s="4"/>
      <c r="AF223" s="15"/>
      <c r="AH223" s="16"/>
      <c r="AP223" s="17"/>
    </row>
    <row r="224" spans="1:42" ht="14.5">
      <c r="A224" t="s">
        <v>418</v>
      </c>
      <c r="B224" t="s">
        <v>419</v>
      </c>
      <c r="C224" s="1">
        <f>'Lask. kunnallisvero 2022 '!F218*('Lask. kunnallisvero 2022 '!$E$8/100)*$C$12/100</f>
        <v>3101571.2252800004</v>
      </c>
      <c r="D224" s="1">
        <v>726272.95282670076</v>
      </c>
      <c r="E224" s="1">
        <f t="shared" si="18"/>
        <v>726272.95282670076</v>
      </c>
      <c r="F224" s="1">
        <f>'Lask. kiinteistövero 2022'!T218*1000*2*$F$12/100</f>
        <v>554943.49245000014</v>
      </c>
      <c r="G224" s="1">
        <f>'Lask. kiinteistövero 2022'!R218*1000*2*$G$12/100</f>
        <v>0</v>
      </c>
      <c r="H224" s="1">
        <f t="shared" si="21"/>
        <v>4382787.6705567008</v>
      </c>
      <c r="I224" s="8">
        <f>H224/'Lask. kunnallisvero 2022 '!C218</f>
        <v>1445.0338511561822</v>
      </c>
      <c r="J224" s="1">
        <f t="shared" si="19"/>
        <v>511.91614884381784</v>
      </c>
      <c r="K224" s="25">
        <f t="shared" si="20"/>
        <v>460.72453395943609</v>
      </c>
      <c r="L224" s="26"/>
      <c r="M224" s="27">
        <f>K224*'Lask. kunnallisvero 2022 '!C218</f>
        <v>1397377.5114989697</v>
      </c>
      <c r="N224" s="28">
        <v>1397377.5114989697</v>
      </c>
      <c r="O224" s="46">
        <f t="shared" si="22"/>
        <v>0</v>
      </c>
      <c r="P224" s="29"/>
      <c r="Q224" s="8">
        <f>M224/'Lask. kunnallisvero 2022 '!C218</f>
        <v>460.72453395943614</v>
      </c>
      <c r="R224" s="19">
        <v>460.72453395943614</v>
      </c>
      <c r="S224" s="47">
        <f t="shared" si="23"/>
        <v>0</v>
      </c>
      <c r="T224" s="4"/>
      <c r="V224" s="4"/>
      <c r="Y224" s="18"/>
      <c r="Z224" s="16"/>
      <c r="AC224" s="15"/>
      <c r="AD224" s="4"/>
      <c r="AF224" s="15"/>
      <c r="AH224" s="16"/>
      <c r="AP224" s="17"/>
    </row>
    <row r="225" spans="1:42" ht="14.5">
      <c r="A225" t="s">
        <v>420</v>
      </c>
      <c r="B225" t="s">
        <v>421</v>
      </c>
      <c r="C225" s="1">
        <f>'Lask. kunnallisvero 2022 '!F219*('Lask. kunnallisvero 2022 '!$E$8/100)*$C$12/100</f>
        <v>1284790.3049000001</v>
      </c>
      <c r="D225" s="1">
        <v>1298346.5176495707</v>
      </c>
      <c r="E225" s="1">
        <f t="shared" si="18"/>
        <v>1298346.5176495707</v>
      </c>
      <c r="F225" s="1">
        <f>'Lask. kiinteistövero 2022'!T219*1000*2*$F$12/100</f>
        <v>204781.36040000001</v>
      </c>
      <c r="G225" s="1">
        <f>'Lask. kiinteistövero 2022'!R219*1000*2*$G$12/100</f>
        <v>0</v>
      </c>
      <c r="H225" s="1">
        <f t="shared" si="21"/>
        <v>2787918.1829495709</v>
      </c>
      <c r="I225" s="8">
        <f>H225/'Lask. kunnallisvero 2022 '!C219</f>
        <v>1842.6425531722214</v>
      </c>
      <c r="J225" s="1">
        <f t="shared" si="19"/>
        <v>114.30744682777868</v>
      </c>
      <c r="K225" s="25">
        <f t="shared" si="20"/>
        <v>102.87670214500082</v>
      </c>
      <c r="L225" s="26"/>
      <c r="M225" s="27">
        <f>K225*'Lask. kunnallisvero 2022 '!C219</f>
        <v>155652.45034538623</v>
      </c>
      <c r="N225" s="28">
        <v>155652.45034538623</v>
      </c>
      <c r="O225" s="46">
        <f t="shared" si="22"/>
        <v>0</v>
      </c>
      <c r="P225" s="29"/>
      <c r="Q225" s="8">
        <f>M225/'Lask. kunnallisvero 2022 '!C219</f>
        <v>102.87670214500081</v>
      </c>
      <c r="R225" s="19">
        <v>102.87670214500081</v>
      </c>
      <c r="S225" s="47">
        <f t="shared" si="23"/>
        <v>0</v>
      </c>
      <c r="T225" s="4"/>
      <c r="V225" s="4"/>
      <c r="Y225" s="18"/>
      <c r="Z225" s="16"/>
      <c r="AC225" s="15"/>
      <c r="AD225" s="4"/>
      <c r="AF225" s="15"/>
      <c r="AH225" s="16"/>
      <c r="AP225" s="17"/>
    </row>
    <row r="226" spans="1:42" ht="14.5">
      <c r="A226" t="s">
        <v>422</v>
      </c>
      <c r="B226" t="s">
        <v>423</v>
      </c>
      <c r="C226" s="1">
        <f>'Lask. kunnallisvero 2022 '!F220*('Lask. kunnallisvero 2022 '!$E$8/100)*$C$12/100</f>
        <v>3766185.5861666668</v>
      </c>
      <c r="D226" s="1">
        <v>2078158.5048274009</v>
      </c>
      <c r="E226" s="1">
        <f t="shared" si="18"/>
        <v>2078158.5048274011</v>
      </c>
      <c r="F226" s="1">
        <f>'Lask. kiinteistövero 2022'!T220*1000*2*$F$12/100</f>
        <v>414275.36440000008</v>
      </c>
      <c r="G226" s="1">
        <f>'Lask. kiinteistövero 2022'!R220*1000*2*$G$12/100</f>
        <v>0</v>
      </c>
      <c r="H226" s="1">
        <f t="shared" si="21"/>
        <v>6258619.4553940678</v>
      </c>
      <c r="I226" s="8">
        <f>H226/'Lask. kunnallisvero 2022 '!C220</f>
        <v>2024.1330709553906</v>
      </c>
      <c r="J226" s="1">
        <f t="shared" si="19"/>
        <v>-67.183070955390576</v>
      </c>
      <c r="K226" s="25">
        <f t="shared" si="20"/>
        <v>-6.7183070955390578</v>
      </c>
      <c r="L226" s="26"/>
      <c r="M226" s="27">
        <f>K226*'Lask. kunnallisvero 2022 '!C220</f>
        <v>-20773.005539406768</v>
      </c>
      <c r="N226" s="28">
        <v>-20773.005539406768</v>
      </c>
      <c r="O226" s="46">
        <f t="shared" si="22"/>
        <v>0</v>
      </c>
      <c r="P226" s="29"/>
      <c r="Q226" s="8">
        <f>M226/'Lask. kunnallisvero 2022 '!C220</f>
        <v>-6.7183070955390578</v>
      </c>
      <c r="R226" s="19">
        <v>-6.7183070955390578</v>
      </c>
      <c r="S226" s="47">
        <f t="shared" si="23"/>
        <v>0</v>
      </c>
      <c r="T226" s="4"/>
      <c r="V226" s="4"/>
      <c r="Y226" s="18"/>
      <c r="Z226" s="16"/>
      <c r="AC226" s="15"/>
      <c r="AD226" s="4"/>
      <c r="AF226" s="15"/>
      <c r="AH226" s="16"/>
      <c r="AP226" s="17"/>
    </row>
    <row r="227" spans="1:42" ht="14.5">
      <c r="A227" t="s">
        <v>424</v>
      </c>
      <c r="B227" t="s">
        <v>425</v>
      </c>
      <c r="C227" s="1">
        <f>'Lask. kunnallisvero 2022 '!F221*('Lask. kunnallisvero 2022 '!$E$8/100)*$C$12/100</f>
        <v>2613696.7279377775</v>
      </c>
      <c r="D227" s="1">
        <v>423300.27797031798</v>
      </c>
      <c r="E227" s="1">
        <f t="shared" si="18"/>
        <v>423300.27797031798</v>
      </c>
      <c r="F227" s="1">
        <f>'Lask. kiinteistövero 2022'!T221*1000*2*$F$12/100</f>
        <v>328441.08564999996</v>
      </c>
      <c r="G227" s="1">
        <f>'Lask. kiinteistövero 2022'!R221*1000*2*$G$12/100</f>
        <v>0</v>
      </c>
      <c r="H227" s="1">
        <f t="shared" si="21"/>
        <v>3365438.0915580951</v>
      </c>
      <c r="I227" s="8">
        <f>H227/'Lask. kunnallisvero 2022 '!C221</f>
        <v>1251.0922273450167</v>
      </c>
      <c r="J227" s="1">
        <f t="shared" si="19"/>
        <v>705.85777265498336</v>
      </c>
      <c r="K227" s="25">
        <f t="shared" si="20"/>
        <v>635.27199538948503</v>
      </c>
      <c r="L227" s="26"/>
      <c r="M227" s="27">
        <f>K227*'Lask. kunnallisvero 2022 '!C221</f>
        <v>1708881.6675977148</v>
      </c>
      <c r="N227" s="28">
        <v>1708881.6675977148</v>
      </c>
      <c r="O227" s="46">
        <f t="shared" si="22"/>
        <v>0</v>
      </c>
      <c r="P227" s="29"/>
      <c r="Q227" s="8">
        <f>M227/'Lask. kunnallisvero 2022 '!C221</f>
        <v>635.27199538948503</v>
      </c>
      <c r="R227" s="19">
        <v>635.27199538948503</v>
      </c>
      <c r="S227" s="47">
        <f t="shared" si="23"/>
        <v>0</v>
      </c>
      <c r="T227" s="4"/>
      <c r="V227" s="4"/>
      <c r="Y227" s="18"/>
      <c r="Z227" s="16"/>
      <c r="AC227" s="15"/>
      <c r="AD227" s="4"/>
      <c r="AF227" s="15"/>
      <c r="AH227" s="16"/>
      <c r="AP227" s="17"/>
    </row>
    <row r="228" spans="1:42" ht="14.5">
      <c r="A228" t="s">
        <v>426</v>
      </c>
      <c r="B228" t="s">
        <v>427</v>
      </c>
      <c r="C228" s="1">
        <f>'Lask. kunnallisvero 2022 '!F222*('Lask. kunnallisvero 2022 '!$E$8/100)*$C$12/100</f>
        <v>40966746.780273169</v>
      </c>
      <c r="D228" s="1">
        <v>9833326.777514087</v>
      </c>
      <c r="E228" s="1">
        <f t="shared" si="18"/>
        <v>9833326.777514087</v>
      </c>
      <c r="F228" s="1">
        <f>'Lask. kiinteistövero 2022'!T222*1000*2*$F$12/100</f>
        <v>4160837.0737000005</v>
      </c>
      <c r="G228" s="1">
        <f>'Lask. kiinteistövero 2022'!R222*1000*2*$G$12/100</f>
        <v>0</v>
      </c>
      <c r="H228" s="1">
        <f t="shared" si="21"/>
        <v>54960910.631487258</v>
      </c>
      <c r="I228" s="8">
        <f>H228/'Lask. kunnallisvero 2022 '!C222</f>
        <v>1927.0330854979579</v>
      </c>
      <c r="J228" s="1">
        <f t="shared" si="19"/>
        <v>29.916914502042118</v>
      </c>
      <c r="K228" s="25">
        <f t="shared" si="20"/>
        <v>26.925223051837907</v>
      </c>
      <c r="L228" s="26"/>
      <c r="M228" s="27">
        <f>K228*'Lask. kunnallisvero 2022 '!C222</f>
        <v>767934.28666146891</v>
      </c>
      <c r="N228" s="28">
        <v>767934.28666146891</v>
      </c>
      <c r="O228" s="46">
        <f t="shared" si="22"/>
        <v>0</v>
      </c>
      <c r="P228" s="29"/>
      <c r="Q228" s="8">
        <f>M228/'Lask. kunnallisvero 2022 '!C222</f>
        <v>26.925223051837907</v>
      </c>
      <c r="R228" s="19">
        <v>26.925223051837907</v>
      </c>
      <c r="S228" s="47">
        <f t="shared" si="23"/>
        <v>0</v>
      </c>
      <c r="T228" s="4"/>
      <c r="V228" s="4"/>
      <c r="Y228" s="18"/>
      <c r="Z228" s="16"/>
      <c r="AC228" s="15"/>
      <c r="AD228" s="4"/>
      <c r="AF228" s="15"/>
      <c r="AH228" s="16"/>
      <c r="AP228" s="17"/>
    </row>
    <row r="229" spans="1:42" ht="14.5">
      <c r="A229" t="s">
        <v>428</v>
      </c>
      <c r="B229" t="s">
        <v>429</v>
      </c>
      <c r="C229" s="1">
        <f>'Lask. kunnallisvero 2022 '!F223*('Lask. kunnallisvero 2022 '!$E$8/100)*$C$12/100</f>
        <v>1280758.399</v>
      </c>
      <c r="D229" s="1">
        <v>431639.53803120187</v>
      </c>
      <c r="E229" s="1">
        <f t="shared" si="18"/>
        <v>431639.53803120187</v>
      </c>
      <c r="F229" s="1">
        <f>'Lask. kiinteistövero 2022'!T223*1000*2*$F$12/100</f>
        <v>189148.22810000004</v>
      </c>
      <c r="G229" s="1">
        <f>'Lask. kiinteistövero 2022'!R223*1000*2*$G$12/100</f>
        <v>0</v>
      </c>
      <c r="H229" s="1">
        <f t="shared" si="21"/>
        <v>1901546.1651312017</v>
      </c>
      <c r="I229" s="8">
        <f>H229/'Lask. kunnallisvero 2022 '!C223</f>
        <v>1571.5257563067782</v>
      </c>
      <c r="J229" s="1">
        <f t="shared" si="19"/>
        <v>385.4242436932218</v>
      </c>
      <c r="K229" s="25">
        <f t="shared" si="20"/>
        <v>346.88181932389961</v>
      </c>
      <c r="L229" s="26"/>
      <c r="M229" s="27">
        <f>K229*'Lask. kunnallisvero 2022 '!C223</f>
        <v>419727.0013819185</v>
      </c>
      <c r="N229" s="28">
        <v>419727.0013819185</v>
      </c>
      <c r="O229" s="46">
        <f t="shared" si="22"/>
        <v>0</v>
      </c>
      <c r="P229" s="29"/>
      <c r="Q229" s="8">
        <f>M229/'Lask. kunnallisvero 2022 '!C223</f>
        <v>346.88181932389961</v>
      </c>
      <c r="R229" s="19">
        <v>346.88181932389961</v>
      </c>
      <c r="S229" s="47">
        <f t="shared" si="23"/>
        <v>0</v>
      </c>
      <c r="T229" s="4"/>
      <c r="V229" s="4"/>
      <c r="Y229" s="18"/>
      <c r="Z229" s="16"/>
      <c r="AC229" s="15"/>
      <c r="AD229" s="4"/>
      <c r="AF229" s="15"/>
      <c r="AH229" s="16"/>
      <c r="AP229" s="17"/>
    </row>
    <row r="230" spans="1:42" ht="14.5">
      <c r="A230" t="s">
        <v>430</v>
      </c>
      <c r="B230" t="s">
        <v>431</v>
      </c>
      <c r="C230" s="1">
        <f>'Lask. kunnallisvero 2022 '!F224*('Lask. kunnallisvero 2022 '!$E$8/100)*$C$12/100</f>
        <v>84994879.078795344</v>
      </c>
      <c r="D230" s="1">
        <v>12108739.434797036</v>
      </c>
      <c r="E230" s="1">
        <f t="shared" si="18"/>
        <v>12108739.434797037</v>
      </c>
      <c r="F230" s="1">
        <f>'Lask. kiinteistövero 2022'!T224*1000*2*$F$12/100</f>
        <v>9934320.0847500004</v>
      </c>
      <c r="G230" s="1">
        <f>'Lask. kiinteistövero 2022'!R224*1000*2*$G$12/100</f>
        <v>0</v>
      </c>
      <c r="H230" s="1">
        <f t="shared" si="21"/>
        <v>107037938.59834237</v>
      </c>
      <c r="I230" s="8">
        <f>H230/'Lask. kunnallisvero 2022 '!C224</f>
        <v>1667.7771673160232</v>
      </c>
      <c r="J230" s="1">
        <f t="shared" si="19"/>
        <v>289.17283268397682</v>
      </c>
      <c r="K230" s="25">
        <f t="shared" si="20"/>
        <v>260.25554941557914</v>
      </c>
      <c r="L230" s="26"/>
      <c r="M230" s="27">
        <f>K230*'Lask. kunnallisvero 2022 '!C224</f>
        <v>16703201.161491869</v>
      </c>
      <c r="N230" s="28">
        <v>16703201.161491869</v>
      </c>
      <c r="O230" s="46">
        <f t="shared" si="22"/>
        <v>0</v>
      </c>
      <c r="P230" s="29"/>
      <c r="Q230" s="8">
        <f>M230/'Lask. kunnallisvero 2022 '!C224</f>
        <v>260.25554941557914</v>
      </c>
      <c r="R230" s="19">
        <v>260.25554941557914</v>
      </c>
      <c r="S230" s="47">
        <f t="shared" si="23"/>
        <v>0</v>
      </c>
      <c r="T230" s="4"/>
      <c r="V230" s="4"/>
      <c r="Y230" s="18"/>
      <c r="Z230" s="16"/>
      <c r="AC230" s="15"/>
      <c r="AD230" s="4"/>
      <c r="AF230" s="15"/>
      <c r="AH230" s="16"/>
      <c r="AP230" s="17"/>
    </row>
    <row r="231" spans="1:42" ht="14.5">
      <c r="A231" t="s">
        <v>432</v>
      </c>
      <c r="B231" t="s">
        <v>433</v>
      </c>
      <c r="C231" s="1">
        <f>'Lask. kunnallisvero 2022 '!F225*('Lask. kunnallisvero 2022 '!$E$8/100)*$C$12/100</f>
        <v>6528661.7595609762</v>
      </c>
      <c r="D231" s="1">
        <v>1484568.8302174949</v>
      </c>
      <c r="E231" s="1">
        <f t="shared" si="18"/>
        <v>1484568.8302174949</v>
      </c>
      <c r="F231" s="1">
        <f>'Lask. kiinteistövero 2022'!T225*1000*2*$F$12/100</f>
        <v>1044028.0818500003</v>
      </c>
      <c r="G231" s="1">
        <f>'Lask. kiinteistövero 2022'!R225*1000*2*$G$12/100</f>
        <v>0</v>
      </c>
      <c r="H231" s="1">
        <f t="shared" si="21"/>
        <v>9057258.6716284715</v>
      </c>
      <c r="I231" s="8">
        <f>H231/'Lask. kunnallisvero 2022 '!C225</f>
        <v>1843.5291413858074</v>
      </c>
      <c r="J231" s="1">
        <f t="shared" si="19"/>
        <v>113.42085861419264</v>
      </c>
      <c r="K231" s="25">
        <f t="shared" si="20"/>
        <v>102.07877275277336</v>
      </c>
      <c r="L231" s="26"/>
      <c r="M231" s="27">
        <f>K231*'Lask. kunnallisvero 2022 '!C225</f>
        <v>501513.0105343755</v>
      </c>
      <c r="N231" s="28">
        <v>501513.01053437561</v>
      </c>
      <c r="O231" s="46">
        <f t="shared" si="22"/>
        <v>0</v>
      </c>
      <c r="P231" s="29"/>
      <c r="Q231" s="8">
        <f>M231/'Lask. kunnallisvero 2022 '!C225</f>
        <v>102.07877275277336</v>
      </c>
      <c r="R231" s="19">
        <v>102.07877275277338</v>
      </c>
      <c r="S231" s="47">
        <f t="shared" si="23"/>
        <v>0</v>
      </c>
      <c r="T231" s="4"/>
      <c r="V231" s="4"/>
      <c r="Y231" s="18"/>
      <c r="Z231" s="16"/>
      <c r="AC231" s="15"/>
      <c r="AD231" s="4"/>
      <c r="AF231" s="15"/>
      <c r="AH231" s="16"/>
      <c r="AP231" s="17"/>
    </row>
    <row r="232" spans="1:42" ht="14.5">
      <c r="A232" t="s">
        <v>434</v>
      </c>
      <c r="B232" t="s">
        <v>435</v>
      </c>
      <c r="C232" s="1">
        <f>'Lask. kunnallisvero 2022 '!F226*('Lask. kunnallisvero 2022 '!$E$8/100)*$C$12/100</f>
        <v>4451263.8546500001</v>
      </c>
      <c r="D232" s="1">
        <v>1470508.4016467317</v>
      </c>
      <c r="E232" s="1">
        <f t="shared" si="18"/>
        <v>1470508.4016467319</v>
      </c>
      <c r="F232" s="1">
        <f>'Lask. kiinteistövero 2022'!T226*1000*2*$F$12/100</f>
        <v>913992.93715000013</v>
      </c>
      <c r="G232" s="1">
        <f>'Lask. kiinteistövero 2022'!R226*1000*2*$G$12/100</f>
        <v>0</v>
      </c>
      <c r="H232" s="1">
        <f t="shared" si="21"/>
        <v>6835765.1934467312</v>
      </c>
      <c r="I232" s="8">
        <f>H232/'Lask. kunnallisvero 2022 '!C226</f>
        <v>1645.1901789282144</v>
      </c>
      <c r="J232" s="1">
        <f t="shared" si="19"/>
        <v>311.75982107178561</v>
      </c>
      <c r="K232" s="25">
        <f t="shared" si="20"/>
        <v>280.58383896460708</v>
      </c>
      <c r="L232" s="26"/>
      <c r="M232" s="27">
        <f>K232*'Lask. kunnallisvero 2022 '!C226</f>
        <v>1165825.8508979424</v>
      </c>
      <c r="N232" s="28">
        <v>1165825.8508979424</v>
      </c>
      <c r="O232" s="46">
        <f t="shared" si="22"/>
        <v>0</v>
      </c>
      <c r="P232" s="29"/>
      <c r="Q232" s="8">
        <f>M232/'Lask. kunnallisvero 2022 '!C226</f>
        <v>280.58383896460708</v>
      </c>
      <c r="R232" s="19">
        <v>280.58383896460708</v>
      </c>
      <c r="S232" s="47">
        <f t="shared" si="23"/>
        <v>0</v>
      </c>
      <c r="T232" s="4"/>
      <c r="V232" s="4"/>
      <c r="Y232" s="18"/>
      <c r="Z232" s="16"/>
      <c r="AC232" s="15"/>
      <c r="AD232" s="4"/>
      <c r="AF232" s="15"/>
      <c r="AH232" s="16"/>
      <c r="AP232" s="17"/>
    </row>
    <row r="233" spans="1:42" ht="14.5">
      <c r="A233" t="s">
        <v>436</v>
      </c>
      <c r="B233" t="s">
        <v>437</v>
      </c>
      <c r="C233" s="1">
        <f>'Lask. kunnallisvero 2022 '!F227*('Lask. kunnallisvero 2022 '!$E$8/100)*$C$12/100</f>
        <v>9479558.2415544298</v>
      </c>
      <c r="D233" s="1">
        <v>1017863.8912944308</v>
      </c>
      <c r="E233" s="1">
        <f t="shared" si="18"/>
        <v>1017863.8912944308</v>
      </c>
      <c r="F233" s="1">
        <f>'Lask. kiinteistövero 2022'!T227*1000*2*$F$12/100</f>
        <v>753008.31475000014</v>
      </c>
      <c r="G233" s="1">
        <f>'Lask. kiinteistövero 2022'!R227*1000*2*$G$12/100</f>
        <v>0</v>
      </c>
      <c r="H233" s="1">
        <f t="shared" si="21"/>
        <v>11250430.447598862</v>
      </c>
      <c r="I233" s="8">
        <f>H233/'Lask. kunnallisvero 2022 '!C227</f>
        <v>1763.6667890890205</v>
      </c>
      <c r="J233" s="1">
        <f t="shared" si="19"/>
        <v>193.28321091097951</v>
      </c>
      <c r="K233" s="25">
        <f t="shared" si="20"/>
        <v>173.95488981988157</v>
      </c>
      <c r="L233" s="26"/>
      <c r="M233" s="27">
        <f>K233*'Lask. kunnallisvero 2022 '!C227</f>
        <v>1109658.2421610246</v>
      </c>
      <c r="N233" s="28">
        <v>1109658.2421610246</v>
      </c>
      <c r="O233" s="46">
        <f t="shared" si="22"/>
        <v>0</v>
      </c>
      <c r="P233" s="29"/>
      <c r="Q233" s="8">
        <f>M233/'Lask. kunnallisvero 2022 '!C227</f>
        <v>173.95488981988157</v>
      </c>
      <c r="R233" s="19">
        <v>173.95488981988157</v>
      </c>
      <c r="S233" s="47">
        <f t="shared" si="23"/>
        <v>0</v>
      </c>
      <c r="T233" s="4"/>
      <c r="V233" s="4"/>
      <c r="Y233" s="18"/>
      <c r="Z233" s="16"/>
      <c r="AC233" s="15"/>
      <c r="AD233" s="4"/>
      <c r="AF233" s="15"/>
      <c r="AH233" s="16"/>
      <c r="AP233" s="17"/>
    </row>
    <row r="234" spans="1:42" ht="14.5">
      <c r="A234" t="s">
        <v>438</v>
      </c>
      <c r="B234" t="s">
        <v>439</v>
      </c>
      <c r="C234" s="1">
        <f>'Lask. kunnallisvero 2022 '!F228*('Lask. kunnallisvero 2022 '!$E$8/100)*$C$12/100</f>
        <v>1737709.5590186045</v>
      </c>
      <c r="D234" s="1">
        <v>473104.2573524653</v>
      </c>
      <c r="E234" s="1">
        <f t="shared" si="18"/>
        <v>473104.2573524653</v>
      </c>
      <c r="F234" s="1">
        <f>'Lask. kiinteistövero 2022'!T228*1000*2*$F$12/100</f>
        <v>351464.70825000008</v>
      </c>
      <c r="G234" s="1">
        <f>'Lask. kiinteistövero 2022'!R228*1000*2*$G$12/100</f>
        <v>0</v>
      </c>
      <c r="H234" s="1">
        <f t="shared" si="21"/>
        <v>2562278.5246210699</v>
      </c>
      <c r="I234" s="8">
        <f>H234/'Lask. kunnallisvero 2022 '!C228</f>
        <v>1260.9638408568258</v>
      </c>
      <c r="J234" s="1">
        <f t="shared" si="19"/>
        <v>695.98615914317429</v>
      </c>
      <c r="K234" s="25">
        <f t="shared" si="20"/>
        <v>626.38754322885688</v>
      </c>
      <c r="L234" s="26"/>
      <c r="M234" s="27">
        <f>K234*'Lask. kunnallisvero 2022 '!C228</f>
        <v>1272819.4878410371</v>
      </c>
      <c r="N234" s="28">
        <v>1272819.4878410371</v>
      </c>
      <c r="O234" s="46">
        <f t="shared" si="22"/>
        <v>0</v>
      </c>
      <c r="P234" s="29"/>
      <c r="Q234" s="8">
        <f>M234/'Lask. kunnallisvero 2022 '!C228</f>
        <v>626.38754322885688</v>
      </c>
      <c r="R234" s="19">
        <v>626.38754322885688</v>
      </c>
      <c r="S234" s="47">
        <f t="shared" si="23"/>
        <v>0</v>
      </c>
      <c r="T234" s="4"/>
      <c r="V234" s="4"/>
      <c r="Y234" s="18"/>
      <c r="Z234" s="16"/>
      <c r="AC234" s="15"/>
      <c r="AD234" s="4"/>
      <c r="AF234" s="15"/>
      <c r="AH234" s="16"/>
      <c r="AP234" s="17"/>
    </row>
    <row r="235" spans="1:42" ht="14.5">
      <c r="A235" t="s">
        <v>440</v>
      </c>
      <c r="B235" t="s">
        <v>441</v>
      </c>
      <c r="C235" s="1">
        <f>'Lask. kunnallisvero 2022 '!F229*('Lask. kunnallisvero 2022 '!$E$8/100)*$C$12/100</f>
        <v>36593607.187200002</v>
      </c>
      <c r="D235" s="1">
        <v>3683388.6023479584</v>
      </c>
      <c r="E235" s="1">
        <f t="shared" si="18"/>
        <v>3683388.6023479579</v>
      </c>
      <c r="F235" s="1">
        <f>'Lask. kiinteistövero 2022'!T229*1000*2*$F$12/100</f>
        <v>5240544.6621000003</v>
      </c>
      <c r="G235" s="1">
        <f>'Lask. kiinteistövero 2022'!R229*1000*2*$G$12/100</f>
        <v>0</v>
      </c>
      <c r="H235" s="1">
        <f t="shared" si="21"/>
        <v>45517540.45164796</v>
      </c>
      <c r="I235" s="8">
        <f>H235/'Lask. kunnallisvero 2022 '!C229</f>
        <v>1656.1468655089493</v>
      </c>
      <c r="J235" s="1">
        <f t="shared" si="19"/>
        <v>300.80313449105074</v>
      </c>
      <c r="K235" s="25">
        <f t="shared" si="20"/>
        <v>270.72282104194568</v>
      </c>
      <c r="L235" s="26"/>
      <c r="M235" s="27">
        <f>K235*'Lask. kunnallisvero 2022 '!C229</f>
        <v>7440546.0135168349</v>
      </c>
      <c r="N235" s="28">
        <v>7440546.0135168349</v>
      </c>
      <c r="O235" s="46">
        <f t="shared" si="22"/>
        <v>0</v>
      </c>
      <c r="P235" s="29"/>
      <c r="Q235" s="8">
        <f>M235/'Lask. kunnallisvero 2022 '!C229</f>
        <v>270.72282104194568</v>
      </c>
      <c r="R235" s="19">
        <v>270.72282104194568</v>
      </c>
      <c r="S235" s="47">
        <f t="shared" si="23"/>
        <v>0</v>
      </c>
      <c r="T235" s="4"/>
      <c r="V235" s="4"/>
      <c r="Y235" s="18"/>
      <c r="Z235" s="16"/>
      <c r="AC235" s="15"/>
      <c r="AD235" s="4"/>
      <c r="AF235" s="15"/>
      <c r="AH235" s="16"/>
      <c r="AP235" s="17"/>
    </row>
    <row r="236" spans="1:42" ht="14.5">
      <c r="A236" t="s">
        <v>442</v>
      </c>
      <c r="B236" t="s">
        <v>443</v>
      </c>
      <c r="C236" s="1">
        <f>'Lask. kunnallisvero 2022 '!F230*('Lask. kunnallisvero 2022 '!$E$8/100)*$C$12/100</f>
        <v>9160815.0408999994</v>
      </c>
      <c r="D236" s="1">
        <v>1977069.618140449</v>
      </c>
      <c r="E236" s="1">
        <f t="shared" si="18"/>
        <v>1977069.6181404488</v>
      </c>
      <c r="F236" s="1">
        <f>'Lask. kiinteistövero 2022'!T230*1000*2*$F$12/100</f>
        <v>1424563.6214500002</v>
      </c>
      <c r="G236" s="1">
        <f>'Lask. kiinteistövero 2022'!R230*1000*2*$G$12/100</f>
        <v>0</v>
      </c>
      <c r="H236" s="1">
        <f t="shared" si="21"/>
        <v>12562448.280490447</v>
      </c>
      <c r="I236" s="8">
        <f>H236/'Lask. kunnallisvero 2022 '!C230</f>
        <v>1377.9146956773552</v>
      </c>
      <c r="J236" s="1">
        <f t="shared" si="19"/>
        <v>579.03530432264483</v>
      </c>
      <c r="K236" s="25">
        <f t="shared" si="20"/>
        <v>521.13177389038037</v>
      </c>
      <c r="L236" s="26"/>
      <c r="M236" s="27">
        <f>K236*'Lask. kunnallisvero 2022 '!C230</f>
        <v>4751158.3825585982</v>
      </c>
      <c r="N236" s="28">
        <v>4751158.3825585982</v>
      </c>
      <c r="O236" s="46">
        <f t="shared" si="22"/>
        <v>0</v>
      </c>
      <c r="P236" s="29"/>
      <c r="Q236" s="8">
        <f>M236/'Lask. kunnallisvero 2022 '!C230</f>
        <v>521.13177389038037</v>
      </c>
      <c r="R236" s="19">
        <v>521.13177389038037</v>
      </c>
      <c r="S236" s="47">
        <f t="shared" si="23"/>
        <v>0</v>
      </c>
      <c r="T236" s="4"/>
      <c r="V236" s="4"/>
      <c r="Y236" s="18"/>
      <c r="Z236" s="16"/>
      <c r="AC236" s="15"/>
      <c r="AD236" s="4"/>
      <c r="AF236" s="15"/>
      <c r="AH236" s="16"/>
      <c r="AP236" s="17"/>
    </row>
    <row r="237" spans="1:42" ht="14.5">
      <c r="A237" t="s">
        <v>444</v>
      </c>
      <c r="B237" t="s">
        <v>445</v>
      </c>
      <c r="C237" s="1">
        <f>'Lask. kunnallisvero 2022 '!F231*('Lask. kunnallisvero 2022 '!$E$8/100)*$C$12/100</f>
        <v>3543568.2951506171</v>
      </c>
      <c r="D237" s="1">
        <v>1032262.8537478916</v>
      </c>
      <c r="E237" s="1">
        <f t="shared" si="18"/>
        <v>1032262.8537478916</v>
      </c>
      <c r="F237" s="1">
        <f>'Lask. kiinteistövero 2022'!T231*1000*2*$F$12/100</f>
        <v>611390.58175000001</v>
      </c>
      <c r="G237" s="1">
        <f>'Lask. kiinteistövero 2022'!R231*1000*2*$G$12/100</f>
        <v>0</v>
      </c>
      <c r="H237" s="1">
        <f t="shared" si="21"/>
        <v>5187221.7306485083</v>
      </c>
      <c r="I237" s="8">
        <f>H237/'Lask. kunnallisvero 2022 '!C231</f>
        <v>1518.5075323912495</v>
      </c>
      <c r="J237" s="1">
        <f t="shared" si="19"/>
        <v>438.44246760875058</v>
      </c>
      <c r="K237" s="25">
        <f t="shared" si="20"/>
        <v>394.5982208478755</v>
      </c>
      <c r="L237" s="26"/>
      <c r="M237" s="27">
        <f>K237*'Lask. kunnallisvero 2022 '!C231</f>
        <v>1347947.5224163427</v>
      </c>
      <c r="N237" s="28">
        <v>1347947.522416343</v>
      </c>
      <c r="O237" s="46">
        <f t="shared" si="22"/>
        <v>0</v>
      </c>
      <c r="P237" s="29"/>
      <c r="Q237" s="8">
        <f>M237/'Lask. kunnallisvero 2022 '!C231</f>
        <v>394.5982208478755</v>
      </c>
      <c r="R237" s="19">
        <v>394.59822084787555</v>
      </c>
      <c r="S237" s="47">
        <f t="shared" si="23"/>
        <v>0</v>
      </c>
      <c r="T237" s="4"/>
      <c r="V237" s="4"/>
      <c r="Y237" s="18"/>
      <c r="Z237" s="16"/>
      <c r="AC237" s="15"/>
      <c r="AD237" s="4"/>
      <c r="AF237" s="15"/>
      <c r="AH237" s="16"/>
      <c r="AP237" s="17"/>
    </row>
    <row r="238" spans="1:42" ht="14.5">
      <c r="A238" t="s">
        <v>446</v>
      </c>
      <c r="B238" t="s">
        <v>447</v>
      </c>
      <c r="C238" s="1">
        <f>'Lask. kunnallisvero 2022 '!F232*('Lask. kunnallisvero 2022 '!$E$8/100)*$C$12/100</f>
        <v>64534575.102481931</v>
      </c>
      <c r="D238" s="1">
        <v>11564058.798106335</v>
      </c>
      <c r="E238" s="1">
        <f t="shared" si="18"/>
        <v>11564058.798106335</v>
      </c>
      <c r="F238" s="1">
        <f>'Lask. kiinteistövero 2022'!T232*1000*2*$F$12/100</f>
        <v>7978499.7592500011</v>
      </c>
      <c r="G238" s="1">
        <f>'Lask. kiinteistövero 2022'!R232*1000*2*$G$12/100</f>
        <v>0</v>
      </c>
      <c r="H238" s="1">
        <f t="shared" si="21"/>
        <v>84077133.659838274</v>
      </c>
      <c r="I238" s="8">
        <f>H238/'Lask. kunnallisvero 2022 '!C232</f>
        <v>1635.7418999968536</v>
      </c>
      <c r="J238" s="1">
        <f t="shared" si="19"/>
        <v>321.20810000314646</v>
      </c>
      <c r="K238" s="25">
        <f t="shared" si="20"/>
        <v>289.08729000283182</v>
      </c>
      <c r="L238" s="26"/>
      <c r="M238" s="27">
        <f>K238*'Lask. kunnallisvero 2022 '!C232</f>
        <v>14859086.706145555</v>
      </c>
      <c r="N238" s="28">
        <v>14859086.706145555</v>
      </c>
      <c r="O238" s="46">
        <f t="shared" si="22"/>
        <v>0</v>
      </c>
      <c r="P238" s="29"/>
      <c r="Q238" s="8">
        <f>M238/'Lask. kunnallisvero 2022 '!C232</f>
        <v>289.08729000283182</v>
      </c>
      <c r="R238" s="19">
        <v>289.08729000283182</v>
      </c>
      <c r="S238" s="47">
        <f t="shared" si="23"/>
        <v>0</v>
      </c>
      <c r="T238" s="4"/>
      <c r="V238" s="4"/>
      <c r="Y238" s="18"/>
      <c r="Z238" s="16"/>
      <c r="AC238" s="15"/>
      <c r="AD238" s="4"/>
      <c r="AF238" s="15"/>
      <c r="AH238" s="16"/>
      <c r="AP238" s="17"/>
    </row>
    <row r="239" spans="1:42" ht="14.5">
      <c r="A239" t="s">
        <v>448</v>
      </c>
      <c r="B239" t="s">
        <v>449</v>
      </c>
      <c r="C239" s="1">
        <f>'Lask. kunnallisvero 2022 '!F233*('Lask. kunnallisvero 2022 '!$E$8/100)*$C$12/100</f>
        <v>3749194.9898418607</v>
      </c>
      <c r="D239" s="1">
        <v>492351.08993540012</v>
      </c>
      <c r="E239" s="1">
        <f t="shared" si="18"/>
        <v>492351.08993540012</v>
      </c>
      <c r="F239" s="1">
        <f>'Lask. kiinteistövero 2022'!T233*1000*2*$F$12/100</f>
        <v>552753.19085000001</v>
      </c>
      <c r="G239" s="1">
        <f>'Lask. kiinteistövero 2022'!R233*1000*2*$G$12/100</f>
        <v>0</v>
      </c>
      <c r="H239" s="1">
        <f t="shared" si="21"/>
        <v>4794299.2706272611</v>
      </c>
      <c r="I239" s="8">
        <f>H239/'Lask. kunnallisvero 2022 '!C233</f>
        <v>1620.2430789548027</v>
      </c>
      <c r="J239" s="1">
        <f t="shared" si="19"/>
        <v>336.7069210451973</v>
      </c>
      <c r="K239" s="25">
        <f t="shared" si="20"/>
        <v>303.03622894067757</v>
      </c>
      <c r="L239" s="26"/>
      <c r="M239" s="27">
        <f>K239*'Lask. kunnallisvero 2022 '!C233</f>
        <v>896684.2014354649</v>
      </c>
      <c r="N239" s="28">
        <v>896684.2014354649</v>
      </c>
      <c r="O239" s="46">
        <f t="shared" si="22"/>
        <v>0</v>
      </c>
      <c r="P239" s="29"/>
      <c r="Q239" s="8">
        <f>M239/'Lask. kunnallisvero 2022 '!C233</f>
        <v>303.03622894067757</v>
      </c>
      <c r="R239" s="19">
        <v>303.03622894067757</v>
      </c>
      <c r="S239" s="47">
        <f t="shared" si="23"/>
        <v>0</v>
      </c>
      <c r="T239" s="4"/>
      <c r="V239" s="4"/>
      <c r="Y239" s="18"/>
      <c r="Z239" s="16"/>
      <c r="AC239" s="15"/>
      <c r="AD239" s="4"/>
      <c r="AF239" s="15"/>
      <c r="AH239" s="16"/>
      <c r="AP239" s="17"/>
    </row>
    <row r="240" spans="1:42" ht="14.5">
      <c r="A240" t="s">
        <v>450</v>
      </c>
      <c r="B240" t="s">
        <v>451</v>
      </c>
      <c r="C240" s="1">
        <f>'Lask. kunnallisvero 2022 '!F234*('Lask. kunnallisvero 2022 '!$E$8/100)*$C$12/100</f>
        <v>3537812.2834232552</v>
      </c>
      <c r="D240" s="1">
        <v>848195.29040563887</v>
      </c>
      <c r="E240" s="1">
        <f t="shared" si="18"/>
        <v>848195.29040563887</v>
      </c>
      <c r="F240" s="1">
        <f>'Lask. kiinteistövero 2022'!T234*1000*2*$F$12/100</f>
        <v>783330.69669999997</v>
      </c>
      <c r="G240" s="1">
        <f>'Lask. kiinteistövero 2022'!R234*1000*2*$G$12/100</f>
        <v>0</v>
      </c>
      <c r="H240" s="1">
        <f t="shared" si="21"/>
        <v>5169338.2705288939</v>
      </c>
      <c r="I240" s="8">
        <f>H240/'Lask. kunnallisvero 2022 '!C234</f>
        <v>1585.2003282823962</v>
      </c>
      <c r="J240" s="1">
        <f t="shared" si="19"/>
        <v>371.74967171760386</v>
      </c>
      <c r="K240" s="25">
        <f t="shared" si="20"/>
        <v>334.57470454584347</v>
      </c>
      <c r="L240" s="26"/>
      <c r="M240" s="27">
        <f>K240*'Lask. kunnallisvero 2022 '!C234</f>
        <v>1091048.1115239956</v>
      </c>
      <c r="N240" s="28">
        <v>1091048.1115239956</v>
      </c>
      <c r="O240" s="46">
        <f t="shared" si="22"/>
        <v>0</v>
      </c>
      <c r="P240" s="29"/>
      <c r="Q240" s="8">
        <f>M240/'Lask. kunnallisvero 2022 '!C234</f>
        <v>334.57470454584347</v>
      </c>
      <c r="R240" s="19">
        <v>334.57470454584347</v>
      </c>
      <c r="S240" s="47">
        <f t="shared" si="23"/>
        <v>0</v>
      </c>
      <c r="T240" s="4"/>
      <c r="V240" s="4"/>
      <c r="Y240" s="18"/>
      <c r="Z240" s="16"/>
      <c r="AC240" s="15"/>
      <c r="AD240" s="4"/>
      <c r="AF240" s="15"/>
      <c r="AH240" s="16"/>
      <c r="AP240" s="17"/>
    </row>
    <row r="241" spans="1:42" ht="14.5">
      <c r="A241" t="s">
        <v>452</v>
      </c>
      <c r="B241" t="s">
        <v>453</v>
      </c>
      <c r="C241" s="1">
        <f>'Lask. kunnallisvero 2022 '!F235*('Lask. kunnallisvero 2022 '!$E$8/100)*$C$12/100</f>
        <v>39068667.222050004</v>
      </c>
      <c r="D241" s="1">
        <v>8566223.8530982248</v>
      </c>
      <c r="E241" s="1">
        <f t="shared" si="18"/>
        <v>8566223.8530982248</v>
      </c>
      <c r="F241" s="1">
        <f>'Lask. kiinteistövero 2022'!T235*1000*2*$F$12/100</f>
        <v>5659925.1213500015</v>
      </c>
      <c r="G241" s="1">
        <f>'Lask. kiinteistövero 2022'!R235*1000*2*$G$12/100</f>
        <v>0</v>
      </c>
      <c r="H241" s="1">
        <f t="shared" si="21"/>
        <v>53294816.19649823</v>
      </c>
      <c r="I241" s="8">
        <f>H241/'Lask. kunnallisvero 2022 '!C235</f>
        <v>1637.4724612559753</v>
      </c>
      <c r="J241" s="1">
        <f t="shared" si="19"/>
        <v>319.47753874402474</v>
      </c>
      <c r="K241" s="25">
        <f t="shared" si="20"/>
        <v>287.52978486962229</v>
      </c>
      <c r="L241" s="26"/>
      <c r="M241" s="27">
        <f>K241*'Lask. kunnallisvero 2022 '!C235</f>
        <v>9358231.9081515968</v>
      </c>
      <c r="N241" s="28">
        <v>9358231.9081515968</v>
      </c>
      <c r="O241" s="46">
        <f t="shared" si="22"/>
        <v>0</v>
      </c>
      <c r="P241" s="29"/>
      <c r="Q241" s="8">
        <f>M241/'Lask. kunnallisvero 2022 '!C235</f>
        <v>287.52978486962229</v>
      </c>
      <c r="R241" s="19">
        <v>287.52978486962229</v>
      </c>
      <c r="S241" s="47">
        <f t="shared" si="23"/>
        <v>0</v>
      </c>
      <c r="T241" s="4"/>
      <c r="V241" s="4"/>
      <c r="Y241" s="18"/>
      <c r="Z241" s="16"/>
      <c r="AC241" s="15"/>
      <c r="AD241" s="4"/>
      <c r="AF241" s="15"/>
      <c r="AH241" s="16"/>
      <c r="AP241" s="17"/>
    </row>
    <row r="242" spans="1:42" ht="14.5">
      <c r="A242" t="s">
        <v>454</v>
      </c>
      <c r="B242" t="s">
        <v>455</v>
      </c>
      <c r="C242" s="1">
        <f>'Lask. kunnallisvero 2022 '!F236*('Lask. kunnallisvero 2022 '!$E$8/100)*$C$12/100</f>
        <v>1113216.9389379311</v>
      </c>
      <c r="D242" s="1">
        <v>897699.69345365698</v>
      </c>
      <c r="E242" s="1">
        <f t="shared" si="18"/>
        <v>897699.69345365698</v>
      </c>
      <c r="F242" s="1">
        <f>'Lask. kiinteistövero 2022'!T236*1000*2*$F$12/100</f>
        <v>193404.55630000003</v>
      </c>
      <c r="G242" s="1">
        <f>'Lask. kiinteistövero 2022'!R236*1000*2*$G$12/100</f>
        <v>0</v>
      </c>
      <c r="H242" s="1">
        <f t="shared" si="21"/>
        <v>2204321.1886915881</v>
      </c>
      <c r="I242" s="8">
        <f>H242/'Lask. kunnallisvero 2022 '!C236</f>
        <v>2184.6592553930504</v>
      </c>
      <c r="J242" s="1">
        <f t="shared" si="19"/>
        <v>-227.7092553930504</v>
      </c>
      <c r="K242" s="25">
        <f t="shared" si="20"/>
        <v>-22.77092553930504</v>
      </c>
      <c r="L242" s="26"/>
      <c r="M242" s="27">
        <f>K242*'Lask. kunnallisvero 2022 '!C236</f>
        <v>-22975.863869158784</v>
      </c>
      <c r="N242" s="28">
        <v>-22975.863869158784</v>
      </c>
      <c r="O242" s="46">
        <f t="shared" si="22"/>
        <v>0</v>
      </c>
      <c r="P242" s="29"/>
      <c r="Q242" s="8">
        <f>M242/'Lask. kunnallisvero 2022 '!C236</f>
        <v>-22.77092553930504</v>
      </c>
      <c r="R242" s="19">
        <v>-22.77092553930504</v>
      </c>
      <c r="S242" s="47">
        <f t="shared" si="23"/>
        <v>0</v>
      </c>
      <c r="T242" s="4"/>
      <c r="V242" s="4"/>
      <c r="Y242" s="18"/>
      <c r="Z242" s="16"/>
      <c r="AC242" s="15"/>
      <c r="AD242" s="4"/>
      <c r="AF242" s="15"/>
      <c r="AH242" s="16"/>
      <c r="AP242" s="17"/>
    </row>
    <row r="243" spans="1:42" ht="14.5">
      <c r="A243" t="s">
        <v>456</v>
      </c>
      <c r="B243" t="s">
        <v>457</v>
      </c>
      <c r="C243" s="1">
        <f>'Lask. kunnallisvero 2022 '!F237*('Lask. kunnallisvero 2022 '!$E$8/100)*$C$12/100</f>
        <v>86063268.420014292</v>
      </c>
      <c r="D243" s="1">
        <v>15689073.597845556</v>
      </c>
      <c r="E243" s="1">
        <f t="shared" si="18"/>
        <v>15689073.597845556</v>
      </c>
      <c r="F243" s="1">
        <f>'Lask. kiinteistövero 2022'!T237*1000*2*$F$12/100</f>
        <v>11267196.587300003</v>
      </c>
      <c r="G243" s="1">
        <f>'Lask. kiinteistövero 2022'!R237*1000*2*$G$12/100</f>
        <v>0</v>
      </c>
      <c r="H243" s="1">
        <f t="shared" si="21"/>
        <v>113019538.60515985</v>
      </c>
      <c r="I243" s="8">
        <f>H243/'Lask. kunnallisvero 2022 '!C237</f>
        <v>1745.8529814193007</v>
      </c>
      <c r="J243" s="1">
        <f t="shared" si="19"/>
        <v>211.09701858069934</v>
      </c>
      <c r="K243" s="25">
        <f t="shared" si="20"/>
        <v>189.9873167226294</v>
      </c>
      <c r="L243" s="26"/>
      <c r="M243" s="27">
        <f>K243*'Lask. kunnallisvero 2022 '!C237</f>
        <v>12299018.935356136</v>
      </c>
      <c r="N243" s="28">
        <v>12299018.935356136</v>
      </c>
      <c r="O243" s="46">
        <f t="shared" si="22"/>
        <v>0</v>
      </c>
      <c r="P243" s="29"/>
      <c r="Q243" s="8">
        <f>M243/'Lask. kunnallisvero 2022 '!C237</f>
        <v>189.9873167226294</v>
      </c>
      <c r="R243" s="19">
        <v>189.9873167226294</v>
      </c>
      <c r="S243" s="47">
        <f t="shared" si="23"/>
        <v>0</v>
      </c>
      <c r="T243" s="4"/>
      <c r="V243" s="4"/>
      <c r="Y243" s="18"/>
      <c r="Z243" s="16"/>
      <c r="AC243" s="15"/>
      <c r="AD243" s="4"/>
      <c r="AF243" s="15"/>
      <c r="AH243" s="16"/>
      <c r="AP243" s="17"/>
    </row>
    <row r="244" spans="1:42" ht="14.5">
      <c r="A244" t="s">
        <v>458</v>
      </c>
      <c r="B244" t="s">
        <v>459</v>
      </c>
      <c r="C244" s="1">
        <f>'Lask. kunnallisvero 2022 '!F238*('Lask. kunnallisvero 2022 '!$E$8/100)*$C$12/100</f>
        <v>4532195.5351908049</v>
      </c>
      <c r="D244" s="1">
        <v>2692045.4229594162</v>
      </c>
      <c r="E244" s="1">
        <f t="shared" si="18"/>
        <v>2692045.4229594157</v>
      </c>
      <c r="F244" s="1">
        <f>'Lask. kiinteistövero 2022'!T238*1000*2*$F$12/100</f>
        <v>564327.88615000015</v>
      </c>
      <c r="G244" s="1">
        <f>'Lask. kiinteistövero 2022'!R238*1000*2*$G$12/100</f>
        <v>0</v>
      </c>
      <c r="H244" s="1">
        <f t="shared" si="21"/>
        <v>7788568.8443002217</v>
      </c>
      <c r="I244" s="8">
        <f>H244/'Lask. kunnallisvero 2022 '!C238</f>
        <v>1629.0668990379045</v>
      </c>
      <c r="J244" s="1">
        <f t="shared" si="19"/>
        <v>327.88310096209557</v>
      </c>
      <c r="K244" s="25">
        <f t="shared" si="20"/>
        <v>295.09479086588601</v>
      </c>
      <c r="L244" s="26"/>
      <c r="M244" s="27">
        <f>K244*'Lask. kunnallisvero 2022 '!C238</f>
        <v>1410848.1951298011</v>
      </c>
      <c r="N244" s="28">
        <v>1410848.1951298011</v>
      </c>
      <c r="O244" s="46">
        <f t="shared" si="22"/>
        <v>0</v>
      </c>
      <c r="P244" s="29"/>
      <c r="Q244" s="8">
        <f>M244/'Lask. kunnallisvero 2022 '!C238</f>
        <v>295.09479086588601</v>
      </c>
      <c r="R244" s="19">
        <v>295.09479086588601</v>
      </c>
      <c r="S244" s="47">
        <f t="shared" si="23"/>
        <v>0</v>
      </c>
      <c r="T244" s="4"/>
      <c r="V244" s="4"/>
      <c r="Y244" s="18"/>
      <c r="Z244" s="16"/>
      <c r="AC244" s="15"/>
      <c r="AD244" s="4"/>
      <c r="AF244" s="15"/>
      <c r="AH244" s="16"/>
      <c r="AP244" s="17"/>
    </row>
    <row r="245" spans="1:42" ht="14.5">
      <c r="A245" t="s">
        <v>460</v>
      </c>
      <c r="B245" t="s">
        <v>461</v>
      </c>
      <c r="C245" s="1">
        <f>'Lask. kunnallisvero 2022 '!F239*('Lask. kunnallisvero 2022 '!$E$8/100)*$C$12/100</f>
        <v>1201925.7233</v>
      </c>
      <c r="D245" s="1">
        <v>560175.2801976453</v>
      </c>
      <c r="E245" s="1">
        <f t="shared" si="18"/>
        <v>560175.2801976453</v>
      </c>
      <c r="F245" s="1">
        <f>'Lask. kiinteistövero 2022'!T239*1000*2*$F$12/100</f>
        <v>276149.00219999999</v>
      </c>
      <c r="G245" s="1">
        <f>'Lask. kiinteistövero 2022'!R239*1000*2*$G$12/100</f>
        <v>0</v>
      </c>
      <c r="H245" s="1">
        <f t="shared" si="21"/>
        <v>2038250.0056976452</v>
      </c>
      <c r="I245" s="8">
        <f>H245/'Lask. kunnallisvero 2022 '!C239</f>
        <v>1507.5813651609801</v>
      </c>
      <c r="J245" s="1">
        <f t="shared" si="19"/>
        <v>449.36863483901993</v>
      </c>
      <c r="K245" s="25">
        <f t="shared" si="20"/>
        <v>404.43177135511797</v>
      </c>
      <c r="L245" s="26"/>
      <c r="M245" s="27">
        <f>K245*'Lask. kunnallisvero 2022 '!C239</f>
        <v>546791.75487211952</v>
      </c>
      <c r="N245" s="28">
        <v>546791.75487211952</v>
      </c>
      <c r="O245" s="46">
        <f t="shared" si="22"/>
        <v>0</v>
      </c>
      <c r="P245" s="29"/>
      <c r="Q245" s="8">
        <f>M245/'Lask. kunnallisvero 2022 '!C239</f>
        <v>404.43177135511797</v>
      </c>
      <c r="R245" s="19">
        <v>404.43177135511797</v>
      </c>
      <c r="S245" s="47">
        <f t="shared" si="23"/>
        <v>0</v>
      </c>
      <c r="T245" s="4"/>
      <c r="V245" s="4"/>
      <c r="Y245" s="18"/>
      <c r="Z245" s="16"/>
      <c r="AC245" s="15"/>
      <c r="AD245" s="4"/>
      <c r="AF245" s="15"/>
      <c r="AH245" s="16"/>
      <c r="AP245" s="17"/>
    </row>
    <row r="246" spans="1:42" ht="14.5">
      <c r="A246" t="s">
        <v>462</v>
      </c>
      <c r="B246" t="s">
        <v>463</v>
      </c>
      <c r="C246" s="1">
        <f>'Lask. kunnallisvero 2022 '!F240*('Lask. kunnallisvero 2022 '!$E$8/100)*$C$12/100</f>
        <v>5249659.6999500003</v>
      </c>
      <c r="D246" s="1">
        <v>1100019.4093772059</v>
      </c>
      <c r="E246" s="1">
        <f t="shared" si="18"/>
        <v>1100019.4093772059</v>
      </c>
      <c r="F246" s="1">
        <f>'Lask. kiinteistövero 2022'!T240*1000*2*$F$12/100</f>
        <v>643654.59050000005</v>
      </c>
      <c r="G246" s="1">
        <f>'Lask. kiinteistövero 2022'!R240*1000*2*$G$12/100</f>
        <v>0</v>
      </c>
      <c r="H246" s="1">
        <f t="shared" si="21"/>
        <v>6993333.6998272063</v>
      </c>
      <c r="I246" s="8">
        <f>H246/'Lask. kunnallisvero 2022 '!C240</f>
        <v>1390.8778241502002</v>
      </c>
      <c r="J246" s="1">
        <f t="shared" si="19"/>
        <v>566.07217584979981</v>
      </c>
      <c r="K246" s="25">
        <f t="shared" si="20"/>
        <v>509.46495826481981</v>
      </c>
      <c r="L246" s="26"/>
      <c r="M246" s="27">
        <f>K246*'Lask. kunnallisvero 2022 '!C240</f>
        <v>2561589.8101555142</v>
      </c>
      <c r="N246" s="28">
        <v>2561589.8101555142</v>
      </c>
      <c r="O246" s="46">
        <f t="shared" si="22"/>
        <v>0</v>
      </c>
      <c r="P246" s="29"/>
      <c r="Q246" s="8">
        <f>M246/'Lask. kunnallisvero 2022 '!C240</f>
        <v>509.46495826481981</v>
      </c>
      <c r="R246" s="19">
        <v>509.46495826481981</v>
      </c>
      <c r="S246" s="47">
        <f t="shared" si="23"/>
        <v>0</v>
      </c>
      <c r="T246" s="4"/>
      <c r="V246" s="4"/>
      <c r="Y246" s="18"/>
      <c r="Z246" s="16"/>
      <c r="AC246" s="15"/>
      <c r="AD246" s="4"/>
      <c r="AF246" s="15"/>
      <c r="AH246" s="16"/>
      <c r="AP246" s="17"/>
    </row>
    <row r="247" spans="1:42" ht="14.5">
      <c r="A247" t="s">
        <v>464</v>
      </c>
      <c r="B247" t="s">
        <v>465</v>
      </c>
      <c r="C247" s="1">
        <f>'Lask. kunnallisvero 2022 '!F241*('Lask. kunnallisvero 2022 '!$E$8/100)*$C$12/100</f>
        <v>29209400.265999995</v>
      </c>
      <c r="D247" s="1">
        <v>4341825.8219350604</v>
      </c>
      <c r="E247" s="1">
        <f t="shared" si="18"/>
        <v>4341825.8219350604</v>
      </c>
      <c r="F247" s="1">
        <f>'Lask. kiinteistövero 2022'!T241*1000*2*$F$12/100</f>
        <v>2550783.7715000007</v>
      </c>
      <c r="G247" s="1">
        <f>'Lask. kiinteistövero 2022'!R241*1000*2*$G$12/100</f>
        <v>0</v>
      </c>
      <c r="H247" s="1">
        <f t="shared" si="21"/>
        <v>36102009.859435059</v>
      </c>
      <c r="I247" s="8">
        <f>H247/'Lask. kunnallisvero 2022 '!C241</f>
        <v>1695.4872427293035</v>
      </c>
      <c r="J247" s="1">
        <f t="shared" si="19"/>
        <v>261.46275727069656</v>
      </c>
      <c r="K247" s="25">
        <f t="shared" si="20"/>
        <v>235.31648154362691</v>
      </c>
      <c r="L247" s="26"/>
      <c r="M247" s="27">
        <f>K247*'Lask. kunnallisvero 2022 '!C241</f>
        <v>5010593.8415084481</v>
      </c>
      <c r="N247" s="28">
        <v>5010593.8415084481</v>
      </c>
      <c r="O247" s="46">
        <f t="shared" si="22"/>
        <v>0</v>
      </c>
      <c r="P247" s="29"/>
      <c r="Q247" s="8">
        <f>M247/'Lask. kunnallisvero 2022 '!C241</f>
        <v>235.31648154362694</v>
      </c>
      <c r="R247" s="19">
        <v>235.31648154362694</v>
      </c>
      <c r="S247" s="47">
        <f t="shared" si="23"/>
        <v>0</v>
      </c>
      <c r="T247" s="4"/>
      <c r="V247" s="4"/>
      <c r="Y247" s="18"/>
      <c r="Z247" s="16"/>
      <c r="AC247" s="15"/>
      <c r="AD247" s="4"/>
      <c r="AF247" s="15"/>
      <c r="AH247" s="16"/>
      <c r="AP247" s="17"/>
    </row>
    <row r="248" spans="1:42" ht="14.5">
      <c r="A248" t="s">
        <v>466</v>
      </c>
      <c r="B248" t="s">
        <v>467</v>
      </c>
      <c r="C248" s="1">
        <f>'Lask. kunnallisvero 2022 '!F242*('Lask. kunnallisvero 2022 '!$E$8/100)*$C$12/100</f>
        <v>3738916.1093499986</v>
      </c>
      <c r="D248" s="1">
        <v>271746.39608870615</v>
      </c>
      <c r="E248" s="1">
        <f t="shared" si="18"/>
        <v>271746.39608870615</v>
      </c>
      <c r="F248" s="1">
        <f>'Lask. kiinteistövero 2022'!T242*1000*2*$F$12/100</f>
        <v>337167.2145</v>
      </c>
      <c r="G248" s="1">
        <f>'Lask. kiinteistövero 2022'!R242*1000*2*$G$12/100</f>
        <v>0</v>
      </c>
      <c r="H248" s="1">
        <f t="shared" si="21"/>
        <v>4347829.7199387047</v>
      </c>
      <c r="I248" s="8">
        <f>H248/'Lask. kunnallisvero 2022 '!C242</f>
        <v>1497.1865426786173</v>
      </c>
      <c r="J248" s="1">
        <f t="shared" si="19"/>
        <v>459.7634573213827</v>
      </c>
      <c r="K248" s="25">
        <f t="shared" si="20"/>
        <v>413.78711158924443</v>
      </c>
      <c r="L248" s="26"/>
      <c r="M248" s="27">
        <f>K248*'Lask. kunnallisvero 2022 '!C242</f>
        <v>1201637.7720551658</v>
      </c>
      <c r="N248" s="28">
        <v>1201637.7720551658</v>
      </c>
      <c r="O248" s="46">
        <f t="shared" si="22"/>
        <v>0</v>
      </c>
      <c r="P248" s="29"/>
      <c r="Q248" s="8">
        <f>M248/'Lask. kunnallisvero 2022 '!C242</f>
        <v>413.78711158924443</v>
      </c>
      <c r="R248" s="19">
        <v>413.78711158924443</v>
      </c>
      <c r="S248" s="47">
        <f t="shared" si="23"/>
        <v>0</v>
      </c>
      <c r="T248" s="4"/>
      <c r="V248" s="4"/>
      <c r="Y248" s="18"/>
      <c r="Z248" s="16"/>
      <c r="AC248" s="15"/>
      <c r="AD248" s="4"/>
      <c r="AF248" s="15"/>
      <c r="AH248" s="16"/>
      <c r="AP248" s="17"/>
    </row>
    <row r="249" spans="1:42" ht="14.5">
      <c r="A249" t="s">
        <v>468</v>
      </c>
      <c r="B249" t="s">
        <v>469</v>
      </c>
      <c r="C249" s="1">
        <f>'Lask. kunnallisvero 2022 '!F243*('Lask. kunnallisvero 2022 '!$E$8/100)*$C$12/100</f>
        <v>39544219.75457143</v>
      </c>
      <c r="D249" s="1">
        <v>4388480.9131669607</v>
      </c>
      <c r="E249" s="1">
        <f t="shared" si="18"/>
        <v>4388480.9131669607</v>
      </c>
      <c r="F249" s="1">
        <f>'Lask. kiinteistövero 2022'!T243*1000*2*$F$12/100</f>
        <v>5627334.6302999994</v>
      </c>
      <c r="G249" s="1">
        <f>'Lask. kiinteistövero 2022'!R243*1000*2*$G$12/100</f>
        <v>0</v>
      </c>
      <c r="H249" s="1">
        <f t="shared" si="21"/>
        <v>49560035.298038393</v>
      </c>
      <c r="I249" s="8">
        <f>H249/'Lask. kunnallisvero 2022 '!C243</f>
        <v>2233.4400765226856</v>
      </c>
      <c r="J249" s="1">
        <f t="shared" si="19"/>
        <v>-276.49007652268551</v>
      </c>
      <c r="K249" s="25">
        <f t="shared" si="20"/>
        <v>-27.649007652268551</v>
      </c>
      <c r="L249" s="26"/>
      <c r="M249" s="27">
        <f>K249*'Lask. kunnallisvero 2022 '!C243</f>
        <v>-613531.47980383912</v>
      </c>
      <c r="N249" s="28">
        <v>-613531.47980383912</v>
      </c>
      <c r="O249" s="46">
        <f t="shared" si="22"/>
        <v>0</v>
      </c>
      <c r="P249" s="29"/>
      <c r="Q249" s="8">
        <f>M249/'Lask. kunnallisvero 2022 '!C243</f>
        <v>-27.649007652268551</v>
      </c>
      <c r="R249" s="19">
        <v>-27.649007652268551</v>
      </c>
      <c r="S249" s="47">
        <f t="shared" si="23"/>
        <v>0</v>
      </c>
      <c r="T249" s="4"/>
      <c r="V249" s="4"/>
      <c r="Y249" s="18"/>
      <c r="Z249" s="16"/>
      <c r="AC249" s="15"/>
      <c r="AD249" s="4"/>
      <c r="AF249" s="15"/>
      <c r="AH249" s="16"/>
      <c r="AP249" s="17"/>
    </row>
    <row r="250" spans="1:42" ht="14.5">
      <c r="A250" t="s">
        <v>470</v>
      </c>
      <c r="B250" t="s">
        <v>471</v>
      </c>
      <c r="C250" s="1">
        <f>'Lask. kunnallisvero 2022 '!F244*('Lask. kunnallisvero 2022 '!$E$8/100)*$C$12/100</f>
        <v>10380005.76261647</v>
      </c>
      <c r="D250" s="1">
        <v>730508.32372035168</v>
      </c>
      <c r="E250" s="1">
        <f t="shared" si="18"/>
        <v>730508.32372035156</v>
      </c>
      <c r="F250" s="1">
        <f>'Lask. kiinteistövero 2022'!T244*1000*2*$F$12/100</f>
        <v>1180807.9889999998</v>
      </c>
      <c r="G250" s="1">
        <f>'Lask. kiinteistövero 2022'!R244*1000*2*$G$12/100</f>
        <v>0</v>
      </c>
      <c r="H250" s="1">
        <f t="shared" si="21"/>
        <v>12291322.075336821</v>
      </c>
      <c r="I250" s="8">
        <f>H250/'Lask. kunnallisvero 2022 '!C244</f>
        <v>1983.1110157045532</v>
      </c>
      <c r="J250" s="1">
        <f t="shared" si="19"/>
        <v>-26.161015704553165</v>
      </c>
      <c r="K250" s="25">
        <f t="shared" si="20"/>
        <v>-2.6161015704553163</v>
      </c>
      <c r="L250" s="26"/>
      <c r="M250" s="27">
        <f>K250*'Lask. kunnallisvero 2022 '!C244</f>
        <v>-16214.59753368205</v>
      </c>
      <c r="N250" s="28">
        <v>-16214.597533682054</v>
      </c>
      <c r="O250" s="46">
        <f t="shared" si="22"/>
        <v>0</v>
      </c>
      <c r="P250" s="29"/>
      <c r="Q250" s="8">
        <f>M250/'Lask. kunnallisvero 2022 '!C244</f>
        <v>-2.6161015704553163</v>
      </c>
      <c r="R250" s="19">
        <v>-2.6161015704553168</v>
      </c>
      <c r="S250" s="47">
        <f t="shared" si="23"/>
        <v>0</v>
      </c>
      <c r="T250" s="4"/>
      <c r="V250" s="4"/>
      <c r="Y250" s="18"/>
      <c r="Z250" s="16"/>
      <c r="AC250" s="15"/>
      <c r="AD250" s="4"/>
      <c r="AF250" s="15"/>
      <c r="AH250" s="16"/>
      <c r="AP250" s="17"/>
    </row>
    <row r="251" spans="1:42" ht="14.5">
      <c r="A251" t="s">
        <v>472</v>
      </c>
      <c r="B251" t="s">
        <v>473</v>
      </c>
      <c r="C251" s="1">
        <f>'Lask. kunnallisvero 2022 '!F245*('Lask. kunnallisvero 2022 '!$E$8/100)*$C$12/100</f>
        <v>10784767.372080954</v>
      </c>
      <c r="D251" s="1">
        <v>2644759.2555125146</v>
      </c>
      <c r="E251" s="1">
        <f t="shared" si="18"/>
        <v>2644759.2555125146</v>
      </c>
      <c r="F251" s="1">
        <f>'Lask. kiinteistövero 2022'!T245*1000*2*$F$12/100</f>
        <v>1915996.2298000001</v>
      </c>
      <c r="G251" s="1">
        <f>'Lask. kiinteistövero 2022'!R245*1000*2*$G$12/100</f>
        <v>0</v>
      </c>
      <c r="H251" s="1">
        <f t="shared" si="21"/>
        <v>15345522.85739347</v>
      </c>
      <c r="I251" s="8">
        <f>H251/'Lask. kunnallisvero 2022 '!C245</f>
        <v>1874.3767994861939</v>
      </c>
      <c r="J251" s="1">
        <f t="shared" si="19"/>
        <v>82.573200513806114</v>
      </c>
      <c r="K251" s="25">
        <f t="shared" si="20"/>
        <v>74.315880462425497</v>
      </c>
      <c r="L251" s="26"/>
      <c r="M251" s="27">
        <f>K251*'Lask. kunnallisvero 2022 '!C245</f>
        <v>608424.1133458775</v>
      </c>
      <c r="N251" s="28">
        <v>608424.11334587762</v>
      </c>
      <c r="O251" s="46">
        <f t="shared" si="22"/>
        <v>0</v>
      </c>
      <c r="P251" s="29"/>
      <c r="Q251" s="8">
        <f>M251/'Lask. kunnallisvero 2022 '!C245</f>
        <v>74.315880462425497</v>
      </c>
      <c r="R251" s="19">
        <v>74.315880462425511</v>
      </c>
      <c r="S251" s="47">
        <f t="shared" si="23"/>
        <v>0</v>
      </c>
      <c r="T251" s="4"/>
      <c r="V251" s="4"/>
      <c r="Y251" s="18"/>
      <c r="Z251" s="16"/>
      <c r="AC251" s="15"/>
      <c r="AD251" s="4"/>
      <c r="AF251" s="15"/>
      <c r="AH251" s="16"/>
      <c r="AP251" s="17"/>
    </row>
    <row r="252" spans="1:42" ht="14.5">
      <c r="A252" t="s">
        <v>474</v>
      </c>
      <c r="B252" t="s">
        <v>475</v>
      </c>
      <c r="C252" s="1">
        <f>'Lask. kunnallisvero 2022 '!F246*('Lask. kunnallisvero 2022 '!$E$8/100)*$C$12/100</f>
        <v>1739103.0610850572</v>
      </c>
      <c r="D252" s="1">
        <v>864170.22998590267</v>
      </c>
      <c r="E252" s="1">
        <f t="shared" si="18"/>
        <v>864170.22998590255</v>
      </c>
      <c r="F252" s="1">
        <f>'Lask. kiinteistövero 2022'!T246*1000*2*$F$12/100</f>
        <v>300113.49995000003</v>
      </c>
      <c r="G252" s="1">
        <f>'Lask. kiinteistövero 2022'!R246*1000*2*$G$12/100</f>
        <v>0</v>
      </c>
      <c r="H252" s="1">
        <f t="shared" si="21"/>
        <v>2903386.7910209596</v>
      </c>
      <c r="I252" s="8">
        <f>H252/'Lask. kunnallisvero 2022 '!C246</f>
        <v>1453.8742068207109</v>
      </c>
      <c r="J252" s="1">
        <f t="shared" si="19"/>
        <v>503.07579317928912</v>
      </c>
      <c r="K252" s="25">
        <f t="shared" si="20"/>
        <v>452.76821386136021</v>
      </c>
      <c r="L252" s="26"/>
      <c r="M252" s="27">
        <f>K252*'Lask. kunnallisvero 2022 '!C246</f>
        <v>904178.12308113638</v>
      </c>
      <c r="N252" s="28">
        <v>904178.12308113638</v>
      </c>
      <c r="O252" s="46">
        <f t="shared" si="22"/>
        <v>0</v>
      </c>
      <c r="P252" s="29"/>
      <c r="Q252" s="8">
        <f>M252/'Lask. kunnallisvero 2022 '!C246</f>
        <v>452.76821386136021</v>
      </c>
      <c r="R252" s="19">
        <v>452.76821386136021</v>
      </c>
      <c r="S252" s="47">
        <f t="shared" si="23"/>
        <v>0</v>
      </c>
      <c r="T252" s="4"/>
      <c r="V252" s="4"/>
      <c r="Y252" s="18"/>
      <c r="Z252" s="16"/>
      <c r="AC252" s="15"/>
      <c r="AD252" s="4"/>
      <c r="AF252" s="15"/>
      <c r="AH252" s="16"/>
      <c r="AP252" s="17"/>
    </row>
    <row r="253" spans="1:42" ht="14.5">
      <c r="A253" t="s">
        <v>476</v>
      </c>
      <c r="B253" t="s">
        <v>477</v>
      </c>
      <c r="C253" s="1">
        <f>'Lask. kunnallisvero 2022 '!F247*('Lask. kunnallisvero 2022 '!$E$8/100)*$C$12/100</f>
        <v>9761837.5282195136</v>
      </c>
      <c r="D253" s="1">
        <v>1397516.0236334512</v>
      </c>
      <c r="E253" s="1">
        <f t="shared" si="18"/>
        <v>1397516.0236334512</v>
      </c>
      <c r="F253" s="1">
        <f>'Lask. kiinteistövero 2022'!T247*1000*2*$F$12/100</f>
        <v>1190936.3485500002</v>
      </c>
      <c r="G253" s="1">
        <f>'Lask. kiinteistövero 2022'!R247*1000*2*$G$12/100</f>
        <v>0</v>
      </c>
      <c r="H253" s="1">
        <f t="shared" si="21"/>
        <v>12350289.900402963</v>
      </c>
      <c r="I253" s="8">
        <f>H253/'Lask. kunnallisvero 2022 '!C247</f>
        <v>1442.2854023593325</v>
      </c>
      <c r="J253" s="1">
        <f t="shared" si="19"/>
        <v>514.66459764066758</v>
      </c>
      <c r="K253" s="25">
        <f t="shared" si="20"/>
        <v>463.19813787660081</v>
      </c>
      <c r="L253" s="26"/>
      <c r="M253" s="27">
        <f>K253*'Lask. kunnallisvero 2022 '!C247</f>
        <v>3966365.6546373325</v>
      </c>
      <c r="N253" s="28">
        <v>3966365.6546373325</v>
      </c>
      <c r="O253" s="46">
        <f t="shared" si="22"/>
        <v>0</v>
      </c>
      <c r="P253" s="29"/>
      <c r="Q253" s="8">
        <f>M253/'Lask. kunnallisvero 2022 '!C247</f>
        <v>463.19813787660081</v>
      </c>
      <c r="R253" s="19">
        <v>463.19813787660081</v>
      </c>
      <c r="S253" s="47">
        <f t="shared" si="23"/>
        <v>0</v>
      </c>
      <c r="T253" s="4"/>
      <c r="V253" s="4"/>
      <c r="Y253" s="18"/>
      <c r="Z253" s="16"/>
      <c r="AC253" s="15"/>
      <c r="AD253" s="4"/>
      <c r="AF253" s="15"/>
      <c r="AH253" s="16"/>
      <c r="AP253" s="17"/>
    </row>
    <row r="254" spans="1:42" ht="14.5">
      <c r="A254" t="s">
        <v>478</v>
      </c>
      <c r="B254" t="s">
        <v>479</v>
      </c>
      <c r="C254" s="1">
        <f>'Lask. kunnallisvero 2022 '!F248*('Lask. kunnallisvero 2022 '!$E$8/100)*$C$12/100</f>
        <v>3674731.4292894118</v>
      </c>
      <c r="D254" s="1">
        <v>1770600.2018582954</v>
      </c>
      <c r="E254" s="1">
        <f t="shared" si="18"/>
        <v>1770600.2018582956</v>
      </c>
      <c r="F254" s="1">
        <f>'Lask. kiinteistövero 2022'!T248*1000*2*$F$12/100</f>
        <v>516714.62125000003</v>
      </c>
      <c r="G254" s="1">
        <f>'Lask. kiinteistövero 2022'!R248*1000*2*$G$12/100</f>
        <v>0</v>
      </c>
      <c r="H254" s="1">
        <f t="shared" si="21"/>
        <v>5962046.2523977067</v>
      </c>
      <c r="I254" s="8">
        <f>H254/'Lask. kunnallisvero 2022 '!C248</f>
        <v>1578.5137019850958</v>
      </c>
      <c r="J254" s="1">
        <f t="shared" si="19"/>
        <v>378.4362980149042</v>
      </c>
      <c r="K254" s="25">
        <f t="shared" si="20"/>
        <v>340.59266821341379</v>
      </c>
      <c r="L254" s="26"/>
      <c r="M254" s="27">
        <f>K254*'Lask. kunnallisvero 2022 '!C248</f>
        <v>1286418.5078420639</v>
      </c>
      <c r="N254" s="28">
        <v>1286418.5078420639</v>
      </c>
      <c r="O254" s="46">
        <f t="shared" si="22"/>
        <v>0</v>
      </c>
      <c r="P254" s="29"/>
      <c r="Q254" s="8">
        <f>M254/'Lask. kunnallisvero 2022 '!C248</f>
        <v>340.59266821341379</v>
      </c>
      <c r="R254" s="19">
        <v>340.59266821341379</v>
      </c>
      <c r="S254" s="47">
        <f t="shared" si="23"/>
        <v>0</v>
      </c>
      <c r="T254" s="4"/>
      <c r="V254" s="4"/>
      <c r="Y254" s="18"/>
      <c r="Z254" s="16"/>
      <c r="AC254" s="15"/>
      <c r="AD254" s="4"/>
      <c r="AF254" s="15"/>
      <c r="AH254" s="16"/>
      <c r="AP254" s="17"/>
    </row>
    <row r="255" spans="1:42" ht="14.5">
      <c r="A255" t="s">
        <v>480</v>
      </c>
      <c r="B255" t="s">
        <v>481</v>
      </c>
      <c r="C255" s="1">
        <f>'Lask. kunnallisvero 2022 '!F249*('Lask. kunnallisvero 2022 '!$E$8/100)*$C$12/100</f>
        <v>13107449.996035442</v>
      </c>
      <c r="D255" s="1">
        <v>2879304.9802579707</v>
      </c>
      <c r="E255" s="1">
        <f t="shared" si="18"/>
        <v>2879304.9802579707</v>
      </c>
      <c r="F255" s="1">
        <f>'Lask. kiinteistövero 2022'!T249*1000*2*$F$12/100</f>
        <v>2298002.1295500002</v>
      </c>
      <c r="G255" s="1">
        <f>'Lask. kiinteistövero 2022'!R249*1000*2*$G$12/100</f>
        <v>0</v>
      </c>
      <c r="H255" s="1">
        <f t="shared" si="21"/>
        <v>18284757.105843414</v>
      </c>
      <c r="I255" s="8">
        <f>H255/'Lask. kunnallisvero 2022 '!C249</f>
        <v>1766.9846449404149</v>
      </c>
      <c r="J255" s="1">
        <f t="shared" si="19"/>
        <v>189.96535505958514</v>
      </c>
      <c r="K255" s="25">
        <f t="shared" si="20"/>
        <v>170.96881955362664</v>
      </c>
      <c r="L255" s="26"/>
      <c r="M255" s="27">
        <f>K255*'Lask. kunnallisvero 2022 '!C249</f>
        <v>1769185.3447409286</v>
      </c>
      <c r="N255" s="28">
        <v>1769185.3447409282</v>
      </c>
      <c r="O255" s="46">
        <f t="shared" si="22"/>
        <v>0</v>
      </c>
      <c r="P255" s="29"/>
      <c r="Q255" s="8">
        <f>M255/'Lask. kunnallisvero 2022 '!C249</f>
        <v>170.96881955362664</v>
      </c>
      <c r="R255" s="19">
        <v>170.96881955362662</v>
      </c>
      <c r="S255" s="47">
        <f t="shared" si="23"/>
        <v>0</v>
      </c>
      <c r="T255" s="4"/>
      <c r="V255" s="4"/>
      <c r="Y255" s="18"/>
      <c r="Z255" s="16"/>
      <c r="AC255" s="15"/>
      <c r="AD255" s="4"/>
      <c r="AF255" s="15"/>
      <c r="AH255" s="16"/>
      <c r="AP255" s="17"/>
    </row>
    <row r="256" spans="1:42" ht="14.5">
      <c r="A256" t="s">
        <v>482</v>
      </c>
      <c r="B256" t="s">
        <v>483</v>
      </c>
      <c r="C256" s="1">
        <f>'Lask. kunnallisvero 2022 '!F250*('Lask. kunnallisvero 2022 '!$E$8/100)*$C$12/100</f>
        <v>2314412.3971571429</v>
      </c>
      <c r="D256" s="1">
        <v>999513.62340562965</v>
      </c>
      <c r="E256" s="1">
        <f t="shared" si="18"/>
        <v>999513.62340562965</v>
      </c>
      <c r="F256" s="1">
        <f>'Lask. kiinteistövero 2022'!T250*1000*2*$F$12/100</f>
        <v>593326.72975000017</v>
      </c>
      <c r="G256" s="1">
        <f>'Lask. kiinteistövero 2022'!R250*1000*2*$G$12/100</f>
        <v>0</v>
      </c>
      <c r="H256" s="1">
        <f t="shared" si="21"/>
        <v>3907252.7503127726</v>
      </c>
      <c r="I256" s="8">
        <f>H256/'Lask. kunnallisvero 2022 '!C250</f>
        <v>1607.9229425155443</v>
      </c>
      <c r="J256" s="1">
        <f t="shared" si="19"/>
        <v>349.02705748445578</v>
      </c>
      <c r="K256" s="25">
        <f t="shared" si="20"/>
        <v>314.12435173601023</v>
      </c>
      <c r="L256" s="26"/>
      <c r="M256" s="27">
        <f>K256*'Lask. kunnallisvero 2022 '!C250</f>
        <v>763322.17471850489</v>
      </c>
      <c r="N256" s="28">
        <v>763322.17471850489</v>
      </c>
      <c r="O256" s="46">
        <f t="shared" si="22"/>
        <v>0</v>
      </c>
      <c r="P256" s="29"/>
      <c r="Q256" s="8">
        <f>M256/'Lask. kunnallisvero 2022 '!C250</f>
        <v>314.12435173601023</v>
      </c>
      <c r="R256" s="19">
        <v>314.12435173601023</v>
      </c>
      <c r="S256" s="47">
        <f t="shared" si="23"/>
        <v>0</v>
      </c>
      <c r="T256" s="4"/>
      <c r="V256" s="4"/>
      <c r="Y256" s="18"/>
      <c r="Z256" s="16"/>
      <c r="AC256" s="15"/>
      <c r="AD256" s="4"/>
      <c r="AF256" s="15"/>
      <c r="AH256" s="16"/>
      <c r="AP256" s="17"/>
    </row>
    <row r="257" spans="1:42" ht="14.5">
      <c r="A257" t="s">
        <v>484</v>
      </c>
      <c r="B257" t="s">
        <v>485</v>
      </c>
      <c r="C257" s="1">
        <f>'Lask. kunnallisvero 2022 '!F251*('Lask. kunnallisvero 2022 '!$E$8/100)*$C$12/100</f>
        <v>7755123.9708186053</v>
      </c>
      <c r="D257" s="1">
        <v>2573013.5190534182</v>
      </c>
      <c r="E257" s="1">
        <f t="shared" si="18"/>
        <v>2573013.5190534182</v>
      </c>
      <c r="F257" s="1">
        <f>'Lask. kiinteistövero 2022'!T251*1000*2*$F$12/100</f>
        <v>953305.52540000004</v>
      </c>
      <c r="G257" s="1">
        <f>'Lask. kiinteistövero 2022'!R251*1000*2*$G$12/100</f>
        <v>0</v>
      </c>
      <c r="H257" s="1">
        <f t="shared" si="21"/>
        <v>11281443.015272023</v>
      </c>
      <c r="I257" s="8">
        <f>H257/'Lask. kunnallisvero 2022 '!C251</f>
        <v>1502.5896397538656</v>
      </c>
      <c r="J257" s="1">
        <f t="shared" si="19"/>
        <v>454.36036024613441</v>
      </c>
      <c r="K257" s="25">
        <f t="shared" si="20"/>
        <v>408.92432422152092</v>
      </c>
      <c r="L257" s="26"/>
      <c r="M257" s="27">
        <f>K257*'Lask. kunnallisvero 2022 '!C251</f>
        <v>3070203.826255179</v>
      </c>
      <c r="N257" s="28">
        <v>3070203.8262551795</v>
      </c>
      <c r="O257" s="46">
        <f t="shared" si="22"/>
        <v>0</v>
      </c>
      <c r="P257" s="29"/>
      <c r="Q257" s="8">
        <f>M257/'Lask. kunnallisvero 2022 '!C251</f>
        <v>408.92432422152092</v>
      </c>
      <c r="R257" s="19">
        <v>408.92432422152098</v>
      </c>
      <c r="S257" s="47">
        <f t="shared" si="23"/>
        <v>0</v>
      </c>
      <c r="T257" s="4"/>
      <c r="V257" s="4"/>
      <c r="Y257" s="18"/>
      <c r="Z257" s="16"/>
      <c r="AC257" s="15"/>
      <c r="AD257" s="4"/>
      <c r="AF257" s="15"/>
      <c r="AH257" s="16"/>
      <c r="AP257" s="17"/>
    </row>
    <row r="258" spans="1:42" ht="14.5">
      <c r="A258" t="s">
        <v>486</v>
      </c>
      <c r="B258" t="s">
        <v>487</v>
      </c>
      <c r="C258" s="1">
        <f>'Lask. kunnallisvero 2022 '!F252*('Lask. kunnallisvero 2022 '!$E$8/100)*$C$12/100</f>
        <v>7473551.9393333336</v>
      </c>
      <c r="D258" s="1">
        <v>1558297.2533960862</v>
      </c>
      <c r="E258" s="1">
        <f t="shared" si="18"/>
        <v>1558297.2533960862</v>
      </c>
      <c r="F258" s="1">
        <f>'Lask. kiinteistövero 2022'!T252*1000*2*$F$12/100</f>
        <v>865211.31784999999</v>
      </c>
      <c r="G258" s="1">
        <f>'Lask. kiinteistövero 2022'!R252*1000*2*$G$12/100</f>
        <v>0</v>
      </c>
      <c r="H258" s="1">
        <f t="shared" si="21"/>
        <v>9897060.5105794184</v>
      </c>
      <c r="I258" s="8">
        <f>H258/'Lask. kunnallisvero 2022 '!C252</f>
        <v>1436.2299391350193</v>
      </c>
      <c r="J258" s="1">
        <f t="shared" si="19"/>
        <v>520.72006086498072</v>
      </c>
      <c r="K258" s="25">
        <f t="shared" si="20"/>
        <v>468.64805477848262</v>
      </c>
      <c r="L258" s="26"/>
      <c r="M258" s="27">
        <f>K258*'Lask. kunnallisvero 2022 '!C252</f>
        <v>3229453.7454785239</v>
      </c>
      <c r="N258" s="28">
        <v>3229453.7454785239</v>
      </c>
      <c r="O258" s="46">
        <f t="shared" si="22"/>
        <v>0</v>
      </c>
      <c r="P258" s="29"/>
      <c r="Q258" s="8">
        <f>M258/'Lask. kunnallisvero 2022 '!C252</f>
        <v>468.64805477848262</v>
      </c>
      <c r="R258" s="19">
        <v>468.64805477848262</v>
      </c>
      <c r="S258" s="47">
        <f t="shared" si="23"/>
        <v>0</v>
      </c>
      <c r="T258" s="4"/>
      <c r="V258" s="4"/>
      <c r="Y258" s="18"/>
      <c r="Z258" s="16"/>
      <c r="AC258" s="15"/>
      <c r="AD258" s="4"/>
      <c r="AF258" s="15"/>
      <c r="AH258" s="16"/>
      <c r="AP258" s="17"/>
    </row>
    <row r="259" spans="1:42" ht="14.5">
      <c r="A259" t="s">
        <v>488</v>
      </c>
      <c r="B259" t="s">
        <v>489</v>
      </c>
      <c r="C259" s="1">
        <f>'Lask. kunnallisvero 2022 '!F253*('Lask. kunnallisvero 2022 '!$E$8/100)*$C$12/100</f>
        <v>3688222.4549210533</v>
      </c>
      <c r="D259" s="1">
        <v>1270355.3386442505</v>
      </c>
      <c r="E259" s="1">
        <f t="shared" si="18"/>
        <v>1270355.3386442505</v>
      </c>
      <c r="F259" s="1">
        <f>'Lask. kiinteistövero 2022'!T253*1000*2*$F$12/100</f>
        <v>1214802.3977000001</v>
      </c>
      <c r="G259" s="1">
        <f>'Lask. kiinteistövero 2022'!R253*1000*2*$G$12/100</f>
        <v>0</v>
      </c>
      <c r="H259" s="1">
        <f t="shared" si="21"/>
        <v>6173380.1912653036</v>
      </c>
      <c r="I259" s="8">
        <f>H259/'Lask. kunnallisvero 2022 '!C253</f>
        <v>1722.4833122950065</v>
      </c>
      <c r="J259" s="1">
        <f t="shared" si="19"/>
        <v>234.46668770499355</v>
      </c>
      <c r="K259" s="25">
        <f t="shared" si="20"/>
        <v>211.02001893449417</v>
      </c>
      <c r="L259" s="26"/>
      <c r="M259" s="27">
        <f>K259*'Lask. kunnallisvero 2022 '!C253</f>
        <v>756295.74786122714</v>
      </c>
      <c r="N259" s="28">
        <v>756295.74786122725</v>
      </c>
      <c r="O259" s="46">
        <f t="shared" si="22"/>
        <v>0</v>
      </c>
      <c r="P259" s="29"/>
      <c r="Q259" s="8">
        <f>M259/'Lask. kunnallisvero 2022 '!C253</f>
        <v>211.02001893449417</v>
      </c>
      <c r="R259" s="19">
        <v>211.0200189344942</v>
      </c>
      <c r="S259" s="47">
        <f t="shared" si="23"/>
        <v>0</v>
      </c>
      <c r="T259" s="4"/>
      <c r="V259" s="4"/>
      <c r="Y259" s="18"/>
      <c r="Z259" s="16"/>
      <c r="AC259" s="15"/>
      <c r="AD259" s="4"/>
      <c r="AF259" s="15"/>
      <c r="AH259" s="16"/>
      <c r="AP259" s="17"/>
    </row>
    <row r="260" spans="1:42" ht="14.5">
      <c r="A260" t="s">
        <v>490</v>
      </c>
      <c r="B260" t="s">
        <v>491</v>
      </c>
      <c r="C260" s="1">
        <f>'Lask. kunnallisvero 2022 '!F254*('Lask. kunnallisvero 2022 '!$E$8/100)*$C$12/100</f>
        <v>8612047.7504139543</v>
      </c>
      <c r="D260" s="1">
        <v>1352157.5334045936</v>
      </c>
      <c r="E260" s="1">
        <f t="shared" si="18"/>
        <v>1352157.5334045934</v>
      </c>
      <c r="F260" s="1">
        <f>'Lask. kiinteistövero 2022'!T254*1000*2*$F$12/100</f>
        <v>1194220.59715</v>
      </c>
      <c r="G260" s="1">
        <f>'Lask. kiinteistövero 2022'!R254*1000*2*$G$12/100</f>
        <v>0</v>
      </c>
      <c r="H260" s="1">
        <f t="shared" si="21"/>
        <v>11158425.880968546</v>
      </c>
      <c r="I260" s="8">
        <f>H260/'Lask. kunnallisvero 2022 '!C254</f>
        <v>1693.7501337232159</v>
      </c>
      <c r="J260" s="1">
        <f t="shared" si="19"/>
        <v>263.19986627678418</v>
      </c>
      <c r="K260" s="25">
        <f t="shared" si="20"/>
        <v>236.87987964910576</v>
      </c>
      <c r="L260" s="26"/>
      <c r="M260" s="27">
        <f>K260*'Lask. kunnallisvero 2022 '!C254</f>
        <v>1560564.6471283087</v>
      </c>
      <c r="N260" s="28">
        <v>1560564.6471283087</v>
      </c>
      <c r="O260" s="46">
        <f t="shared" si="22"/>
        <v>0</v>
      </c>
      <c r="P260" s="29"/>
      <c r="Q260" s="8">
        <f>M260/'Lask. kunnallisvero 2022 '!C254</f>
        <v>236.87987964910576</v>
      </c>
      <c r="R260" s="19">
        <v>236.87987964910576</v>
      </c>
      <c r="S260" s="47">
        <f t="shared" si="23"/>
        <v>0</v>
      </c>
      <c r="T260" s="4"/>
      <c r="V260" s="4"/>
      <c r="Y260" s="18"/>
      <c r="Z260" s="16"/>
      <c r="AC260" s="15"/>
      <c r="AD260" s="4"/>
      <c r="AF260" s="15"/>
      <c r="AH260" s="16"/>
      <c r="AP260" s="17"/>
    </row>
    <row r="261" spans="1:42" ht="14.5">
      <c r="A261" t="s">
        <v>492</v>
      </c>
      <c r="B261" t="s">
        <v>493</v>
      </c>
      <c r="C261" s="1">
        <f>'Lask. kunnallisvero 2022 '!F255*('Lask. kunnallisvero 2022 '!$E$8/100)*$C$12/100</f>
        <v>2702645.4177380954</v>
      </c>
      <c r="D261" s="1">
        <v>602254.66306298587</v>
      </c>
      <c r="E261" s="1">
        <f t="shared" si="18"/>
        <v>602254.66306298587</v>
      </c>
      <c r="F261" s="1">
        <f>'Lask. kiinteistövero 2022'!T255*1000*2*$F$12/100</f>
        <v>716581.26930000028</v>
      </c>
      <c r="G261" s="1">
        <f>'Lask. kiinteistövero 2022'!R255*1000*2*$G$12/100</f>
        <v>0</v>
      </c>
      <c r="H261" s="1">
        <f t="shared" si="21"/>
        <v>4021481.3501010817</v>
      </c>
      <c r="I261" s="8">
        <f>H261/'Lask. kunnallisvero 2022 '!C255</f>
        <v>1504.4823606812877</v>
      </c>
      <c r="J261" s="1">
        <f t="shared" si="19"/>
        <v>452.46763931871237</v>
      </c>
      <c r="K261" s="25">
        <f t="shared" si="20"/>
        <v>407.22087538684116</v>
      </c>
      <c r="L261" s="26"/>
      <c r="M261" s="27">
        <f>K261*'Lask. kunnallisvero 2022 '!C255</f>
        <v>1088501.3999090265</v>
      </c>
      <c r="N261" s="28">
        <v>1088501.3999090265</v>
      </c>
      <c r="O261" s="46">
        <f t="shared" si="22"/>
        <v>0</v>
      </c>
      <c r="P261" s="29"/>
      <c r="Q261" s="8">
        <f>M261/'Lask. kunnallisvero 2022 '!C255</f>
        <v>407.22087538684116</v>
      </c>
      <c r="R261" s="19">
        <v>407.22087538684116</v>
      </c>
      <c r="S261" s="47">
        <f t="shared" si="23"/>
        <v>0</v>
      </c>
      <c r="T261" s="4"/>
      <c r="V261" s="4"/>
      <c r="Y261" s="18"/>
      <c r="Z261" s="16"/>
      <c r="AC261" s="15"/>
      <c r="AD261" s="4"/>
      <c r="AF261" s="15"/>
      <c r="AH261" s="16"/>
      <c r="AP261" s="17"/>
    </row>
    <row r="262" spans="1:42" ht="14.5">
      <c r="A262" t="s">
        <v>494</v>
      </c>
      <c r="B262" t="s">
        <v>495</v>
      </c>
      <c r="C262" s="1">
        <f>'Lask. kunnallisvero 2022 '!F256*('Lask. kunnallisvero 2022 '!$E$8/100)*$C$12/100</f>
        <v>27678040.943990696</v>
      </c>
      <c r="D262" s="1">
        <v>4937245.7798915897</v>
      </c>
      <c r="E262" s="1">
        <f t="shared" si="18"/>
        <v>4937245.7798915897</v>
      </c>
      <c r="F262" s="1">
        <f>'Lask. kiinteistövero 2022'!T256*1000*2*$F$12/100</f>
        <v>3416129.8406500006</v>
      </c>
      <c r="G262" s="1">
        <f>'Lask. kiinteistövero 2022'!R256*1000*2*$G$12/100</f>
        <v>0</v>
      </c>
      <c r="H262" s="1">
        <f t="shared" si="21"/>
        <v>36031416.564532287</v>
      </c>
      <c r="I262" s="8">
        <f>H262/'Lask. kunnallisvero 2022 '!C256</f>
        <v>1501.434143034098</v>
      </c>
      <c r="J262" s="1">
        <f t="shared" si="19"/>
        <v>455.515856965902</v>
      </c>
      <c r="K262" s="25">
        <f t="shared" si="20"/>
        <v>409.96427126931178</v>
      </c>
      <c r="L262" s="26"/>
      <c r="M262" s="27">
        <f>K262*'Lask. kunnallisvero 2022 '!C256</f>
        <v>9838322.5819209442</v>
      </c>
      <c r="N262" s="28">
        <v>9838322.581920946</v>
      </c>
      <c r="O262" s="46">
        <f t="shared" si="22"/>
        <v>0</v>
      </c>
      <c r="P262" s="29"/>
      <c r="Q262" s="8">
        <f>M262/'Lask. kunnallisvero 2022 '!C256</f>
        <v>409.96427126931178</v>
      </c>
      <c r="R262" s="19">
        <v>409.96427126931184</v>
      </c>
      <c r="S262" s="47">
        <f t="shared" si="23"/>
        <v>0</v>
      </c>
      <c r="T262" s="4"/>
      <c r="V262" s="4"/>
      <c r="Y262" s="18"/>
      <c r="Z262" s="16"/>
      <c r="AC262" s="15"/>
      <c r="AD262" s="4"/>
      <c r="AF262" s="15"/>
      <c r="AH262" s="16"/>
      <c r="AP262" s="17"/>
    </row>
    <row r="263" spans="1:42" ht="14.5">
      <c r="A263" t="s">
        <v>496</v>
      </c>
      <c r="B263" t="s">
        <v>497</v>
      </c>
      <c r="C263" s="1">
        <f>'Lask. kunnallisvero 2022 '!F257*('Lask. kunnallisvero 2022 '!$E$8/100)*$C$12/100</f>
        <v>4890587.5208919542</v>
      </c>
      <c r="D263" s="1">
        <v>1181322.1900079863</v>
      </c>
      <c r="E263" s="1">
        <f t="shared" si="18"/>
        <v>1181322.1900079863</v>
      </c>
      <c r="F263" s="1">
        <f>'Lask. kiinteistövero 2022'!T257*1000*2*$F$12/100</f>
        <v>729457.65835000004</v>
      </c>
      <c r="G263" s="1">
        <f>'Lask. kiinteistövero 2022'!R257*1000*2*$G$12/100</f>
        <v>0</v>
      </c>
      <c r="H263" s="1">
        <f t="shared" si="21"/>
        <v>6801367.3692499408</v>
      </c>
      <c r="I263" s="8">
        <f>H263/'Lask. kunnallisvero 2022 '!C257</f>
        <v>1325.5442154063421</v>
      </c>
      <c r="J263" s="1">
        <f t="shared" si="19"/>
        <v>631.40578459365793</v>
      </c>
      <c r="K263" s="25">
        <f t="shared" si="20"/>
        <v>568.26520613429216</v>
      </c>
      <c r="L263" s="26"/>
      <c r="M263" s="27">
        <f>K263*'Lask. kunnallisvero 2022 '!C257</f>
        <v>2915768.7726750532</v>
      </c>
      <c r="N263" s="28">
        <v>2915768.7726750532</v>
      </c>
      <c r="O263" s="46">
        <f t="shared" si="22"/>
        <v>0</v>
      </c>
      <c r="P263" s="29"/>
      <c r="Q263" s="8">
        <f>M263/'Lask. kunnallisvero 2022 '!C257</f>
        <v>568.26520613429216</v>
      </c>
      <c r="R263" s="19">
        <v>568.26520613429216</v>
      </c>
      <c r="S263" s="47">
        <f t="shared" si="23"/>
        <v>0</v>
      </c>
      <c r="T263" s="4"/>
      <c r="V263" s="4"/>
      <c r="Y263" s="18"/>
      <c r="Z263" s="16"/>
      <c r="AC263" s="15"/>
      <c r="AD263" s="4"/>
      <c r="AF263" s="15"/>
      <c r="AH263" s="16"/>
      <c r="AP263" s="17"/>
    </row>
    <row r="264" spans="1:42" ht="14.5">
      <c r="A264" t="s">
        <v>498</v>
      </c>
      <c r="B264" t="s">
        <v>499</v>
      </c>
      <c r="C264" s="1">
        <f>'Lask. kunnallisvero 2022 '!F258*('Lask. kunnallisvero 2022 '!$E$8/100)*$C$12/100</f>
        <v>6557758.6873333342</v>
      </c>
      <c r="D264" s="1">
        <v>559089.33853130485</v>
      </c>
      <c r="E264" s="1">
        <f t="shared" si="18"/>
        <v>559089.33853130485</v>
      </c>
      <c r="F264" s="1">
        <f>'Lask. kiinteistövero 2022'!T258*1000*2*$F$12/100</f>
        <v>937678.03214999998</v>
      </c>
      <c r="G264" s="1">
        <f>'Lask. kiinteistövero 2022'!R258*1000*2*$G$12/100</f>
        <v>0</v>
      </c>
      <c r="H264" s="1">
        <f t="shared" si="21"/>
        <v>8054526.0580146397</v>
      </c>
      <c r="I264" s="8">
        <f>H264/'Lask. kunnallisvero 2022 '!C258</f>
        <v>1752.8892400467116</v>
      </c>
      <c r="J264" s="1">
        <f t="shared" si="19"/>
        <v>204.06075995328843</v>
      </c>
      <c r="K264" s="25">
        <f t="shared" si="20"/>
        <v>183.65468395795958</v>
      </c>
      <c r="L264" s="26"/>
      <c r="M264" s="27">
        <f>K264*'Lask. kunnallisvero 2022 '!C258</f>
        <v>843893.27278682427</v>
      </c>
      <c r="N264" s="28">
        <v>843893.27278682427</v>
      </c>
      <c r="O264" s="46">
        <f t="shared" si="22"/>
        <v>0</v>
      </c>
      <c r="P264" s="29"/>
      <c r="Q264" s="8">
        <f>M264/'Lask. kunnallisvero 2022 '!C258</f>
        <v>183.65468395795958</v>
      </c>
      <c r="R264" s="19">
        <v>183.65468395795958</v>
      </c>
      <c r="S264" s="47">
        <f t="shared" si="23"/>
        <v>0</v>
      </c>
      <c r="T264" s="4"/>
      <c r="V264" s="4"/>
      <c r="Y264" s="18"/>
      <c r="Z264" s="16"/>
      <c r="AC264" s="15"/>
      <c r="AD264" s="4"/>
      <c r="AF264" s="15"/>
      <c r="AH264" s="16"/>
      <c r="AP264" s="17"/>
    </row>
    <row r="265" spans="1:42" ht="14.5">
      <c r="A265" t="s">
        <v>500</v>
      </c>
      <c r="B265" t="s">
        <v>501</v>
      </c>
      <c r="C265" s="1">
        <f>'Lask. kunnallisvero 2022 '!F259*('Lask. kunnallisvero 2022 '!$E$8/100)*$C$12/100</f>
        <v>3797280.7708000005</v>
      </c>
      <c r="D265" s="1">
        <v>1289551.1296242001</v>
      </c>
      <c r="E265" s="1">
        <f t="shared" si="18"/>
        <v>1289551.1296242001</v>
      </c>
      <c r="F265" s="1">
        <f>'Lask. kiinteistövero 2022'!T259*1000*2*$F$12/100</f>
        <v>528888.27265000006</v>
      </c>
      <c r="G265" s="1">
        <f>'Lask. kiinteistövero 2022'!R259*1000*2*$G$12/100</f>
        <v>0</v>
      </c>
      <c r="H265" s="1">
        <f t="shared" si="21"/>
        <v>5615720.1730742007</v>
      </c>
      <c r="I265" s="8">
        <f>H265/'Lask. kunnallisvero 2022 '!C259</f>
        <v>1435.1444347237928</v>
      </c>
      <c r="J265" s="1">
        <f t="shared" si="19"/>
        <v>521.80556527620729</v>
      </c>
      <c r="K265" s="25">
        <f t="shared" si="20"/>
        <v>469.62500874858654</v>
      </c>
      <c r="L265" s="26"/>
      <c r="M265" s="27">
        <f>K265*'Lask. kunnallisvero 2022 '!C259</f>
        <v>1837642.6592332192</v>
      </c>
      <c r="N265" s="28">
        <v>1837642.6592332195</v>
      </c>
      <c r="O265" s="46">
        <f t="shared" si="22"/>
        <v>0</v>
      </c>
      <c r="P265" s="29"/>
      <c r="Q265" s="8">
        <f>M265/'Lask. kunnallisvero 2022 '!C259</f>
        <v>469.62500874858654</v>
      </c>
      <c r="R265" s="19">
        <v>469.62500874858659</v>
      </c>
      <c r="S265" s="47">
        <f t="shared" si="23"/>
        <v>0</v>
      </c>
      <c r="T265" s="4"/>
      <c r="V265" s="4"/>
      <c r="Y265" s="18"/>
      <c r="Z265" s="16"/>
      <c r="AC265" s="15"/>
      <c r="AD265" s="4"/>
      <c r="AF265" s="15"/>
      <c r="AH265" s="16"/>
      <c r="AP265" s="17"/>
    </row>
    <row r="266" spans="1:42" ht="14.5">
      <c r="A266" t="s">
        <v>502</v>
      </c>
      <c r="B266" t="s">
        <v>503</v>
      </c>
      <c r="C266" s="1">
        <f>'Lask. kunnallisvero 2022 '!F260*('Lask. kunnallisvero 2022 '!$E$8/100)*$C$12/100</f>
        <v>2067826.6798820514</v>
      </c>
      <c r="D266" s="1">
        <v>220401.97030692207</v>
      </c>
      <c r="E266" s="1">
        <f t="shared" si="18"/>
        <v>220401.9703069221</v>
      </c>
      <c r="F266" s="1">
        <f>'Lask. kiinteistövero 2022'!T260*1000*2*$F$12/100</f>
        <v>575140.56075000006</v>
      </c>
      <c r="G266" s="1">
        <f>'Lask. kiinteistövero 2022'!R260*1000*2*$G$12/100</f>
        <v>0</v>
      </c>
      <c r="H266" s="1">
        <f t="shared" si="21"/>
        <v>2863369.2109389738</v>
      </c>
      <c r="I266" s="8">
        <f>H266/'Lask. kunnallisvero 2022 '!C260</f>
        <v>1707.4354269165019</v>
      </c>
      <c r="J266" s="1">
        <f t="shared" si="19"/>
        <v>249.51457308349814</v>
      </c>
      <c r="K266" s="25">
        <f t="shared" si="20"/>
        <v>224.56311577514833</v>
      </c>
      <c r="L266" s="26"/>
      <c r="M266" s="27">
        <f>K266*'Lask. kunnallisvero 2022 '!C260</f>
        <v>376592.34515492374</v>
      </c>
      <c r="N266" s="28">
        <v>376592.34515492374</v>
      </c>
      <c r="O266" s="46">
        <f t="shared" si="22"/>
        <v>0</v>
      </c>
      <c r="P266" s="29"/>
      <c r="Q266" s="8">
        <f>M266/'Lask. kunnallisvero 2022 '!C260</f>
        <v>224.56311577514833</v>
      </c>
      <c r="R266" s="19">
        <v>224.56311577514833</v>
      </c>
      <c r="S266" s="47">
        <f t="shared" si="23"/>
        <v>0</v>
      </c>
      <c r="T266" s="4"/>
      <c r="V266" s="4"/>
      <c r="Y266" s="18"/>
      <c r="Z266" s="16"/>
      <c r="AC266" s="15"/>
      <c r="AD266" s="4"/>
      <c r="AF266" s="15"/>
      <c r="AH266" s="16"/>
      <c r="AP266" s="17"/>
    </row>
    <row r="267" spans="1:42" ht="14.5">
      <c r="A267" t="s">
        <v>504</v>
      </c>
      <c r="B267" t="s">
        <v>505</v>
      </c>
      <c r="C267" s="1">
        <f>'Lask. kunnallisvero 2022 '!F261*('Lask. kunnallisvero 2022 '!$E$8/100)*$C$12/100</f>
        <v>7669355.2079811748</v>
      </c>
      <c r="D267" s="1">
        <v>1237249.3581581551</v>
      </c>
      <c r="E267" s="1">
        <f t="shared" si="18"/>
        <v>1237249.3581581551</v>
      </c>
      <c r="F267" s="1">
        <f>'Lask. kiinteistövero 2022'!T261*1000*2*$F$12/100</f>
        <v>997599.41269999999</v>
      </c>
      <c r="G267" s="1">
        <f>'Lask. kiinteistövero 2022'!R261*1000*2*$G$12/100</f>
        <v>0</v>
      </c>
      <c r="H267" s="1">
        <f t="shared" si="21"/>
        <v>9904203.9788393285</v>
      </c>
      <c r="I267" s="8">
        <f>H267/'Lask. kunnallisvero 2022 '!C261</f>
        <v>1659.8297266363882</v>
      </c>
      <c r="J267" s="1">
        <f t="shared" si="19"/>
        <v>297.12027336361189</v>
      </c>
      <c r="K267" s="25">
        <f t="shared" si="20"/>
        <v>267.4082460272507</v>
      </c>
      <c r="L267" s="26"/>
      <c r="M267" s="27">
        <f>K267*'Lask. kunnallisvero 2022 '!C261</f>
        <v>1595625.004044605</v>
      </c>
      <c r="N267" s="28">
        <v>1595625.004044605</v>
      </c>
      <c r="O267" s="46">
        <f t="shared" si="22"/>
        <v>0</v>
      </c>
      <c r="P267" s="29"/>
      <c r="Q267" s="8">
        <f>M267/'Lask. kunnallisvero 2022 '!C261</f>
        <v>267.4082460272507</v>
      </c>
      <c r="R267" s="19">
        <v>267.4082460272507</v>
      </c>
      <c r="S267" s="47">
        <f t="shared" si="23"/>
        <v>0</v>
      </c>
      <c r="T267" s="4"/>
      <c r="V267" s="4"/>
      <c r="Y267" s="18"/>
      <c r="Z267" s="16"/>
      <c r="AC267" s="15"/>
      <c r="AD267" s="4"/>
      <c r="AF267" s="15"/>
      <c r="AH267" s="16"/>
      <c r="AP267" s="17"/>
    </row>
    <row r="268" spans="1:42" ht="14.5">
      <c r="A268" t="s">
        <v>506</v>
      </c>
      <c r="B268" t="s">
        <v>507</v>
      </c>
      <c r="C268" s="1">
        <f>'Lask. kunnallisvero 2022 '!F262*('Lask. kunnallisvero 2022 '!$E$8/100)*$C$12/100</f>
        <v>351848960.50311601</v>
      </c>
      <c r="D268" s="1">
        <v>83489519.234238386</v>
      </c>
      <c r="E268" s="1">
        <f t="shared" si="18"/>
        <v>83489519.234238386</v>
      </c>
      <c r="F268" s="1">
        <f>'Lask. kiinteistövero 2022'!T262*1000*2*$F$12/100</f>
        <v>41220724.955250002</v>
      </c>
      <c r="G268" s="1">
        <f>'Lask. kiinteistövero 2022'!R262*1000*2*$G$12/100</f>
        <v>0</v>
      </c>
      <c r="H268" s="1">
        <f t="shared" si="21"/>
        <v>476559204.69260442</v>
      </c>
      <c r="I268" s="8">
        <f>H268/'Lask. kunnallisvero 2022 '!C262</f>
        <v>1951.3281087064054</v>
      </c>
      <c r="J268" s="1">
        <f t="shared" si="19"/>
        <v>5.6218912935946719</v>
      </c>
      <c r="K268" s="25">
        <f t="shared" si="20"/>
        <v>5.0597021642352047</v>
      </c>
      <c r="L268" s="26"/>
      <c r="M268" s="27">
        <f>K268*'Lask. kunnallisvero 2022 '!C262</f>
        <v>1235695.6416560144</v>
      </c>
      <c r="N268" s="28">
        <v>1235695.6416560144</v>
      </c>
      <c r="O268" s="46">
        <f t="shared" si="22"/>
        <v>0</v>
      </c>
      <c r="P268" s="29"/>
      <c r="Q268" s="8">
        <f>M268/'Lask. kunnallisvero 2022 '!C262</f>
        <v>5.0597021642352047</v>
      </c>
      <c r="R268" s="19">
        <v>5.0597021642352047</v>
      </c>
      <c r="S268" s="47">
        <f t="shared" si="23"/>
        <v>0</v>
      </c>
      <c r="T268" s="4"/>
      <c r="V268" s="4"/>
      <c r="Y268" s="18"/>
      <c r="Z268" s="16"/>
      <c r="AC268" s="15"/>
      <c r="AD268" s="4"/>
      <c r="AF268" s="15"/>
      <c r="AH268" s="16"/>
      <c r="AP268" s="17"/>
    </row>
    <row r="269" spans="1:42" ht="14.5">
      <c r="A269" t="s">
        <v>508</v>
      </c>
      <c r="B269" t="s">
        <v>509</v>
      </c>
      <c r="C269" s="1">
        <f>'Lask. kunnallisvero 2022 '!F263*('Lask. kunnallisvero 2022 '!$E$8/100)*$C$12/100</f>
        <v>1392641.5244883723</v>
      </c>
      <c r="D269" s="1">
        <v>412186.91580513556</v>
      </c>
      <c r="E269" s="1">
        <f t="shared" si="18"/>
        <v>412186.91580513562</v>
      </c>
      <c r="F269" s="1">
        <f>'Lask. kiinteistövero 2022'!T263*1000*2*$F$12/100</f>
        <v>254281.15960000001</v>
      </c>
      <c r="G269" s="1">
        <f>'Lask. kiinteistövero 2022'!R263*1000*2*$G$12/100</f>
        <v>0</v>
      </c>
      <c r="H269" s="1">
        <f t="shared" si="21"/>
        <v>2059109.599893508</v>
      </c>
      <c r="I269" s="8">
        <f>H269/'Lask. kunnallisvero 2022 '!C263</f>
        <v>1392.2309667975037</v>
      </c>
      <c r="J269" s="1">
        <f t="shared" si="19"/>
        <v>564.71903320249635</v>
      </c>
      <c r="K269" s="25">
        <f t="shared" si="20"/>
        <v>508.24712988224672</v>
      </c>
      <c r="L269" s="26"/>
      <c r="M269" s="27">
        <f>K269*'Lask. kunnallisvero 2022 '!C263</f>
        <v>751697.50509584288</v>
      </c>
      <c r="N269" s="28">
        <v>751697.50509584288</v>
      </c>
      <c r="O269" s="46">
        <f t="shared" si="22"/>
        <v>0</v>
      </c>
      <c r="P269" s="29"/>
      <c r="Q269" s="8">
        <f>M269/'Lask. kunnallisvero 2022 '!C263</f>
        <v>508.24712988224672</v>
      </c>
      <c r="R269" s="19">
        <v>508.24712988224672</v>
      </c>
      <c r="S269" s="47">
        <f t="shared" si="23"/>
        <v>0</v>
      </c>
      <c r="T269" s="4"/>
      <c r="V269" s="4"/>
      <c r="Y269" s="18"/>
      <c r="Z269" s="16"/>
      <c r="AC269" s="15"/>
      <c r="AD269" s="4"/>
      <c r="AF269" s="15"/>
      <c r="AH269" s="16"/>
      <c r="AP269" s="17"/>
    </row>
    <row r="270" spans="1:42" ht="14.5">
      <c r="A270" t="s">
        <v>510</v>
      </c>
      <c r="B270" t="s">
        <v>511</v>
      </c>
      <c r="C270" s="1">
        <f>'Lask. kunnallisvero 2022 '!F264*('Lask. kunnallisvero 2022 '!$E$8/100)*$C$12/100</f>
        <v>3251431.7366299997</v>
      </c>
      <c r="D270" s="1">
        <v>532988.68278567248</v>
      </c>
      <c r="E270" s="1">
        <f t="shared" si="18"/>
        <v>532988.68278567248</v>
      </c>
      <c r="F270" s="1">
        <f>'Lask. kiinteistövero 2022'!T264*1000*2*$F$12/100</f>
        <v>461055.89384999999</v>
      </c>
      <c r="G270" s="1">
        <f>'Lask. kiinteistövero 2022'!R264*1000*2*$G$12/100</f>
        <v>0</v>
      </c>
      <c r="H270" s="1">
        <f t="shared" si="21"/>
        <v>4245476.313265672</v>
      </c>
      <c r="I270" s="8">
        <f>H270/'Lask. kunnallisvero 2022 '!C264</f>
        <v>1473.100733263592</v>
      </c>
      <c r="J270" s="1">
        <f t="shared" si="19"/>
        <v>483.84926673640803</v>
      </c>
      <c r="K270" s="25">
        <f t="shared" si="20"/>
        <v>435.46434006276723</v>
      </c>
      <c r="L270" s="26"/>
      <c r="M270" s="27">
        <f>K270*'Lask. kunnallisvero 2022 '!C264</f>
        <v>1255008.2280608951</v>
      </c>
      <c r="N270" s="28">
        <v>1255008.2280608951</v>
      </c>
      <c r="O270" s="46">
        <f t="shared" si="22"/>
        <v>0</v>
      </c>
      <c r="P270" s="29"/>
      <c r="Q270" s="8">
        <f>M270/'Lask. kunnallisvero 2022 '!C264</f>
        <v>435.46434006276723</v>
      </c>
      <c r="R270" s="19">
        <v>435.46434006276723</v>
      </c>
      <c r="S270" s="47">
        <f t="shared" si="23"/>
        <v>0</v>
      </c>
      <c r="T270" s="4"/>
      <c r="V270" s="4"/>
      <c r="Y270" s="18"/>
      <c r="Z270" s="16"/>
      <c r="AC270" s="15"/>
      <c r="AD270" s="4"/>
      <c r="AF270" s="15"/>
      <c r="AH270" s="16"/>
      <c r="AP270" s="17"/>
    </row>
    <row r="271" spans="1:42" ht="14.5">
      <c r="A271" t="s">
        <v>512</v>
      </c>
      <c r="B271" t="s">
        <v>513</v>
      </c>
      <c r="C271" s="1">
        <f>'Lask. kunnallisvero 2022 '!F265*('Lask. kunnallisvero 2022 '!$E$8/100)*$C$12/100</f>
        <v>5089980.9359422233</v>
      </c>
      <c r="D271" s="1">
        <v>851928.90250245214</v>
      </c>
      <c r="E271" s="1">
        <f t="shared" ref="E271:E307" si="24">D271*$E$12/100</f>
        <v>851928.90250245214</v>
      </c>
      <c r="F271" s="1">
        <f>'Lask. kiinteistövero 2022'!T265*1000*2*$F$12/100</f>
        <v>586560.61735000019</v>
      </c>
      <c r="G271" s="1">
        <f>'Lask. kiinteistövero 2022'!R265*1000*2*$G$12/100</f>
        <v>0</v>
      </c>
      <c r="H271" s="1">
        <f t="shared" si="21"/>
        <v>6528470.4557946753</v>
      </c>
      <c r="I271" s="8">
        <f>H271/'Lask. kunnallisvero 2022 '!C265</f>
        <v>1318.3502535934319</v>
      </c>
      <c r="J271" s="1">
        <f t="shared" ref="J271:J307" si="25">$I$14-I271</f>
        <v>638.5997464065681</v>
      </c>
      <c r="K271" s="25">
        <f t="shared" ref="K271:K307" si="26">IF(J271&gt;0,J271*$K$5/100,IF(J271&lt;0,J271*$K$7/100))</f>
        <v>574.73977176591131</v>
      </c>
      <c r="L271" s="26"/>
      <c r="M271" s="27">
        <f>K271*'Lask. kunnallisvero 2022 '!C265</f>
        <v>2846111.3497847929</v>
      </c>
      <c r="N271" s="28">
        <v>2846111.3497847929</v>
      </c>
      <c r="O271" s="46">
        <f t="shared" si="22"/>
        <v>0</v>
      </c>
      <c r="P271" s="29"/>
      <c r="Q271" s="8">
        <f>M271/'Lask. kunnallisvero 2022 '!C265</f>
        <v>574.73977176591131</v>
      </c>
      <c r="R271" s="19">
        <v>574.73977176591131</v>
      </c>
      <c r="S271" s="47">
        <f t="shared" si="23"/>
        <v>0</v>
      </c>
      <c r="T271" s="4"/>
      <c r="V271" s="4"/>
      <c r="Y271" s="18"/>
      <c r="Z271" s="16"/>
      <c r="AC271" s="15"/>
      <c r="AD271" s="4"/>
      <c r="AF271" s="15"/>
      <c r="AH271" s="16"/>
      <c r="AP271" s="17"/>
    </row>
    <row r="272" spans="1:42" ht="14.5">
      <c r="A272" t="s">
        <v>514</v>
      </c>
      <c r="B272" t="s">
        <v>515</v>
      </c>
      <c r="C272" s="1">
        <f>'Lask. kunnallisvero 2022 '!F266*('Lask. kunnallisvero 2022 '!$E$8/100)*$C$12/100</f>
        <v>4075542.9821333331</v>
      </c>
      <c r="D272" s="1">
        <v>862363.93438909168</v>
      </c>
      <c r="E272" s="1">
        <f t="shared" si="24"/>
        <v>862363.93438909168</v>
      </c>
      <c r="F272" s="1">
        <f>'Lask. kiinteistövero 2022'!T266*1000*2*$F$12/100</f>
        <v>521222.29560000019</v>
      </c>
      <c r="G272" s="1">
        <f>'Lask. kiinteistövero 2022'!R266*1000*2*$G$12/100</f>
        <v>0</v>
      </c>
      <c r="H272" s="1">
        <f t="shared" ref="H272:H307" si="27">C272+E272+F272+G272</f>
        <v>5459129.2121224245</v>
      </c>
      <c r="I272" s="8">
        <f>H272/'Lask. kunnallisvero 2022 '!C266</f>
        <v>1287.2268833111116</v>
      </c>
      <c r="J272" s="1">
        <f t="shared" si="25"/>
        <v>669.72311668888847</v>
      </c>
      <c r="K272" s="25">
        <f t="shared" si="26"/>
        <v>602.75080501999958</v>
      </c>
      <c r="L272" s="26"/>
      <c r="M272" s="27">
        <f>K272*'Lask. kunnallisvero 2022 '!C266</f>
        <v>2556266.164089818</v>
      </c>
      <c r="N272" s="28">
        <v>2556266.1640898185</v>
      </c>
      <c r="O272" s="46">
        <f t="shared" ref="O272:O307" si="28">M272-N272</f>
        <v>0</v>
      </c>
      <c r="P272" s="29"/>
      <c r="Q272" s="8">
        <f>M272/'Lask. kunnallisvero 2022 '!C266</f>
        <v>602.75080501999958</v>
      </c>
      <c r="R272" s="19">
        <v>602.75080501999969</v>
      </c>
      <c r="S272" s="47">
        <f t="shared" ref="S272:S307" si="29">Q272-R272</f>
        <v>0</v>
      </c>
      <c r="T272" s="4"/>
      <c r="V272" s="4"/>
      <c r="Y272" s="18"/>
      <c r="Z272" s="16"/>
      <c r="AC272" s="15"/>
      <c r="AD272" s="4"/>
      <c r="AF272" s="15"/>
      <c r="AH272" s="16"/>
      <c r="AP272" s="17"/>
    </row>
    <row r="273" spans="1:42" ht="14.5">
      <c r="A273" t="s">
        <v>516</v>
      </c>
      <c r="B273" t="s">
        <v>517</v>
      </c>
      <c r="C273" s="1">
        <f>'Lask. kunnallisvero 2022 '!F267*('Lask. kunnallisvero 2022 '!$E$8/100)*$C$12/100</f>
        <v>2834972.1009563222</v>
      </c>
      <c r="D273" s="1">
        <v>740378.83187079371</v>
      </c>
      <c r="E273" s="1">
        <f t="shared" si="24"/>
        <v>740378.83187079371</v>
      </c>
      <c r="F273" s="1">
        <f>'Lask. kiinteistövero 2022'!T267*1000*2*$F$12/100</f>
        <v>374606.26650000009</v>
      </c>
      <c r="G273" s="1">
        <f>'Lask. kiinteistövero 2022'!R267*1000*2*$G$12/100</f>
        <v>0</v>
      </c>
      <c r="H273" s="1">
        <f t="shared" si="27"/>
        <v>3949957.1993271159</v>
      </c>
      <c r="I273" s="8">
        <f>H273/'Lask. kunnallisvero 2022 '!C267</f>
        <v>1344.4374402066426</v>
      </c>
      <c r="J273" s="1">
        <f t="shared" si="25"/>
        <v>612.51255979335747</v>
      </c>
      <c r="K273" s="25">
        <f t="shared" si="26"/>
        <v>551.26130381402174</v>
      </c>
      <c r="L273" s="26"/>
      <c r="M273" s="27">
        <f>K273*'Lask. kunnallisvero 2022 '!C267</f>
        <v>1619605.710605596</v>
      </c>
      <c r="N273" s="28">
        <v>1619605.710605596</v>
      </c>
      <c r="O273" s="46">
        <f t="shared" si="28"/>
        <v>0</v>
      </c>
      <c r="P273" s="29"/>
      <c r="Q273" s="8">
        <f>M273/'Lask. kunnallisvero 2022 '!C267</f>
        <v>551.26130381402174</v>
      </c>
      <c r="R273" s="19">
        <v>551.26130381402174</v>
      </c>
      <c r="S273" s="47">
        <f t="shared" si="29"/>
        <v>0</v>
      </c>
      <c r="T273" s="4"/>
      <c r="V273" s="4"/>
      <c r="Y273" s="18"/>
      <c r="Z273" s="16"/>
      <c r="AC273" s="15"/>
      <c r="AD273" s="4"/>
      <c r="AF273" s="15"/>
      <c r="AH273" s="16"/>
      <c r="AP273" s="17"/>
    </row>
    <row r="274" spans="1:42" ht="14.5">
      <c r="A274" t="s">
        <v>518</v>
      </c>
      <c r="B274" t="s">
        <v>519</v>
      </c>
      <c r="C274" s="1">
        <f>'Lask. kunnallisvero 2022 '!F268*('Lask. kunnallisvero 2022 '!$E$8/100)*$C$12/100</f>
        <v>2681670.6188380956</v>
      </c>
      <c r="D274" s="1">
        <v>599050.404693246</v>
      </c>
      <c r="E274" s="1">
        <f t="shared" si="24"/>
        <v>599050.404693246</v>
      </c>
      <c r="F274" s="1">
        <f>'Lask. kiinteistövero 2022'!T268*1000*2*$F$12/100</f>
        <v>376275.63990000007</v>
      </c>
      <c r="G274" s="1">
        <f>'Lask. kiinteistövero 2022'!R268*1000*2*$G$12/100</f>
        <v>0</v>
      </c>
      <c r="H274" s="1">
        <f t="shared" si="27"/>
        <v>3656996.6634313418</v>
      </c>
      <c r="I274" s="8">
        <f>H274/'Lask. kunnallisvero 2022 '!C268</f>
        <v>1532.0471987563226</v>
      </c>
      <c r="J274" s="1">
        <f t="shared" si="25"/>
        <v>424.90280124367746</v>
      </c>
      <c r="K274" s="25">
        <f t="shared" si="26"/>
        <v>382.4125211193097</v>
      </c>
      <c r="L274" s="26"/>
      <c r="M274" s="27">
        <f>K274*'Lask. kunnallisvero 2022 '!C268</f>
        <v>912818.68791179231</v>
      </c>
      <c r="N274" s="28">
        <v>912818.68791179231</v>
      </c>
      <c r="O274" s="46">
        <f t="shared" si="28"/>
        <v>0</v>
      </c>
      <c r="P274" s="29"/>
      <c r="Q274" s="8">
        <f>M274/'Lask. kunnallisvero 2022 '!C268</f>
        <v>382.4125211193097</v>
      </c>
      <c r="R274" s="19">
        <v>382.4125211193097</v>
      </c>
      <c r="S274" s="47">
        <f t="shared" si="29"/>
        <v>0</v>
      </c>
      <c r="T274" s="4"/>
      <c r="V274" s="4"/>
      <c r="Y274" s="18"/>
      <c r="Z274" s="16"/>
      <c r="AC274" s="15"/>
      <c r="AD274" s="4"/>
      <c r="AF274" s="15"/>
      <c r="AH274" s="16"/>
      <c r="AP274" s="17"/>
    </row>
    <row r="275" spans="1:42" ht="14.5">
      <c r="A275" t="s">
        <v>520</v>
      </c>
      <c r="B275" t="s">
        <v>521</v>
      </c>
      <c r="C275" s="1">
        <f>'Lask. kunnallisvero 2022 '!F269*('Lask. kunnallisvero 2022 '!$E$8/100)*$C$12/100</f>
        <v>28771575.490428571</v>
      </c>
      <c r="D275" s="1">
        <v>2999004.0321832006</v>
      </c>
      <c r="E275" s="1">
        <f t="shared" si="24"/>
        <v>2999004.0321832006</v>
      </c>
      <c r="F275" s="1">
        <f>'Lask. kiinteistövero 2022'!T269*1000*2*$F$12/100</f>
        <v>3308112.1794500006</v>
      </c>
      <c r="G275" s="1">
        <f>'Lask. kiinteistövero 2022'!R269*1000*2*$G$12/100</f>
        <v>0</v>
      </c>
      <c r="H275" s="1">
        <f t="shared" si="27"/>
        <v>35078691.702061772</v>
      </c>
      <c r="I275" s="8">
        <f>H275/'Lask. kunnallisvero 2022 '!C269</f>
        <v>1644.3393663367447</v>
      </c>
      <c r="J275" s="1">
        <f t="shared" si="25"/>
        <v>312.61063366325538</v>
      </c>
      <c r="K275" s="25">
        <f t="shared" si="26"/>
        <v>281.34957029692987</v>
      </c>
      <c r="L275" s="26"/>
      <c r="M275" s="27">
        <f>K275*'Lask. kunnallisvero 2022 '!C269</f>
        <v>6002030.3831444047</v>
      </c>
      <c r="N275" s="28">
        <v>6002030.3831444047</v>
      </c>
      <c r="O275" s="46">
        <f t="shared" si="28"/>
        <v>0</v>
      </c>
      <c r="P275" s="29"/>
      <c r="Q275" s="8">
        <f>M275/'Lask. kunnallisvero 2022 '!C269</f>
        <v>281.34957029692987</v>
      </c>
      <c r="R275" s="19">
        <v>281.34957029692987</v>
      </c>
      <c r="S275" s="47">
        <f t="shared" si="29"/>
        <v>0</v>
      </c>
      <c r="T275" s="4"/>
      <c r="V275" s="4"/>
      <c r="Y275" s="18"/>
      <c r="Z275" s="16"/>
      <c r="AC275" s="15"/>
      <c r="AD275" s="4"/>
      <c r="AF275" s="15"/>
      <c r="AH275" s="16"/>
      <c r="AP275" s="17"/>
    </row>
    <row r="276" spans="1:42" ht="14.5">
      <c r="A276" t="s">
        <v>522</v>
      </c>
      <c r="B276" t="s">
        <v>523</v>
      </c>
      <c r="C276" s="1">
        <f>'Lask. kunnallisvero 2022 '!F270*('Lask. kunnallisvero 2022 '!$E$8/100)*$C$12/100</f>
        <v>266383634.14429742</v>
      </c>
      <c r="D276" s="1">
        <v>110825116.1032763</v>
      </c>
      <c r="E276" s="1">
        <f t="shared" si="24"/>
        <v>110825116.1032763</v>
      </c>
      <c r="F276" s="1">
        <f>'Lask. kiinteistövero 2022'!T270*1000*2*$F$12/100</f>
        <v>34781829.200300001</v>
      </c>
      <c r="G276" s="1">
        <f>'Lask. kiinteistövero 2022'!R270*1000*2*$G$12/100</f>
        <v>0</v>
      </c>
      <c r="H276" s="1">
        <f t="shared" si="27"/>
        <v>411990579.44787371</v>
      </c>
      <c r="I276" s="8">
        <f>H276/'Lask. kunnallisvero 2022 '!C270</f>
        <v>2111.2888865149803</v>
      </c>
      <c r="J276" s="1">
        <f t="shared" si="25"/>
        <v>-154.33888651498023</v>
      </c>
      <c r="K276" s="25">
        <f t="shared" si="26"/>
        <v>-15.433888651498023</v>
      </c>
      <c r="L276" s="26"/>
      <c r="M276" s="27">
        <f>K276*'Lask. kunnallisvero 2022 '!C270</f>
        <v>-3011722.7297873697</v>
      </c>
      <c r="N276" s="28">
        <v>-3011722.7297873697</v>
      </c>
      <c r="O276" s="46">
        <f t="shared" si="28"/>
        <v>0</v>
      </c>
      <c r="P276" s="29"/>
      <c r="Q276" s="8">
        <f>M276/'Lask. kunnallisvero 2022 '!C270</f>
        <v>-15.433888651498023</v>
      </c>
      <c r="R276" s="19">
        <v>-15.433888651498023</v>
      </c>
      <c r="S276" s="47">
        <f t="shared" si="29"/>
        <v>0</v>
      </c>
      <c r="T276" s="4"/>
      <c r="V276" s="4"/>
      <c r="Y276" s="18"/>
      <c r="Z276" s="16"/>
      <c r="AC276" s="15"/>
      <c r="AD276" s="4"/>
      <c r="AF276" s="15"/>
      <c r="AH276" s="16"/>
      <c r="AP276" s="17"/>
    </row>
    <row r="277" spans="1:42" ht="14.5">
      <c r="A277" t="s">
        <v>524</v>
      </c>
      <c r="B277" t="s">
        <v>525</v>
      </c>
      <c r="C277" s="1">
        <f>'Lask. kunnallisvero 2022 '!F271*('Lask. kunnallisvero 2022 '!$E$8/100)*$C$12/100</f>
        <v>3702169.2733882354</v>
      </c>
      <c r="D277" s="1">
        <v>788367.49770507251</v>
      </c>
      <c r="E277" s="1">
        <f t="shared" si="24"/>
        <v>788367.49770507251</v>
      </c>
      <c r="F277" s="1">
        <f>'Lask. kiinteistövero 2022'!T271*1000*2*$F$12/100</f>
        <v>497221.86235000001</v>
      </c>
      <c r="G277" s="1">
        <f>'Lask. kiinteistövero 2022'!R271*1000*2*$G$12/100</f>
        <v>0</v>
      </c>
      <c r="H277" s="1">
        <f t="shared" si="27"/>
        <v>4987758.6334433081</v>
      </c>
      <c r="I277" s="8">
        <f>H277/'Lask. kunnallisvero 2022 '!C271</f>
        <v>1513.2762844184795</v>
      </c>
      <c r="J277" s="1">
        <f t="shared" si="25"/>
        <v>443.67371558152058</v>
      </c>
      <c r="K277" s="25">
        <f t="shared" si="26"/>
        <v>399.30634402336852</v>
      </c>
      <c r="L277" s="26"/>
      <c r="M277" s="27">
        <f>K277*'Lask. kunnallisvero 2022 '!C271</f>
        <v>1316113.7099010227</v>
      </c>
      <c r="N277" s="28">
        <v>1316113.7099010227</v>
      </c>
      <c r="O277" s="46">
        <f t="shared" si="28"/>
        <v>0</v>
      </c>
      <c r="P277" s="29"/>
      <c r="Q277" s="8">
        <f>M277/'Lask. kunnallisvero 2022 '!C271</f>
        <v>399.30634402336852</v>
      </c>
      <c r="R277" s="19">
        <v>399.30634402336852</v>
      </c>
      <c r="S277" s="47">
        <f t="shared" si="29"/>
        <v>0</v>
      </c>
      <c r="T277" s="4"/>
      <c r="V277" s="4"/>
      <c r="Y277" s="18"/>
      <c r="Z277" s="16"/>
      <c r="AC277" s="15"/>
      <c r="AD277" s="4"/>
      <c r="AF277" s="15"/>
      <c r="AH277" s="16"/>
      <c r="AP277" s="17"/>
    </row>
    <row r="278" spans="1:42" ht="14.5">
      <c r="A278" t="s">
        <v>526</v>
      </c>
      <c r="B278" t="s">
        <v>527</v>
      </c>
      <c r="C278" s="1">
        <f>'Lask. kunnallisvero 2022 '!F272*('Lask. kunnallisvero 2022 '!$E$8/100)*$C$12/100</f>
        <v>2307716.1180500002</v>
      </c>
      <c r="D278" s="1">
        <v>734318.76876017463</v>
      </c>
      <c r="E278" s="1">
        <f t="shared" si="24"/>
        <v>734318.76876017463</v>
      </c>
      <c r="F278" s="1">
        <f>'Lask. kiinteistövero 2022'!T272*1000*2*$F$12/100</f>
        <v>442563.49400000001</v>
      </c>
      <c r="G278" s="1">
        <f>'Lask. kiinteistövero 2022'!R272*1000*2*$G$12/100</f>
        <v>0</v>
      </c>
      <c r="H278" s="1">
        <f t="shared" si="27"/>
        <v>3484598.3808101746</v>
      </c>
      <c r="I278" s="8">
        <f>H278/'Lask. kunnallisvero 2022 '!C272</f>
        <v>1439.9166862851962</v>
      </c>
      <c r="J278" s="1">
        <f t="shared" si="25"/>
        <v>517.03331371480385</v>
      </c>
      <c r="K278" s="25">
        <f t="shared" si="26"/>
        <v>465.32998234332348</v>
      </c>
      <c r="L278" s="26"/>
      <c r="M278" s="27">
        <f>K278*'Lask. kunnallisvero 2022 '!C272</f>
        <v>1126098.5572708428</v>
      </c>
      <c r="N278" s="28">
        <v>1126098.5572708428</v>
      </c>
      <c r="O278" s="46">
        <f t="shared" si="28"/>
        <v>0</v>
      </c>
      <c r="P278" s="29"/>
      <c r="Q278" s="8">
        <f>M278/'Lask. kunnallisvero 2022 '!C272</f>
        <v>465.32998234332348</v>
      </c>
      <c r="R278" s="19">
        <v>465.32998234332348</v>
      </c>
      <c r="S278" s="47">
        <f t="shared" si="29"/>
        <v>0</v>
      </c>
      <c r="T278" s="4"/>
      <c r="V278" s="4"/>
      <c r="Y278" s="18"/>
      <c r="Z278" s="16"/>
      <c r="AC278" s="15"/>
      <c r="AD278" s="4"/>
      <c r="AF278" s="15"/>
      <c r="AH278" s="16"/>
      <c r="AP278" s="17"/>
    </row>
    <row r="279" spans="1:42" ht="14.5">
      <c r="A279" t="s">
        <v>528</v>
      </c>
      <c r="B279" t="s">
        <v>529</v>
      </c>
      <c r="C279" s="1">
        <f>'Lask. kunnallisvero 2022 '!F273*('Lask. kunnallisvero 2022 '!$E$8/100)*$C$12/100</f>
        <v>71527801.654364556</v>
      </c>
      <c r="D279" s="1">
        <v>8208534.9405596703</v>
      </c>
      <c r="E279" s="1">
        <f t="shared" si="24"/>
        <v>8208534.9405596713</v>
      </c>
      <c r="F279" s="1">
        <f>'Lask. kiinteistövero 2022'!T273*1000*2*$F$12/100</f>
        <v>6993220.4489499982</v>
      </c>
      <c r="G279" s="1">
        <f>'Lask. kiinteistövero 2022'!R273*1000*2*$G$12/100</f>
        <v>0</v>
      </c>
      <c r="H279" s="1">
        <f t="shared" si="27"/>
        <v>86729557.043874219</v>
      </c>
      <c r="I279" s="8">
        <f>H279/'Lask. kunnallisvero 2022 '!C273</f>
        <v>2183.6335425719881</v>
      </c>
      <c r="J279" s="1">
        <f t="shared" si="25"/>
        <v>-226.68354257198803</v>
      </c>
      <c r="K279" s="25">
        <f t="shared" si="26"/>
        <v>-22.668354257198803</v>
      </c>
      <c r="L279" s="26"/>
      <c r="M279" s="27">
        <f>K279*'Lask. kunnallisvero 2022 '!C273</f>
        <v>-900341.69438742206</v>
      </c>
      <c r="N279" s="28">
        <v>-900341.69438742206</v>
      </c>
      <c r="O279" s="46">
        <f t="shared" si="28"/>
        <v>0</v>
      </c>
      <c r="P279" s="29"/>
      <c r="Q279" s="8">
        <f>M279/'Lask. kunnallisvero 2022 '!C273</f>
        <v>-22.668354257198803</v>
      </c>
      <c r="R279" s="19">
        <v>-22.668354257198803</v>
      </c>
      <c r="S279" s="47">
        <f t="shared" si="29"/>
        <v>0</v>
      </c>
      <c r="T279" s="4"/>
      <c r="V279" s="4"/>
      <c r="Y279" s="18"/>
      <c r="Z279" s="16"/>
      <c r="AC279" s="15"/>
      <c r="AD279" s="4"/>
      <c r="AF279" s="15"/>
      <c r="AH279" s="16"/>
      <c r="AP279" s="17"/>
    </row>
    <row r="280" spans="1:42" ht="14.5">
      <c r="A280" t="s">
        <v>530</v>
      </c>
      <c r="B280" t="s">
        <v>531</v>
      </c>
      <c r="C280" s="1">
        <f>'Lask. kunnallisvero 2022 '!F274*('Lask. kunnallisvero 2022 '!$E$8/100)*$C$12/100</f>
        <v>6782237.645849999</v>
      </c>
      <c r="D280" s="1">
        <v>524106.90278917132</v>
      </c>
      <c r="E280" s="1">
        <f t="shared" si="24"/>
        <v>524106.90278917132</v>
      </c>
      <c r="F280" s="1">
        <f>'Lask. kiinteistövero 2022'!T274*1000*2*$F$12/100</f>
        <v>459864.72570000007</v>
      </c>
      <c r="G280" s="1">
        <f>'Lask. kiinteistövero 2022'!R274*1000*2*$G$12/100</f>
        <v>0</v>
      </c>
      <c r="H280" s="1">
        <f t="shared" si="27"/>
        <v>7766209.2743391711</v>
      </c>
      <c r="I280" s="8">
        <f>H280/'Lask. kunnallisvero 2022 '!C274</f>
        <v>1177.9477133837663</v>
      </c>
      <c r="J280" s="1">
        <f t="shared" si="25"/>
        <v>779.00228661623373</v>
      </c>
      <c r="K280" s="25">
        <f t="shared" si="26"/>
        <v>701.10205795461036</v>
      </c>
      <c r="L280" s="26"/>
      <c r="M280" s="27">
        <f>K280*'Lask. kunnallisvero 2022 '!C274</f>
        <v>4622365.868094746</v>
      </c>
      <c r="N280" s="28">
        <v>4622365.868094746</v>
      </c>
      <c r="O280" s="46">
        <f t="shared" si="28"/>
        <v>0</v>
      </c>
      <c r="P280" s="29"/>
      <c r="Q280" s="8">
        <f>M280/'Lask. kunnallisvero 2022 '!C274</f>
        <v>701.10205795461036</v>
      </c>
      <c r="R280" s="19">
        <v>701.10205795461036</v>
      </c>
      <c r="S280" s="47">
        <f t="shared" si="29"/>
        <v>0</v>
      </c>
      <c r="T280" s="4"/>
      <c r="V280" s="4"/>
      <c r="Y280" s="18"/>
      <c r="Z280" s="16"/>
      <c r="AC280" s="15"/>
      <c r="AD280" s="4"/>
      <c r="AF280" s="15"/>
      <c r="AH280" s="16"/>
      <c r="AP280" s="17"/>
    </row>
    <row r="281" spans="1:42" ht="14.5">
      <c r="A281" t="s">
        <v>532</v>
      </c>
      <c r="B281" t="s">
        <v>533</v>
      </c>
      <c r="C281" s="1">
        <f>'Lask. kunnallisvero 2022 '!F275*('Lask. kunnallisvero 2022 '!$E$8/100)*$C$12/100</f>
        <v>17118819.678502325</v>
      </c>
      <c r="D281" s="1">
        <v>2302063.7687611291</v>
      </c>
      <c r="E281" s="1">
        <f t="shared" si="24"/>
        <v>2302063.7687611291</v>
      </c>
      <c r="F281" s="1">
        <f>'Lask. kiinteistövero 2022'!T275*1000*2*$F$12/100</f>
        <v>1351521.2188000001</v>
      </c>
      <c r="G281" s="1">
        <f>'Lask. kiinteistövero 2022'!R275*1000*2*$G$12/100</f>
        <v>0</v>
      </c>
      <c r="H281" s="1">
        <f t="shared" si="27"/>
        <v>20772404.666063454</v>
      </c>
      <c r="I281" s="8">
        <f>H281/'Lask. kunnallisvero 2022 '!C275</f>
        <v>1639.6246480435277</v>
      </c>
      <c r="J281" s="1">
        <f t="shared" si="25"/>
        <v>317.32535195647233</v>
      </c>
      <c r="K281" s="25">
        <f t="shared" si="26"/>
        <v>285.59281676082509</v>
      </c>
      <c r="L281" s="26"/>
      <c r="M281" s="27">
        <f>K281*'Lask. kunnallisvero 2022 '!C275</f>
        <v>3618175.3955428931</v>
      </c>
      <c r="N281" s="28">
        <v>3618175.3955428931</v>
      </c>
      <c r="O281" s="46">
        <f t="shared" si="28"/>
        <v>0</v>
      </c>
      <c r="P281" s="29"/>
      <c r="Q281" s="8">
        <f>M281/'Lask. kunnallisvero 2022 '!C275</f>
        <v>285.59281676082509</v>
      </c>
      <c r="R281" s="19">
        <v>285.59281676082509</v>
      </c>
      <c r="S281" s="47">
        <f t="shared" si="29"/>
        <v>0</v>
      </c>
      <c r="T281" s="4"/>
      <c r="V281" s="4"/>
      <c r="Y281" s="18"/>
      <c r="Z281" s="16"/>
      <c r="AC281" s="15"/>
      <c r="AD281" s="4"/>
      <c r="AF281" s="15"/>
      <c r="AH281" s="16"/>
      <c r="AP281" s="17"/>
    </row>
    <row r="282" spans="1:42" ht="14.5">
      <c r="A282" t="s">
        <v>534</v>
      </c>
      <c r="B282" t="s">
        <v>535</v>
      </c>
      <c r="C282" s="1">
        <f>'Lask. kunnallisvero 2022 '!F276*('Lask. kunnallisvero 2022 '!$E$8/100)*$C$12/100</f>
        <v>4749950.6084000003</v>
      </c>
      <c r="D282" s="1">
        <v>777226.54060965416</v>
      </c>
      <c r="E282" s="1">
        <f t="shared" si="24"/>
        <v>777226.54060965416</v>
      </c>
      <c r="F282" s="1">
        <f>'Lask. kiinteistövero 2022'!T276*1000*2*$F$12/100</f>
        <v>742942.19184999983</v>
      </c>
      <c r="G282" s="1">
        <f>'Lask. kiinteistövero 2022'!R276*1000*2*$G$12/100</f>
        <v>0</v>
      </c>
      <c r="H282" s="1">
        <f t="shared" si="27"/>
        <v>6270119.3408596544</v>
      </c>
      <c r="I282" s="8">
        <f>H282/'Lask. kunnallisvero 2022 '!C276</f>
        <v>1342.9255388433614</v>
      </c>
      <c r="J282" s="1">
        <f t="shared" si="25"/>
        <v>614.02446115663861</v>
      </c>
      <c r="K282" s="25">
        <f t="shared" si="26"/>
        <v>552.6220150409747</v>
      </c>
      <c r="L282" s="26"/>
      <c r="M282" s="27">
        <f>K282*'Lask. kunnallisvero 2022 '!C276</f>
        <v>2580192.188226311</v>
      </c>
      <c r="N282" s="28">
        <v>2580192.1882263115</v>
      </c>
      <c r="O282" s="46">
        <f t="shared" si="28"/>
        <v>0</v>
      </c>
      <c r="P282" s="29"/>
      <c r="Q282" s="8">
        <f>M282/'Lask. kunnallisvero 2022 '!C276</f>
        <v>552.6220150409747</v>
      </c>
      <c r="R282" s="19">
        <v>552.62201504097482</v>
      </c>
      <c r="S282" s="47">
        <f t="shared" si="29"/>
        <v>0</v>
      </c>
      <c r="T282" s="4"/>
      <c r="V282" s="4"/>
      <c r="Y282" s="18"/>
      <c r="Z282" s="16"/>
      <c r="AC282" s="15"/>
      <c r="AD282" s="4"/>
      <c r="AF282" s="15"/>
      <c r="AH282" s="16"/>
      <c r="AP282" s="17"/>
    </row>
    <row r="283" spans="1:42" ht="14.5">
      <c r="A283" t="s">
        <v>536</v>
      </c>
      <c r="B283" t="s">
        <v>537</v>
      </c>
      <c r="C283" s="1">
        <f>'Lask. kunnallisvero 2022 '!F277*('Lask. kunnallisvero 2022 '!$E$8/100)*$C$12/100</f>
        <v>2510753.4237365853</v>
      </c>
      <c r="D283" s="1">
        <v>767398.23647016112</v>
      </c>
      <c r="E283" s="1">
        <f t="shared" si="24"/>
        <v>767398.23647016112</v>
      </c>
      <c r="F283" s="1">
        <f>'Lask. kiinteistövero 2022'!T277*1000*2*$F$12/100</f>
        <v>474510.84020000004</v>
      </c>
      <c r="G283" s="1">
        <f>'Lask. kiinteistövero 2022'!R277*1000*2*$G$12/100</f>
        <v>0</v>
      </c>
      <c r="H283" s="1">
        <f t="shared" si="27"/>
        <v>3752662.5004067463</v>
      </c>
      <c r="I283" s="8">
        <f>H283/'Lask. kunnallisvero 2022 '!C277</f>
        <v>1461.3171730555866</v>
      </c>
      <c r="J283" s="1">
        <f t="shared" si="25"/>
        <v>495.63282694441341</v>
      </c>
      <c r="K283" s="25">
        <f t="shared" si="26"/>
        <v>446.06954424997207</v>
      </c>
      <c r="L283" s="26"/>
      <c r="M283" s="27">
        <f>K283*'Lask. kunnallisvero 2022 '!C277</f>
        <v>1145506.5896339284</v>
      </c>
      <c r="N283" s="28">
        <v>1145506.5896339284</v>
      </c>
      <c r="O283" s="46">
        <f t="shared" si="28"/>
        <v>0</v>
      </c>
      <c r="P283" s="29"/>
      <c r="Q283" s="8">
        <f>M283/'Lask. kunnallisvero 2022 '!C277</f>
        <v>446.06954424997213</v>
      </c>
      <c r="R283" s="19">
        <v>446.06954424997213</v>
      </c>
      <c r="S283" s="47">
        <f t="shared" si="29"/>
        <v>0</v>
      </c>
      <c r="T283" s="4"/>
      <c r="V283" s="4"/>
      <c r="Y283" s="18"/>
      <c r="Z283" s="16"/>
      <c r="AC283" s="15"/>
      <c r="AD283" s="4"/>
      <c r="AF283" s="15"/>
      <c r="AH283" s="16"/>
      <c r="AP283" s="17"/>
    </row>
    <row r="284" spans="1:42" ht="14.5">
      <c r="A284" t="s">
        <v>538</v>
      </c>
      <c r="B284" t="s">
        <v>539</v>
      </c>
      <c r="C284" s="1">
        <f>'Lask. kunnallisvero 2022 '!F278*('Lask. kunnallisvero 2022 '!$E$8/100)*$C$12/100</f>
        <v>1448968.2652761906</v>
      </c>
      <c r="D284" s="1">
        <v>107947.57954322069</v>
      </c>
      <c r="E284" s="1">
        <f t="shared" si="24"/>
        <v>107947.57954322069</v>
      </c>
      <c r="F284" s="1">
        <f>'Lask. kiinteistövero 2022'!T278*1000*2*$F$12/100</f>
        <v>271916.41864999995</v>
      </c>
      <c r="G284" s="1">
        <f>'Lask. kiinteistövero 2022'!R278*1000*2*$G$12/100</f>
        <v>0</v>
      </c>
      <c r="H284" s="1">
        <f t="shared" si="27"/>
        <v>1828832.2634694111</v>
      </c>
      <c r="I284" s="8">
        <f>H284/'Lask. kunnallisvero 2022 '!C278</f>
        <v>1555.1294757392952</v>
      </c>
      <c r="J284" s="1">
        <f t="shared" si="25"/>
        <v>401.82052426070481</v>
      </c>
      <c r="K284" s="25">
        <f t="shared" si="26"/>
        <v>361.63847183463434</v>
      </c>
      <c r="L284" s="26"/>
      <c r="M284" s="27">
        <f>K284*'Lask. kunnallisvero 2022 '!C278</f>
        <v>425286.84287752997</v>
      </c>
      <c r="N284" s="28">
        <v>425286.84287752997</v>
      </c>
      <c r="O284" s="46">
        <f t="shared" si="28"/>
        <v>0</v>
      </c>
      <c r="P284" s="29"/>
      <c r="Q284" s="8">
        <f>M284/'Lask. kunnallisvero 2022 '!C278</f>
        <v>361.63847183463434</v>
      </c>
      <c r="R284" s="19">
        <v>361.63847183463434</v>
      </c>
      <c r="S284" s="47">
        <f t="shared" si="29"/>
        <v>0</v>
      </c>
      <c r="T284" s="4"/>
      <c r="V284" s="4"/>
      <c r="Y284" s="18"/>
      <c r="Z284" s="16"/>
      <c r="AC284" s="15"/>
      <c r="AD284" s="4"/>
      <c r="AF284" s="15"/>
      <c r="AH284" s="16"/>
      <c r="AP284" s="17"/>
    </row>
    <row r="285" spans="1:42" ht="14.5">
      <c r="A285" t="s">
        <v>540</v>
      </c>
      <c r="B285" t="s">
        <v>541</v>
      </c>
      <c r="C285" s="1">
        <f>'Lask. kunnallisvero 2022 '!F279*('Lask. kunnallisvero 2022 '!$E$8/100)*$C$12/100</f>
        <v>3814353.5163441868</v>
      </c>
      <c r="D285" s="1">
        <v>571786.07254315785</v>
      </c>
      <c r="E285" s="1">
        <f t="shared" si="24"/>
        <v>571786.07254315785</v>
      </c>
      <c r="F285" s="1">
        <f>'Lask. kiinteistövero 2022'!T279*1000*2*$F$12/100</f>
        <v>398513.33895</v>
      </c>
      <c r="G285" s="1">
        <f>'Lask. kiinteistövero 2022'!R279*1000*2*$G$12/100</f>
        <v>0</v>
      </c>
      <c r="H285" s="1">
        <f t="shared" si="27"/>
        <v>4784652.9278373448</v>
      </c>
      <c r="I285" s="8">
        <f>H285/'Lask. kunnallisvero 2022 '!C279</f>
        <v>1316.6353681445637</v>
      </c>
      <c r="J285" s="1">
        <f t="shared" si="25"/>
        <v>640.31463185543635</v>
      </c>
      <c r="K285" s="25">
        <f t="shared" si="26"/>
        <v>576.28316866989269</v>
      </c>
      <c r="L285" s="26"/>
      <c r="M285" s="27">
        <f>K285*'Lask. kunnallisvero 2022 '!C279</f>
        <v>2094213.03494639</v>
      </c>
      <c r="N285" s="28">
        <v>2094213.03494639</v>
      </c>
      <c r="O285" s="46">
        <f t="shared" si="28"/>
        <v>0</v>
      </c>
      <c r="P285" s="29"/>
      <c r="Q285" s="8">
        <f>M285/'Lask. kunnallisvero 2022 '!C279</f>
        <v>576.28316866989269</v>
      </c>
      <c r="R285" s="19">
        <v>576.28316866989269</v>
      </c>
      <c r="S285" s="47">
        <f t="shared" si="29"/>
        <v>0</v>
      </c>
      <c r="T285" s="4"/>
      <c r="V285" s="4"/>
      <c r="Y285" s="18"/>
      <c r="Z285" s="16"/>
      <c r="AC285" s="15"/>
      <c r="AD285" s="4"/>
      <c r="AF285" s="15"/>
      <c r="AH285" s="16"/>
      <c r="AP285" s="17"/>
    </row>
    <row r="286" spans="1:42" ht="14.5">
      <c r="A286" t="s">
        <v>542</v>
      </c>
      <c r="B286" t="s">
        <v>543</v>
      </c>
      <c r="C286" s="1">
        <f>'Lask. kunnallisvero 2022 '!F280*('Lask. kunnallisvero 2022 '!$E$8/100)*$C$12/100</f>
        <v>8316535.2387764705</v>
      </c>
      <c r="D286" s="1">
        <v>2188738.424284297</v>
      </c>
      <c r="E286" s="1">
        <f t="shared" si="24"/>
        <v>2188738.424284297</v>
      </c>
      <c r="F286" s="1">
        <f>'Lask. kiinteistövero 2022'!T280*1000*2*$F$12/100</f>
        <v>1504233.9982500002</v>
      </c>
      <c r="G286" s="1">
        <f>'Lask. kiinteistövero 2022'!R280*1000*2*$G$12/100</f>
        <v>0</v>
      </c>
      <c r="H286" s="1">
        <f t="shared" si="27"/>
        <v>12009507.661310768</v>
      </c>
      <c r="I286" s="8">
        <f>H286/'Lask. kunnallisvero 2022 '!C280</f>
        <v>1601.9084515553911</v>
      </c>
      <c r="J286" s="1">
        <f t="shared" si="25"/>
        <v>355.04154844460891</v>
      </c>
      <c r="K286" s="25">
        <f t="shared" si="26"/>
        <v>319.53739360014805</v>
      </c>
      <c r="L286" s="26"/>
      <c r="M286" s="27">
        <f>K286*'Lask. kunnallisvero 2022 '!C280</f>
        <v>2395571.83982031</v>
      </c>
      <c r="N286" s="28">
        <v>2395571.83982031</v>
      </c>
      <c r="O286" s="46">
        <f t="shared" si="28"/>
        <v>0</v>
      </c>
      <c r="P286" s="29"/>
      <c r="Q286" s="8">
        <f>M286/'Lask. kunnallisvero 2022 '!C280</f>
        <v>319.53739360014805</v>
      </c>
      <c r="R286" s="19">
        <v>319.53739360014805</v>
      </c>
      <c r="S286" s="47">
        <f t="shared" si="29"/>
        <v>0</v>
      </c>
      <c r="T286" s="4"/>
      <c r="V286" s="4"/>
      <c r="Y286" s="18"/>
      <c r="Z286" s="16"/>
      <c r="AC286" s="15"/>
      <c r="AD286" s="4"/>
      <c r="AF286" s="15"/>
      <c r="AH286" s="16"/>
      <c r="AP286" s="17"/>
    </row>
    <row r="287" spans="1:42" ht="14.5">
      <c r="A287" t="s">
        <v>544</v>
      </c>
      <c r="B287" t="s">
        <v>545</v>
      </c>
      <c r="C287" s="1">
        <f>'Lask. kunnallisvero 2022 '!F281*('Lask. kunnallisvero 2022 '!$E$8/100)*$C$12/100</f>
        <v>20996826.501624096</v>
      </c>
      <c r="D287" s="1">
        <v>4312033.7581035635</v>
      </c>
      <c r="E287" s="1">
        <f t="shared" si="24"/>
        <v>4312033.7581035635</v>
      </c>
      <c r="F287" s="1">
        <f>'Lask. kiinteistövero 2022'!T281*1000*2*$F$12/100</f>
        <v>2957461.2265000003</v>
      </c>
      <c r="G287" s="1">
        <f>'Lask. kiinteistövero 2022'!R281*1000*2*$G$12/100</f>
        <v>0</v>
      </c>
      <c r="H287" s="1">
        <f t="shared" si="27"/>
        <v>28266321.486227661</v>
      </c>
      <c r="I287" s="8">
        <f>H287/'Lask. kunnallisvero 2022 '!C281</f>
        <v>1827.9972506129252</v>
      </c>
      <c r="J287" s="1">
        <f t="shared" si="25"/>
        <v>128.95274938707485</v>
      </c>
      <c r="K287" s="25">
        <f t="shared" si="26"/>
        <v>116.05747444836736</v>
      </c>
      <c r="L287" s="26"/>
      <c r="M287" s="27">
        <f>K287*'Lask. kunnallisvero 2022 '!C281</f>
        <v>1794596.7273951045</v>
      </c>
      <c r="N287" s="28">
        <v>1794596.7273951045</v>
      </c>
      <c r="O287" s="46">
        <f t="shared" si="28"/>
        <v>0</v>
      </c>
      <c r="P287" s="29"/>
      <c r="Q287" s="8">
        <f>M287/'Lask. kunnallisvero 2022 '!C281</f>
        <v>116.05747444836736</v>
      </c>
      <c r="R287" s="19">
        <v>116.05747444836736</v>
      </c>
      <c r="S287" s="47">
        <f t="shared" si="29"/>
        <v>0</v>
      </c>
      <c r="T287" s="4"/>
      <c r="V287" s="4"/>
      <c r="Y287" s="18"/>
      <c r="Z287" s="16"/>
      <c r="AC287" s="15"/>
      <c r="AD287" s="4"/>
      <c r="AF287" s="15"/>
      <c r="AH287" s="16"/>
      <c r="AP287" s="17"/>
    </row>
    <row r="288" spans="1:42" ht="14.5">
      <c r="A288" t="s">
        <v>546</v>
      </c>
      <c r="B288" t="s">
        <v>547</v>
      </c>
      <c r="C288" s="1">
        <f>'Lask. kunnallisvero 2022 '!F282*('Lask. kunnallisvero 2022 '!$E$8/100)*$C$12/100</f>
        <v>95074814.160595238</v>
      </c>
      <c r="D288" s="1">
        <v>21984689.19726621</v>
      </c>
      <c r="E288" s="1">
        <f t="shared" si="24"/>
        <v>21984689.19726621</v>
      </c>
      <c r="F288" s="1">
        <f>'Lask. kiinteistövero 2022'!T282*1000*2*$F$12/100</f>
        <v>11726880.6779</v>
      </c>
      <c r="G288" s="1">
        <f>'Lask. kiinteistövero 2022'!R282*1000*2*$G$12/100</f>
        <v>0</v>
      </c>
      <c r="H288" s="1">
        <f t="shared" si="27"/>
        <v>128786384.03576145</v>
      </c>
      <c r="I288" s="8">
        <f>H288/'Lask. kunnallisvero 2022 '!C282</f>
        <v>1904.701383358152</v>
      </c>
      <c r="J288" s="1">
        <f t="shared" si="25"/>
        <v>52.248616641848002</v>
      </c>
      <c r="K288" s="25">
        <f t="shared" si="26"/>
        <v>47.023754977663202</v>
      </c>
      <c r="L288" s="26"/>
      <c r="M288" s="27">
        <f>K288*'Lask. kunnallisvero 2022 '!C282</f>
        <v>3179511.1928146975</v>
      </c>
      <c r="N288" s="28">
        <v>3179511.1928146975</v>
      </c>
      <c r="O288" s="46">
        <f t="shared" si="28"/>
        <v>0</v>
      </c>
      <c r="P288" s="29"/>
      <c r="Q288" s="8">
        <f>M288/'Lask. kunnallisvero 2022 '!C282</f>
        <v>47.023754977663202</v>
      </c>
      <c r="R288" s="19">
        <v>47.023754977663202</v>
      </c>
      <c r="S288" s="47">
        <f t="shared" si="29"/>
        <v>0</v>
      </c>
      <c r="T288" s="4"/>
      <c r="V288" s="4"/>
      <c r="Y288" s="18"/>
      <c r="Z288" s="16"/>
      <c r="AC288" s="15"/>
      <c r="AD288" s="4"/>
      <c r="AF288" s="15"/>
      <c r="AH288" s="16"/>
      <c r="AP288" s="17"/>
    </row>
    <row r="289" spans="1:42" ht="14.5">
      <c r="A289" t="s">
        <v>548</v>
      </c>
      <c r="B289" t="s">
        <v>549</v>
      </c>
      <c r="C289" s="1">
        <f>'Lask. kunnallisvero 2022 '!F283*('Lask. kunnallisvero 2022 '!$E$8/100)*$C$12/100</f>
        <v>28753464.879550621</v>
      </c>
      <c r="D289" s="1">
        <v>4489416.314326914</v>
      </c>
      <c r="E289" s="1">
        <f t="shared" si="24"/>
        <v>4489416.314326914</v>
      </c>
      <c r="F289" s="1">
        <f>'Lask. kiinteistövero 2022'!T283*1000*2*$F$12/100</f>
        <v>2499096.4899500003</v>
      </c>
      <c r="G289" s="1">
        <f>'Lask. kiinteistövero 2022'!R283*1000*2*$G$12/100</f>
        <v>0</v>
      </c>
      <c r="H289" s="1">
        <f t="shared" si="27"/>
        <v>35741977.683827534</v>
      </c>
      <c r="I289" s="8">
        <f>H289/'Lask. kunnallisvero 2022 '!C283</f>
        <v>1727.0827583390933</v>
      </c>
      <c r="J289" s="1">
        <f t="shared" si="25"/>
        <v>229.86724166090676</v>
      </c>
      <c r="K289" s="25">
        <f t="shared" si="26"/>
        <v>206.88051749481608</v>
      </c>
      <c r="L289" s="26"/>
      <c r="M289" s="27">
        <f>K289*'Lask. kunnallisvero 2022 '!C283</f>
        <v>4281392.3095552186</v>
      </c>
      <c r="N289" s="28">
        <v>4281392.3095552186</v>
      </c>
      <c r="O289" s="46">
        <f t="shared" si="28"/>
        <v>0</v>
      </c>
      <c r="P289" s="29"/>
      <c r="Q289" s="8">
        <f>M289/'Lask. kunnallisvero 2022 '!C283</f>
        <v>206.88051749481608</v>
      </c>
      <c r="R289" s="19">
        <v>206.88051749481608</v>
      </c>
      <c r="S289" s="47">
        <f t="shared" si="29"/>
        <v>0</v>
      </c>
      <c r="T289" s="4"/>
      <c r="V289" s="4"/>
      <c r="Y289" s="18"/>
      <c r="Z289" s="16"/>
      <c r="AC289" s="15"/>
      <c r="AD289" s="4"/>
      <c r="AF289" s="15"/>
      <c r="AH289" s="16"/>
      <c r="AP289" s="17"/>
    </row>
    <row r="290" spans="1:42" ht="14.5">
      <c r="A290" t="s">
        <v>550</v>
      </c>
      <c r="B290" t="s">
        <v>551</v>
      </c>
      <c r="C290" s="1">
        <f>'Lask. kunnallisvero 2022 '!F284*('Lask. kunnallisvero 2022 '!$E$8/100)*$C$12/100</f>
        <v>25677670.122919038</v>
      </c>
      <c r="D290" s="1">
        <v>3768300.1866329163</v>
      </c>
      <c r="E290" s="1">
        <f t="shared" si="24"/>
        <v>3768300.1866329163</v>
      </c>
      <c r="F290" s="1">
        <f>'Lask. kiinteistövero 2022'!T284*1000*2*$F$12/100</f>
        <v>2890528.8400499998</v>
      </c>
      <c r="G290" s="1">
        <f>'Lask. kiinteistövero 2022'!R284*1000*2*$G$12/100</f>
        <v>0</v>
      </c>
      <c r="H290" s="1">
        <f t="shared" si="27"/>
        <v>32336499.149601955</v>
      </c>
      <c r="I290" s="8">
        <f>H290/'Lask. kunnallisvero 2022 '!C284</f>
        <v>1619.0106218195542</v>
      </c>
      <c r="J290" s="1">
        <f t="shared" si="25"/>
        <v>337.93937818044583</v>
      </c>
      <c r="K290" s="25">
        <f t="shared" si="26"/>
        <v>304.14544036240125</v>
      </c>
      <c r="L290" s="26"/>
      <c r="M290" s="27">
        <f>K290*'Lask. kunnallisvero 2022 '!C284</f>
        <v>6074696.8803582396</v>
      </c>
      <c r="N290" s="28">
        <v>6074696.8803582396</v>
      </c>
      <c r="O290" s="46">
        <f t="shared" si="28"/>
        <v>0</v>
      </c>
      <c r="P290" s="29"/>
      <c r="Q290" s="8">
        <f>M290/'Lask. kunnallisvero 2022 '!C284</f>
        <v>304.14544036240125</v>
      </c>
      <c r="R290" s="19">
        <v>304.14544036240125</v>
      </c>
      <c r="S290" s="47">
        <f t="shared" si="29"/>
        <v>0</v>
      </c>
      <c r="T290" s="4"/>
      <c r="V290" s="4"/>
      <c r="Y290" s="18"/>
      <c r="Z290" s="16"/>
      <c r="AC290" s="15"/>
      <c r="AD290" s="4"/>
      <c r="AF290" s="15"/>
      <c r="AH290" s="16"/>
      <c r="AP290" s="17"/>
    </row>
    <row r="291" spans="1:42" ht="14.5">
      <c r="A291" t="s">
        <v>552</v>
      </c>
      <c r="B291" t="s">
        <v>553</v>
      </c>
      <c r="C291" s="1">
        <f>'Lask. kunnallisvero 2022 '!F285*('Lask. kunnallisvero 2022 '!$E$8/100)*$C$12/100</f>
        <v>2525054.3783955057</v>
      </c>
      <c r="D291" s="1">
        <v>511416.30098403752</v>
      </c>
      <c r="E291" s="1">
        <f t="shared" si="24"/>
        <v>511416.30098403752</v>
      </c>
      <c r="F291" s="1">
        <f>'Lask. kiinteistövero 2022'!T285*1000*2*$F$12/100</f>
        <v>380628.52995000005</v>
      </c>
      <c r="G291" s="1">
        <f>'Lask. kiinteistövero 2022'!R285*1000*2*$G$12/100</f>
        <v>0</v>
      </c>
      <c r="H291" s="1">
        <f t="shared" si="27"/>
        <v>3417099.2093295432</v>
      </c>
      <c r="I291" s="8">
        <f>H291/'Lask. kunnallisvero 2022 '!C285</f>
        <v>1504.6671991763731</v>
      </c>
      <c r="J291" s="1">
        <f t="shared" si="25"/>
        <v>452.28280082362699</v>
      </c>
      <c r="K291" s="25">
        <f t="shared" si="26"/>
        <v>407.0545207412643</v>
      </c>
      <c r="L291" s="26"/>
      <c r="M291" s="27">
        <f>K291*'Lask. kunnallisvero 2022 '!C285</f>
        <v>924420.81660341122</v>
      </c>
      <c r="N291" s="28">
        <v>924420.81660341122</v>
      </c>
      <c r="O291" s="46">
        <f t="shared" si="28"/>
        <v>0</v>
      </c>
      <c r="P291" s="29"/>
      <c r="Q291" s="8">
        <f>M291/'Lask. kunnallisvero 2022 '!C285</f>
        <v>407.0545207412643</v>
      </c>
      <c r="R291" s="19">
        <v>407.0545207412643</v>
      </c>
      <c r="S291" s="47">
        <f t="shared" si="29"/>
        <v>0</v>
      </c>
      <c r="T291" s="4"/>
      <c r="V291" s="4"/>
      <c r="Y291" s="18"/>
      <c r="Z291" s="16"/>
      <c r="AC291" s="15"/>
      <c r="AD291" s="4"/>
      <c r="AF291" s="15"/>
      <c r="AH291" s="16"/>
      <c r="AP291" s="17"/>
    </row>
    <row r="292" spans="1:42" ht="14.5">
      <c r="A292" t="s">
        <v>554</v>
      </c>
      <c r="B292" t="s">
        <v>555</v>
      </c>
      <c r="C292" s="1">
        <f>'Lask. kunnallisvero 2022 '!F286*('Lask. kunnallisvero 2022 '!$E$8/100)*$C$12/100</f>
        <v>1792946.4479034483</v>
      </c>
      <c r="D292" s="1">
        <v>520256.41804665321</v>
      </c>
      <c r="E292" s="1">
        <f t="shared" si="24"/>
        <v>520256.41804665321</v>
      </c>
      <c r="F292" s="1">
        <f>'Lask. kiinteistövero 2022'!T286*1000*2*$F$12/100</f>
        <v>306688.66740000003</v>
      </c>
      <c r="G292" s="1">
        <f>'Lask. kiinteistövero 2022'!R286*1000*2*$G$12/100</f>
        <v>0</v>
      </c>
      <c r="H292" s="1">
        <f t="shared" si="27"/>
        <v>2619891.5333501017</v>
      </c>
      <c r="I292" s="8">
        <f>H292/'Lask. kunnallisvero 2022 '!C286</f>
        <v>1349.7637987378164</v>
      </c>
      <c r="J292" s="1">
        <f t="shared" si="25"/>
        <v>607.18620126218366</v>
      </c>
      <c r="K292" s="25">
        <f t="shared" si="26"/>
        <v>546.46758113596525</v>
      </c>
      <c r="L292" s="26"/>
      <c r="M292" s="27">
        <f>K292*'Lask. kunnallisvero 2022 '!C286</f>
        <v>1060693.5749849086</v>
      </c>
      <c r="N292" s="28">
        <v>1060693.5749849088</v>
      </c>
      <c r="O292" s="46">
        <f t="shared" si="28"/>
        <v>0</v>
      </c>
      <c r="P292" s="29"/>
      <c r="Q292" s="8">
        <f>M292/'Lask. kunnallisvero 2022 '!C286</f>
        <v>546.46758113596525</v>
      </c>
      <c r="R292" s="19">
        <v>546.46758113596536</v>
      </c>
      <c r="S292" s="47">
        <f t="shared" si="29"/>
        <v>0</v>
      </c>
      <c r="T292" s="4"/>
      <c r="V292" s="4"/>
      <c r="Y292" s="18"/>
      <c r="Z292" s="16"/>
      <c r="AC292" s="15"/>
      <c r="AD292" s="4"/>
      <c r="AF292" s="15"/>
      <c r="AH292" s="16"/>
      <c r="AP292" s="17"/>
    </row>
    <row r="293" spans="1:42" ht="14.5">
      <c r="A293" t="s">
        <v>556</v>
      </c>
      <c r="B293" t="s">
        <v>557</v>
      </c>
      <c r="C293" s="1">
        <f>'Lask. kunnallisvero 2022 '!F287*('Lask. kunnallisvero 2022 '!$E$8/100)*$C$12/100</f>
        <v>6162077.3646499999</v>
      </c>
      <c r="D293" s="1">
        <v>528636.25888729573</v>
      </c>
      <c r="E293" s="1">
        <f t="shared" si="24"/>
        <v>528636.25888729573</v>
      </c>
      <c r="F293" s="1">
        <f>'Lask. kiinteistövero 2022'!T287*1000*2*$F$12/100</f>
        <v>613973.1571999999</v>
      </c>
      <c r="G293" s="1">
        <f>'Lask. kiinteistövero 2022'!R287*1000*2*$G$12/100</f>
        <v>0</v>
      </c>
      <c r="H293" s="1">
        <f t="shared" si="27"/>
        <v>7304686.7807372957</v>
      </c>
      <c r="I293" s="8">
        <f>H293/'Lask. kunnallisvero 2022 '!C287</f>
        <v>1643.7188975556471</v>
      </c>
      <c r="J293" s="1">
        <f t="shared" si="25"/>
        <v>313.23110244435293</v>
      </c>
      <c r="K293" s="25">
        <f t="shared" si="26"/>
        <v>281.90799219991766</v>
      </c>
      <c r="L293" s="26"/>
      <c r="M293" s="27">
        <f>K293*'Lask. kunnallisvero 2022 '!C287</f>
        <v>1252799.1173364341</v>
      </c>
      <c r="N293" s="28">
        <v>1252799.1173364341</v>
      </c>
      <c r="O293" s="46">
        <f t="shared" si="28"/>
        <v>0</v>
      </c>
      <c r="P293" s="29"/>
      <c r="Q293" s="8">
        <f>M293/'Lask. kunnallisvero 2022 '!C287</f>
        <v>281.90799219991766</v>
      </c>
      <c r="R293" s="19">
        <v>281.90799219991766</v>
      </c>
      <c r="S293" s="47">
        <f t="shared" si="29"/>
        <v>0</v>
      </c>
      <c r="T293" s="4"/>
      <c r="V293" s="4"/>
      <c r="Y293" s="18"/>
      <c r="Z293" s="16"/>
      <c r="AC293" s="15"/>
      <c r="AD293" s="4"/>
      <c r="AF293" s="15"/>
      <c r="AH293" s="16"/>
      <c r="AP293" s="17"/>
    </row>
    <row r="294" spans="1:42" ht="14.5">
      <c r="A294" t="s">
        <v>558</v>
      </c>
      <c r="B294" t="s">
        <v>559</v>
      </c>
      <c r="C294" s="1">
        <f>'Lask. kunnallisvero 2022 '!F288*('Lask. kunnallisvero 2022 '!$E$8/100)*$C$12/100</f>
        <v>3056986.9867777778</v>
      </c>
      <c r="D294" s="1">
        <v>607321.12832609308</v>
      </c>
      <c r="E294" s="1">
        <f t="shared" si="24"/>
        <v>607321.12832609308</v>
      </c>
      <c r="F294" s="1">
        <f>'Lask. kiinteistövero 2022'!T288*1000*2*$F$12/100</f>
        <v>394164.45595000009</v>
      </c>
      <c r="G294" s="1">
        <f>'Lask. kiinteistövero 2022'!R288*1000*2*$G$12/100</f>
        <v>0</v>
      </c>
      <c r="H294" s="1">
        <f t="shared" si="27"/>
        <v>4058472.571053871</v>
      </c>
      <c r="I294" s="8">
        <f>H294/'Lask. kunnallisvero 2022 '!C288</f>
        <v>1351.0228265825137</v>
      </c>
      <c r="J294" s="1">
        <f t="shared" si="25"/>
        <v>605.9271734174863</v>
      </c>
      <c r="K294" s="25">
        <f t="shared" si="26"/>
        <v>545.33445607573765</v>
      </c>
      <c r="L294" s="26"/>
      <c r="M294" s="27">
        <f>K294*'Lask. kunnallisvero 2022 '!C288</f>
        <v>1638184.7060515159</v>
      </c>
      <c r="N294" s="28">
        <v>1638184.7060515159</v>
      </c>
      <c r="O294" s="46">
        <f t="shared" si="28"/>
        <v>0</v>
      </c>
      <c r="P294" s="29"/>
      <c r="Q294" s="8">
        <f>M294/'Lask. kunnallisvero 2022 '!C288</f>
        <v>545.33445607573765</v>
      </c>
      <c r="R294" s="19">
        <v>545.33445607573765</v>
      </c>
      <c r="S294" s="47">
        <f t="shared" si="29"/>
        <v>0</v>
      </c>
      <c r="T294" s="4"/>
      <c r="V294" s="4"/>
      <c r="Y294" s="18"/>
      <c r="Z294" s="16"/>
      <c r="AC294" s="15"/>
      <c r="AD294" s="4"/>
      <c r="AF294" s="15"/>
      <c r="AH294" s="16"/>
      <c r="AP294" s="17"/>
    </row>
    <row r="295" spans="1:42" ht="14.5">
      <c r="A295" t="s">
        <v>560</v>
      </c>
      <c r="B295" t="s">
        <v>561</v>
      </c>
      <c r="C295" s="1">
        <f>'Lask. kunnallisvero 2022 '!F289*('Lask. kunnallisvero 2022 '!$E$8/100)*$C$12/100</f>
        <v>3706162.7619761894</v>
      </c>
      <c r="D295" s="1">
        <v>2667815.4509811453</v>
      </c>
      <c r="E295" s="1">
        <f t="shared" si="24"/>
        <v>2667815.4509811453</v>
      </c>
      <c r="F295" s="1">
        <f>'Lask. kiinteistövero 2022'!T289*1000*2*$F$12/100</f>
        <v>659945.19305</v>
      </c>
      <c r="G295" s="1">
        <f>'Lask. kiinteistövero 2022'!R289*1000*2*$G$12/100</f>
        <v>0</v>
      </c>
      <c r="H295" s="1">
        <f t="shared" si="27"/>
        <v>7033923.4060073346</v>
      </c>
      <c r="I295" s="8">
        <f>H295/'Lask. kunnallisvero 2022 '!C289</f>
        <v>2015.4508326668581</v>
      </c>
      <c r="J295" s="1">
        <f t="shared" si="25"/>
        <v>-58.500832666858059</v>
      </c>
      <c r="K295" s="25">
        <f t="shared" si="26"/>
        <v>-5.8500832666858056</v>
      </c>
      <c r="L295" s="26"/>
      <c r="M295" s="27">
        <f>K295*'Lask. kunnallisvero 2022 '!C289</f>
        <v>-20416.79060073346</v>
      </c>
      <c r="N295" s="28">
        <v>-20416.790600733464</v>
      </c>
      <c r="O295" s="46">
        <f t="shared" si="28"/>
        <v>0</v>
      </c>
      <c r="P295" s="29"/>
      <c r="Q295" s="8">
        <f>M295/'Lask. kunnallisvero 2022 '!C289</f>
        <v>-5.8500832666858056</v>
      </c>
      <c r="R295" s="19">
        <v>-5.8500832666858065</v>
      </c>
      <c r="S295" s="47">
        <f t="shared" si="29"/>
        <v>0</v>
      </c>
      <c r="T295" s="4"/>
      <c r="V295" s="4"/>
      <c r="Y295" s="18"/>
      <c r="Z295" s="16"/>
      <c r="AC295" s="15"/>
      <c r="AD295" s="4"/>
      <c r="AF295" s="15"/>
      <c r="AH295" s="16"/>
      <c r="AP295" s="17"/>
    </row>
    <row r="296" spans="1:42" ht="14.5">
      <c r="A296" t="s">
        <v>562</v>
      </c>
      <c r="B296" t="s">
        <v>563</v>
      </c>
      <c r="C296" s="1">
        <f>'Lask. kunnallisvero 2022 '!F290*('Lask. kunnallisvero 2022 '!$E$8/100)*$C$12/100</f>
        <v>46381038.396107309</v>
      </c>
      <c r="D296" s="1">
        <v>3594238.0399889252</v>
      </c>
      <c r="E296" s="1">
        <f t="shared" si="24"/>
        <v>3594238.0399889257</v>
      </c>
      <c r="F296" s="1">
        <f>'Lask. kiinteistövero 2022'!T290*1000*2*$F$12/100</f>
        <v>4330273.3996000011</v>
      </c>
      <c r="G296" s="1">
        <f>'Lask. kiinteistövero 2022'!R290*1000*2*$G$12/100</f>
        <v>0</v>
      </c>
      <c r="H296" s="1">
        <f t="shared" si="27"/>
        <v>54305549.835696235</v>
      </c>
      <c r="I296" s="8">
        <f>H296/'Lask. kunnallisvero 2022 '!C290</f>
        <v>1857.2984656006099</v>
      </c>
      <c r="J296" s="1">
        <f t="shared" si="25"/>
        <v>99.65153439939013</v>
      </c>
      <c r="K296" s="25">
        <f t="shared" si="26"/>
        <v>89.686380959451128</v>
      </c>
      <c r="L296" s="26"/>
      <c r="M296" s="27">
        <f>K296*'Lask. kunnallisvero 2022 '!C290</f>
        <v>2622340.0928733917</v>
      </c>
      <c r="N296" s="28">
        <v>2622340.0928733912</v>
      </c>
      <c r="O296" s="46">
        <f t="shared" si="28"/>
        <v>0</v>
      </c>
      <c r="P296" s="29"/>
      <c r="Q296" s="8">
        <f>M296/'Lask. kunnallisvero 2022 '!C290</f>
        <v>89.686380959451128</v>
      </c>
      <c r="R296" s="19">
        <v>89.686380959451114</v>
      </c>
      <c r="S296" s="47">
        <f t="shared" si="29"/>
        <v>0</v>
      </c>
      <c r="T296" s="4"/>
      <c r="V296" s="4"/>
      <c r="Y296" s="18"/>
      <c r="Z296" s="16"/>
      <c r="AC296" s="15"/>
      <c r="AD296" s="4"/>
      <c r="AF296" s="15"/>
      <c r="AH296" s="16"/>
      <c r="AP296" s="17"/>
    </row>
    <row r="297" spans="1:42" ht="14.5">
      <c r="A297" t="s">
        <v>564</v>
      </c>
      <c r="B297" t="s">
        <v>565</v>
      </c>
      <c r="C297" s="1">
        <f>'Lask. kunnallisvero 2022 '!F291*('Lask. kunnallisvero 2022 '!$E$8/100)*$C$12/100</f>
        <v>6168833.964176191</v>
      </c>
      <c r="D297" s="1">
        <v>2019536.2318241971</v>
      </c>
      <c r="E297" s="1">
        <f t="shared" si="24"/>
        <v>2019536.2318241971</v>
      </c>
      <c r="F297" s="1">
        <f>'Lask. kiinteistövero 2022'!T291*1000*2*$F$12/100</f>
        <v>1054436.5184500001</v>
      </c>
      <c r="G297" s="1">
        <f>'Lask. kiinteistövero 2022'!R291*1000*2*$G$12/100</f>
        <v>0</v>
      </c>
      <c r="H297" s="1">
        <f t="shared" si="27"/>
        <v>9242806.7144503873</v>
      </c>
      <c r="I297" s="8">
        <f>H297/'Lask. kunnallisvero 2022 '!C291</f>
        <v>1522.7029183608545</v>
      </c>
      <c r="J297" s="1">
        <f t="shared" si="25"/>
        <v>434.24708163914556</v>
      </c>
      <c r="K297" s="25">
        <f t="shared" si="26"/>
        <v>390.82237347523102</v>
      </c>
      <c r="L297" s="26"/>
      <c r="M297" s="27">
        <f>K297*'Lask. kunnallisvero 2022 '!C291</f>
        <v>2372291.8069946524</v>
      </c>
      <c r="N297" s="28">
        <v>2372291.8069946524</v>
      </c>
      <c r="O297" s="46">
        <f t="shared" si="28"/>
        <v>0</v>
      </c>
      <c r="P297" s="29"/>
      <c r="Q297" s="8">
        <f>M297/'Lask. kunnallisvero 2022 '!C291</f>
        <v>390.82237347523102</v>
      </c>
      <c r="R297" s="19">
        <v>390.82237347523102</v>
      </c>
      <c r="S297" s="47">
        <f t="shared" si="29"/>
        <v>0</v>
      </c>
      <c r="T297" s="4"/>
      <c r="V297" s="4"/>
      <c r="Y297" s="18"/>
      <c r="Z297" s="16"/>
      <c r="AC297" s="15"/>
      <c r="AD297" s="4"/>
      <c r="AF297" s="15"/>
      <c r="AH297" s="16"/>
      <c r="AP297" s="17"/>
    </row>
    <row r="298" spans="1:42" ht="14.5">
      <c r="A298" t="s">
        <v>566</v>
      </c>
      <c r="B298" t="s">
        <v>567</v>
      </c>
      <c r="C298" s="1">
        <f>'Lask. kunnallisvero 2022 '!F292*('Lask. kunnallisvero 2022 '!$E$8/100)*$C$12/100</f>
        <v>3082004.7152943825</v>
      </c>
      <c r="D298" s="1">
        <v>573168.52444026771</v>
      </c>
      <c r="E298" s="1">
        <f t="shared" si="24"/>
        <v>573168.52444026771</v>
      </c>
      <c r="F298" s="1">
        <f>'Lask. kiinteistövero 2022'!T292*1000*2*$F$12/100</f>
        <v>377265.63954999996</v>
      </c>
      <c r="G298" s="1">
        <f>'Lask. kiinteistövero 2022'!R292*1000*2*$G$12/100</f>
        <v>0</v>
      </c>
      <c r="H298" s="1">
        <f t="shared" si="27"/>
        <v>4032438.8792846501</v>
      </c>
      <c r="I298" s="8">
        <f>H298/'Lask. kunnallisvero 2022 '!C292</f>
        <v>1463.1490853717889</v>
      </c>
      <c r="J298" s="1">
        <f t="shared" si="25"/>
        <v>493.8009146282111</v>
      </c>
      <c r="K298" s="25">
        <f t="shared" si="26"/>
        <v>444.42082316539</v>
      </c>
      <c r="L298" s="26"/>
      <c r="M298" s="27">
        <f>K298*'Lask. kunnallisvero 2022 '!C292</f>
        <v>1224823.7886438149</v>
      </c>
      <c r="N298" s="28">
        <v>1224823.7886438149</v>
      </c>
      <c r="O298" s="46">
        <f t="shared" si="28"/>
        <v>0</v>
      </c>
      <c r="P298" s="29"/>
      <c r="Q298" s="8">
        <f>M298/'Lask. kunnallisvero 2022 '!C292</f>
        <v>444.42082316539</v>
      </c>
      <c r="R298" s="19">
        <v>444.42082316539</v>
      </c>
      <c r="S298" s="47">
        <f t="shared" si="29"/>
        <v>0</v>
      </c>
      <c r="T298" s="4"/>
      <c r="V298" s="4"/>
      <c r="Y298" s="18"/>
      <c r="Z298" s="16"/>
      <c r="AC298" s="15"/>
      <c r="AD298" s="4"/>
      <c r="AF298" s="15"/>
      <c r="AH298" s="16"/>
      <c r="AP298" s="17"/>
    </row>
    <row r="299" spans="1:42" ht="14.5">
      <c r="A299" t="s">
        <v>568</v>
      </c>
      <c r="B299" t="s">
        <v>569</v>
      </c>
      <c r="C299" s="1">
        <f>'Lask. kunnallisvero 2022 '!F293*('Lask. kunnallisvero 2022 '!$E$8/100)*$C$12/100</f>
        <v>3269479.8182046521</v>
      </c>
      <c r="D299" s="1">
        <v>742568.02966950496</v>
      </c>
      <c r="E299" s="1">
        <f t="shared" si="24"/>
        <v>742568.02966950496</v>
      </c>
      <c r="F299" s="1">
        <f>'Lask. kiinteistövero 2022'!T293*1000*2*$F$12/100</f>
        <v>731468.21020000021</v>
      </c>
      <c r="G299" s="1">
        <f>'Lask. kiinteistövero 2022'!R293*1000*2*$G$12/100</f>
        <v>0</v>
      </c>
      <c r="H299" s="1">
        <f t="shared" si="27"/>
        <v>4743516.0580741577</v>
      </c>
      <c r="I299" s="8">
        <f>H299/'Lask. kunnallisvero 2022 '!C293</f>
        <v>1560.3671243664992</v>
      </c>
      <c r="J299" s="1">
        <f t="shared" si="25"/>
        <v>396.58287563350086</v>
      </c>
      <c r="K299" s="25">
        <f t="shared" si="26"/>
        <v>356.92458807015078</v>
      </c>
      <c r="L299" s="26"/>
      <c r="M299" s="27">
        <f>K299*'Lask. kunnallisvero 2022 '!C293</f>
        <v>1085050.7477332584</v>
      </c>
      <c r="N299" s="28">
        <v>1085050.7477332584</v>
      </c>
      <c r="O299" s="46">
        <f t="shared" si="28"/>
        <v>0</v>
      </c>
      <c r="P299" s="29"/>
      <c r="Q299" s="8">
        <f>M299/'Lask. kunnallisvero 2022 '!C293</f>
        <v>356.92458807015078</v>
      </c>
      <c r="R299" s="19">
        <v>356.92458807015078</v>
      </c>
      <c r="S299" s="47">
        <f t="shared" si="29"/>
        <v>0</v>
      </c>
      <c r="T299" s="4"/>
      <c r="V299" s="4"/>
      <c r="Y299" s="18"/>
      <c r="Z299" s="16"/>
      <c r="AC299" s="15"/>
      <c r="AD299" s="4"/>
      <c r="AF299" s="15"/>
      <c r="AH299" s="16"/>
      <c r="AP299" s="17"/>
    </row>
    <row r="300" spans="1:42" ht="14.5">
      <c r="A300" t="s">
        <v>570</v>
      </c>
      <c r="B300" t="s">
        <v>571</v>
      </c>
      <c r="C300" s="1">
        <f>'Lask. kunnallisvero 2022 '!F294*('Lask. kunnallisvero 2022 '!$E$8/100)*$C$12/100</f>
        <v>6868474.0977082346</v>
      </c>
      <c r="D300" s="1">
        <v>2392003.4018376898</v>
      </c>
      <c r="E300" s="1">
        <f t="shared" si="24"/>
        <v>2392003.4018376898</v>
      </c>
      <c r="F300" s="1">
        <f>'Lask. kiinteistövero 2022'!T294*1000*2*$F$12/100</f>
        <v>1160317.6572</v>
      </c>
      <c r="G300" s="1">
        <f>'Lask. kiinteistövero 2022'!R294*1000*2*$G$12/100</f>
        <v>0</v>
      </c>
      <c r="H300" s="1">
        <f t="shared" si="27"/>
        <v>10420795.156745924</v>
      </c>
      <c r="I300" s="8">
        <f>H300/'Lask. kunnallisvero 2022 '!C294</f>
        <v>1611.8786011981319</v>
      </c>
      <c r="J300" s="1">
        <f t="shared" si="25"/>
        <v>345.0713988018681</v>
      </c>
      <c r="K300" s="25">
        <f t="shared" si="26"/>
        <v>310.5642589216813</v>
      </c>
      <c r="L300" s="26"/>
      <c r="M300" s="27">
        <f>K300*'Lask. kunnallisvero 2022 '!C294</f>
        <v>2007797.9339286697</v>
      </c>
      <c r="N300" s="28">
        <v>2007797.9339286697</v>
      </c>
      <c r="O300" s="46">
        <f t="shared" si="28"/>
        <v>0</v>
      </c>
      <c r="P300" s="29"/>
      <c r="Q300" s="8">
        <f>M300/'Lask. kunnallisvero 2022 '!C294</f>
        <v>310.5642589216813</v>
      </c>
      <c r="R300" s="19">
        <v>310.5642589216813</v>
      </c>
      <c r="S300" s="47">
        <f t="shared" si="29"/>
        <v>0</v>
      </c>
      <c r="T300" s="4"/>
      <c r="V300" s="4"/>
      <c r="Y300" s="18"/>
      <c r="Z300" s="16"/>
      <c r="AC300" s="15"/>
      <c r="AD300" s="4"/>
      <c r="AF300" s="15"/>
      <c r="AH300" s="16"/>
      <c r="AP300" s="17"/>
    </row>
    <row r="301" spans="1:42" ht="14.5">
      <c r="A301" t="s">
        <v>572</v>
      </c>
      <c r="B301" t="s">
        <v>573</v>
      </c>
      <c r="C301" s="1">
        <f>'Lask. kunnallisvero 2022 '!F295*('Lask. kunnallisvero 2022 '!$E$8/100)*$C$12/100</f>
        <v>7376031.7416883716</v>
      </c>
      <c r="D301" s="1">
        <v>1556320.6988833102</v>
      </c>
      <c r="E301" s="1">
        <f t="shared" si="24"/>
        <v>1556320.6988833102</v>
      </c>
      <c r="F301" s="1">
        <f>'Lask. kiinteistövero 2022'!T295*1000*2*$F$12/100</f>
        <v>1133223.2141999998</v>
      </c>
      <c r="G301" s="1">
        <f>'Lask. kiinteistövero 2022'!R295*1000*2*$G$12/100</f>
        <v>0</v>
      </c>
      <c r="H301" s="1">
        <f t="shared" si="27"/>
        <v>10065575.654771682</v>
      </c>
      <c r="I301" s="8">
        <f>H301/'Lask. kunnallisvero 2022 '!C295</f>
        <v>1578.6661942866501</v>
      </c>
      <c r="J301" s="1">
        <f t="shared" si="25"/>
        <v>378.28380571334992</v>
      </c>
      <c r="K301" s="25">
        <f t="shared" si="26"/>
        <v>340.45542514201492</v>
      </c>
      <c r="L301" s="26"/>
      <c r="M301" s="27">
        <f>K301*'Lask. kunnallisvero 2022 '!C295</f>
        <v>2170743.7907054871</v>
      </c>
      <c r="N301" s="28">
        <v>2170743.7907054871</v>
      </c>
      <c r="O301" s="46">
        <f t="shared" si="28"/>
        <v>0</v>
      </c>
      <c r="P301" s="29"/>
      <c r="Q301" s="8">
        <f>M301/'Lask. kunnallisvero 2022 '!C295</f>
        <v>340.45542514201492</v>
      </c>
      <c r="R301" s="19">
        <v>340.45542514201492</v>
      </c>
      <c r="S301" s="47">
        <f t="shared" si="29"/>
        <v>0</v>
      </c>
      <c r="T301" s="4"/>
      <c r="V301" s="4"/>
      <c r="Y301" s="18"/>
      <c r="Z301" s="16"/>
      <c r="AC301" s="15"/>
      <c r="AD301" s="4"/>
      <c r="AF301" s="15"/>
      <c r="AH301" s="16"/>
      <c r="AP301" s="17"/>
    </row>
    <row r="302" spans="1:42" ht="14.5">
      <c r="A302" t="s">
        <v>574</v>
      </c>
      <c r="B302" t="s">
        <v>575</v>
      </c>
      <c r="C302" s="1">
        <f>'Lask. kunnallisvero 2022 '!F296*('Lask. kunnallisvero 2022 '!$E$8/100)*$C$12/100</f>
        <v>4190864.1051750006</v>
      </c>
      <c r="D302" s="1">
        <v>643803.06897006254</v>
      </c>
      <c r="E302" s="1">
        <f t="shared" si="24"/>
        <v>643803.06897006254</v>
      </c>
      <c r="F302" s="1">
        <f>'Lask. kiinteistövero 2022'!T296*1000*2*$F$12/100</f>
        <v>564151.14069999999</v>
      </c>
      <c r="G302" s="1">
        <f>'Lask. kiinteistövero 2022'!R296*1000*2*$G$12/100</f>
        <v>0</v>
      </c>
      <c r="H302" s="1">
        <f t="shared" si="27"/>
        <v>5398818.3148450637</v>
      </c>
      <c r="I302" s="8">
        <f>H302/'Lask. kunnallisvero 2022 '!C296</f>
        <v>1409.6131370352646</v>
      </c>
      <c r="J302" s="1">
        <f t="shared" si="25"/>
        <v>547.33686296473547</v>
      </c>
      <c r="K302" s="25">
        <f t="shared" si="26"/>
        <v>492.60317666826194</v>
      </c>
      <c r="L302" s="26"/>
      <c r="M302" s="27">
        <f>K302*'Lask. kunnallisvero 2022 '!C296</f>
        <v>1886670.1666394433</v>
      </c>
      <c r="N302" s="28">
        <v>1886670.1666394433</v>
      </c>
      <c r="O302" s="46">
        <f t="shared" si="28"/>
        <v>0</v>
      </c>
      <c r="P302" s="29"/>
      <c r="Q302" s="8">
        <f>M302/'Lask. kunnallisvero 2022 '!C296</f>
        <v>492.60317666826194</v>
      </c>
      <c r="R302" s="19">
        <v>492.60317666826194</v>
      </c>
      <c r="S302" s="47">
        <f t="shared" si="29"/>
        <v>0</v>
      </c>
      <c r="T302" s="4"/>
      <c r="V302" s="4"/>
      <c r="Y302" s="18"/>
      <c r="Z302" s="16"/>
      <c r="AC302" s="15"/>
      <c r="AD302" s="4"/>
      <c r="AF302" s="15"/>
      <c r="AH302" s="16"/>
      <c r="AP302" s="17"/>
    </row>
    <row r="303" spans="1:42" ht="14.5">
      <c r="A303" t="s">
        <v>576</v>
      </c>
      <c r="B303" t="s">
        <v>577</v>
      </c>
      <c r="C303" s="1">
        <f>'Lask. kunnallisvero 2022 '!F297*('Lask. kunnallisvero 2022 '!$E$8/100)*$C$12/100</f>
        <v>17925610.504713044</v>
      </c>
      <c r="D303" s="1">
        <v>2901932.8230513721</v>
      </c>
      <c r="E303" s="1">
        <f t="shared" si="24"/>
        <v>2901932.8230513721</v>
      </c>
      <c r="F303" s="1">
        <f>'Lask. kiinteistövero 2022'!T297*1000*2*$F$12/100</f>
        <v>1973188.9609000001</v>
      </c>
      <c r="G303" s="1">
        <f>'Lask. kiinteistövero 2022'!R297*1000*2*$G$12/100</f>
        <v>0</v>
      </c>
      <c r="H303" s="1">
        <f t="shared" si="27"/>
        <v>22800732.288664415</v>
      </c>
      <c r="I303" s="8">
        <f>H303/'Lask. kunnallisvero 2022 '!C297</f>
        <v>1484.7126579842688</v>
      </c>
      <c r="J303" s="1">
        <f t="shared" si="25"/>
        <v>472.2373420157312</v>
      </c>
      <c r="K303" s="25">
        <f t="shared" si="26"/>
        <v>425.01360781415809</v>
      </c>
      <c r="L303" s="26"/>
      <c r="M303" s="27">
        <f>K303*'Lask. kunnallisvero 2022 '!C297</f>
        <v>6526933.9752020258</v>
      </c>
      <c r="N303" s="28">
        <v>6526933.9752020258</v>
      </c>
      <c r="O303" s="46">
        <f t="shared" si="28"/>
        <v>0</v>
      </c>
      <c r="P303" s="29"/>
      <c r="Q303" s="8">
        <f>M303/'Lask. kunnallisvero 2022 '!C297</f>
        <v>425.01360781415809</v>
      </c>
      <c r="R303" s="19">
        <v>425.01360781415809</v>
      </c>
      <c r="S303" s="47">
        <f t="shared" si="29"/>
        <v>0</v>
      </c>
      <c r="T303" s="4"/>
      <c r="V303" s="4"/>
      <c r="Y303" s="18"/>
      <c r="Z303" s="16"/>
      <c r="AC303" s="15"/>
      <c r="AD303" s="4"/>
      <c r="AF303" s="15"/>
      <c r="AH303" s="16"/>
      <c r="AP303" s="17"/>
    </row>
    <row r="304" spans="1:42" ht="14.5">
      <c r="A304" t="s">
        <v>578</v>
      </c>
      <c r="B304" t="s">
        <v>579</v>
      </c>
      <c r="C304" s="1">
        <f>'Lask. kunnallisvero 2022 '!F298*('Lask. kunnallisvero 2022 '!$E$8/100)*$C$12/100</f>
        <v>47903445.185253665</v>
      </c>
      <c r="D304" s="1">
        <v>7074977.2301226733</v>
      </c>
      <c r="E304" s="1">
        <f t="shared" si="24"/>
        <v>7074977.2301226733</v>
      </c>
      <c r="F304" s="1">
        <f>'Lask. kiinteistövero 2022'!T298*1000*2*$F$12/100</f>
        <v>4551254.5719500007</v>
      </c>
      <c r="G304" s="1">
        <f>'Lask. kiinteistövero 2022'!R298*1000*2*$G$12/100</f>
        <v>0</v>
      </c>
      <c r="H304" s="1">
        <f t="shared" si="27"/>
        <v>59529676.987326339</v>
      </c>
      <c r="I304" s="8">
        <f>H304/'Lask. kunnallisvero 2022 '!C298</f>
        <v>1775.2565230467401</v>
      </c>
      <c r="J304" s="1">
        <f t="shared" si="25"/>
        <v>181.69347695325996</v>
      </c>
      <c r="K304" s="25">
        <f t="shared" si="26"/>
        <v>163.52412925793396</v>
      </c>
      <c r="L304" s="26"/>
      <c r="M304" s="27">
        <f>K304*'Lask. kunnallisvero 2022 '!C298</f>
        <v>5483454.6264062999</v>
      </c>
      <c r="N304" s="28">
        <v>5483454.6264062999</v>
      </c>
      <c r="O304" s="46">
        <f t="shared" si="28"/>
        <v>0</v>
      </c>
      <c r="P304" s="29"/>
      <c r="Q304" s="8">
        <f>M304/'Lask. kunnallisvero 2022 '!C298</f>
        <v>163.52412925793396</v>
      </c>
      <c r="R304" s="19">
        <v>163.52412925793396</v>
      </c>
      <c r="S304" s="47">
        <f t="shared" si="29"/>
        <v>0</v>
      </c>
      <c r="T304" s="4"/>
      <c r="V304" s="4"/>
      <c r="Y304" s="18"/>
      <c r="Z304" s="16"/>
      <c r="AC304" s="15"/>
      <c r="AD304" s="4"/>
      <c r="AF304" s="15"/>
      <c r="AH304" s="16"/>
      <c r="AP304" s="17"/>
    </row>
    <row r="305" spans="1:42" ht="14.5">
      <c r="A305" t="s">
        <v>580</v>
      </c>
      <c r="B305" t="s">
        <v>581</v>
      </c>
      <c r="C305" s="1">
        <f>'Lask. kunnallisvero 2022 '!F299*('Lask. kunnallisvero 2022 '!$E$8/100)*$C$12/100</f>
        <v>2728555.8614500002</v>
      </c>
      <c r="D305" s="1">
        <v>243254.90115871761</v>
      </c>
      <c r="E305" s="1">
        <f t="shared" si="24"/>
        <v>243254.90115871761</v>
      </c>
      <c r="F305" s="1">
        <f>'Lask. kiinteistövero 2022'!T299*1000*2*$F$12/100</f>
        <v>245379.00745</v>
      </c>
      <c r="G305" s="1">
        <f>'Lask. kiinteistövero 2022'!R299*1000*2*$G$12/100</f>
        <v>0</v>
      </c>
      <c r="H305" s="1">
        <f t="shared" si="27"/>
        <v>3217189.7700587176</v>
      </c>
      <c r="I305" s="8">
        <f>H305/'Lask. kunnallisvero 2022 '!C299</f>
        <v>1409.8114680362478</v>
      </c>
      <c r="J305" s="1">
        <f t="shared" si="25"/>
        <v>547.13853196375226</v>
      </c>
      <c r="K305" s="25">
        <f t="shared" si="26"/>
        <v>492.42467876737703</v>
      </c>
      <c r="L305" s="26"/>
      <c r="M305" s="27">
        <f>K305*'Lask. kunnallisvero 2022 '!C299</f>
        <v>1123713.1169471543</v>
      </c>
      <c r="N305" s="28">
        <v>1123713.1169471543</v>
      </c>
      <c r="O305" s="46">
        <f t="shared" si="28"/>
        <v>0</v>
      </c>
      <c r="P305" s="29"/>
      <c r="Q305" s="8">
        <f>M305/'Lask. kunnallisvero 2022 '!C299</f>
        <v>492.42467876737697</v>
      </c>
      <c r="R305" s="19">
        <v>492.42467876737697</v>
      </c>
      <c r="S305" s="47">
        <f t="shared" si="29"/>
        <v>0</v>
      </c>
      <c r="T305" s="4"/>
      <c r="V305" s="4"/>
      <c r="Y305" s="18"/>
      <c r="Z305" s="16"/>
      <c r="AC305" s="15"/>
      <c r="AD305" s="4"/>
      <c r="AF305" s="15"/>
      <c r="AH305" s="16"/>
      <c r="AP305" s="17"/>
    </row>
    <row r="306" spans="1:42" ht="14.5">
      <c r="A306" t="s">
        <v>582</v>
      </c>
      <c r="B306" t="s">
        <v>583</v>
      </c>
      <c r="C306" s="1">
        <f>'Lask. kunnallisvero 2022 '!F300*('Lask. kunnallisvero 2022 '!$E$8/100)*$C$12/100</f>
        <v>6043814.4331155559</v>
      </c>
      <c r="D306" s="1">
        <v>1442747.5411114192</v>
      </c>
      <c r="E306" s="1">
        <f t="shared" si="24"/>
        <v>1442747.5411114192</v>
      </c>
      <c r="F306" s="1">
        <f>'Lask. kiinteistövero 2022'!T300*1000*2*$F$12/100</f>
        <v>973201.52605000022</v>
      </c>
      <c r="G306" s="1">
        <f>'Lask. kiinteistövero 2022'!R300*1000*2*$G$12/100</f>
        <v>0</v>
      </c>
      <c r="H306" s="1">
        <f t="shared" si="27"/>
        <v>8459763.5002769753</v>
      </c>
      <c r="I306" s="8">
        <f>H306/'Lask. kunnallisvero 2022 '!C300</f>
        <v>1542.6264588397109</v>
      </c>
      <c r="J306" s="1">
        <f t="shared" si="25"/>
        <v>414.3235411602891</v>
      </c>
      <c r="K306" s="25">
        <f t="shared" si="26"/>
        <v>372.89118704426016</v>
      </c>
      <c r="L306" s="26"/>
      <c r="M306" s="27">
        <f>K306*'Lask. kunnallisvero 2022 '!C300</f>
        <v>2044935.2697507227</v>
      </c>
      <c r="N306" s="28">
        <v>2044935.2697507231</v>
      </c>
      <c r="O306" s="46">
        <f t="shared" si="28"/>
        <v>0</v>
      </c>
      <c r="P306" s="29"/>
      <c r="Q306" s="8">
        <f>M306/'Lask. kunnallisvero 2022 '!C300</f>
        <v>372.89118704426016</v>
      </c>
      <c r="R306" s="19">
        <v>372.89118704426022</v>
      </c>
      <c r="S306" s="47">
        <f t="shared" si="29"/>
        <v>0</v>
      </c>
      <c r="T306" s="4"/>
      <c r="V306" s="4"/>
      <c r="Y306" s="18"/>
      <c r="Z306" s="16"/>
      <c r="AC306" s="15"/>
      <c r="AD306" s="4"/>
      <c r="AF306" s="15"/>
      <c r="AH306" s="16"/>
      <c r="AP306" s="17"/>
    </row>
    <row r="307" spans="1:42" ht="14.5">
      <c r="A307" t="s">
        <v>584</v>
      </c>
      <c r="B307" t="s">
        <v>585</v>
      </c>
      <c r="C307" s="1">
        <f>'Lask. kunnallisvero 2022 '!F301*('Lask. kunnallisvero 2022 '!$E$8/100)*$C$12/100</f>
        <v>22256982.10043256</v>
      </c>
      <c r="D307" s="1">
        <v>4984063.5549605666</v>
      </c>
      <c r="E307" s="1">
        <f t="shared" si="24"/>
        <v>4984063.5549605666</v>
      </c>
      <c r="F307" s="1">
        <f>'Lask. kiinteistövero 2022'!T301*1000*2*$F$12/100</f>
        <v>2872482.8403000007</v>
      </c>
      <c r="G307" s="1">
        <f>'Lask. kiinteistövero 2022'!R301*1000*2*$G$12/100</f>
        <v>0</v>
      </c>
      <c r="H307" s="1">
        <f t="shared" si="27"/>
        <v>30113528.495693129</v>
      </c>
      <c r="I307" s="8">
        <f>H307/'Lask. kunnallisvero 2022 '!C301</f>
        <v>1643.9310238941548</v>
      </c>
      <c r="J307" s="1">
        <f t="shared" si="25"/>
        <v>313.01897610584524</v>
      </c>
      <c r="K307" s="25">
        <f t="shared" si="26"/>
        <v>281.71707849526069</v>
      </c>
      <c r="L307" s="26"/>
      <c r="M307" s="27">
        <f>K307*'Lask. kunnallisvero 2022 '!C301</f>
        <v>5160493.4438761855</v>
      </c>
      <c r="N307" s="28">
        <v>5160493.4438761864</v>
      </c>
      <c r="O307" s="46">
        <f t="shared" si="28"/>
        <v>0</v>
      </c>
      <c r="P307" s="29"/>
      <c r="Q307" s="8">
        <f>M307/'Lask. kunnallisvero 2022 '!C301</f>
        <v>281.71707849526069</v>
      </c>
      <c r="R307" s="19">
        <v>281.71707849526075</v>
      </c>
      <c r="S307" s="47">
        <f t="shared" si="29"/>
        <v>0</v>
      </c>
      <c r="T307" s="4"/>
      <c r="V307" s="4"/>
      <c r="Y307" s="18"/>
      <c r="Z307" s="16"/>
      <c r="AC307" s="15"/>
      <c r="AD307" s="4"/>
      <c r="AF307" s="15"/>
      <c r="AH307" s="16"/>
      <c r="AP307" s="17"/>
    </row>
    <row r="308" spans="1:42">
      <c r="L308" s="21"/>
      <c r="AP308" s="17" t="e">
        <f>AN308/D308</f>
        <v>#DIV/0!</v>
      </c>
    </row>
  </sheetData>
  <autoFilter ref="A14:S307" xr:uid="{F3875DEA-CB7A-46A7-A065-581220F6FDF7}"/>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F4CB-0E15-4D23-AA88-C52A83BDCBFA}">
  <sheetPr>
    <tabColor theme="4"/>
  </sheetPr>
  <dimension ref="A1:G301"/>
  <sheetViews>
    <sheetView workbookViewId="0"/>
  </sheetViews>
  <sheetFormatPr defaultRowHeight="11.5"/>
  <cols>
    <col min="1" max="1" width="3.90625" bestFit="1" customWidth="1"/>
    <col min="2" max="2" width="34.1796875" bestFit="1" customWidth="1"/>
    <col min="3" max="3" width="18.6328125" bestFit="1" customWidth="1"/>
    <col min="4" max="4" width="21.54296875" bestFit="1" customWidth="1"/>
    <col min="5" max="5" width="15.1796875" bestFit="1" customWidth="1"/>
    <col min="6" max="6" width="15.453125" customWidth="1"/>
    <col min="7" max="7" width="24.08984375" bestFit="1" customWidth="1"/>
  </cols>
  <sheetData>
    <row r="1" spans="1:7" ht="20.5">
      <c r="A1" s="24" t="s">
        <v>911</v>
      </c>
    </row>
    <row r="2" spans="1:7">
      <c r="A2" s="13" t="s">
        <v>915</v>
      </c>
    </row>
    <row r="7" spans="1:7" ht="12" thickBot="1">
      <c r="C7" s="23" t="s">
        <v>897</v>
      </c>
      <c r="D7" s="14" t="s">
        <v>586</v>
      </c>
      <c r="E7" s="14" t="s">
        <v>588</v>
      </c>
      <c r="F7" s="20" t="s">
        <v>589</v>
      </c>
      <c r="G7" s="48" t="s">
        <v>590</v>
      </c>
    </row>
    <row r="8" spans="1:7" ht="12" thickBot="1">
      <c r="A8" s="9"/>
      <c r="B8" s="10" t="s">
        <v>896</v>
      </c>
      <c r="C8" s="11">
        <f>SUM(C9:C301)</f>
        <v>5517897</v>
      </c>
      <c r="D8" s="11">
        <f>SUM(D9:D301)</f>
        <v>21716907612.660004</v>
      </c>
      <c r="E8" s="12">
        <v>7.37</v>
      </c>
      <c r="F8" s="11">
        <f>SUM(F9:F301)</f>
        <v>108532872360.42445</v>
      </c>
      <c r="G8" s="11">
        <f>SUM(G9:G301)</f>
        <v>7998872692.963273</v>
      </c>
    </row>
    <row r="9" spans="1:7">
      <c r="A9" t="s">
        <v>0</v>
      </c>
      <c r="B9" t="s">
        <v>1</v>
      </c>
      <c r="C9" s="1">
        <v>9311</v>
      </c>
      <c r="D9" s="1">
        <v>26901019.84</v>
      </c>
      <c r="E9" s="2">
        <v>21.75</v>
      </c>
      <c r="F9" s="1">
        <f t="shared" ref="F9:F72" si="0">D9*100/E9</f>
        <v>123682849.83908045</v>
      </c>
      <c r="G9" s="1">
        <f>F9*$E$8/100</f>
        <v>9115426.0331402291</v>
      </c>
    </row>
    <row r="10" spans="1:7">
      <c r="A10" t="s">
        <v>2</v>
      </c>
      <c r="B10" t="s">
        <v>3</v>
      </c>
      <c r="C10" s="1">
        <v>2491</v>
      </c>
      <c r="D10" s="1">
        <v>7561150.8300000001</v>
      </c>
      <c r="E10" s="2">
        <v>22</v>
      </c>
      <c r="F10" s="1">
        <f t="shared" si="0"/>
        <v>34368867.409090906</v>
      </c>
      <c r="G10" s="1">
        <f t="shared" ref="G10:G73" si="1">F10*$E$8/100</f>
        <v>2532985.5280499998</v>
      </c>
    </row>
    <row r="11" spans="1:7">
      <c r="A11" t="s">
        <v>4</v>
      </c>
      <c r="B11" t="s">
        <v>5</v>
      </c>
      <c r="C11" s="1">
        <v>11197</v>
      </c>
      <c r="D11" s="1">
        <v>30754859.550000001</v>
      </c>
      <c r="E11" s="2">
        <v>21.25</v>
      </c>
      <c r="F11" s="1">
        <f t="shared" si="0"/>
        <v>144728750.82352942</v>
      </c>
      <c r="G11" s="1">
        <f t="shared" si="1"/>
        <v>10666508.935694119</v>
      </c>
    </row>
    <row r="12" spans="1:7">
      <c r="A12" t="s">
        <v>6</v>
      </c>
      <c r="B12" t="s">
        <v>7</v>
      </c>
      <c r="C12" s="1">
        <v>8033</v>
      </c>
      <c r="D12" s="1">
        <v>27857614.370000001</v>
      </c>
      <c r="E12" s="2">
        <v>20.75</v>
      </c>
      <c r="F12" s="1">
        <f t="shared" si="0"/>
        <v>134253563.22891566</v>
      </c>
      <c r="G12" s="1">
        <f t="shared" si="1"/>
        <v>9894487.6099710837</v>
      </c>
    </row>
    <row r="13" spans="1:7">
      <c r="A13" t="s">
        <v>8</v>
      </c>
      <c r="B13" t="s">
        <v>9</v>
      </c>
      <c r="C13" s="1">
        <v>4847</v>
      </c>
      <c r="D13" s="1">
        <v>19330174.34</v>
      </c>
      <c r="E13" s="2">
        <v>21.499999999999996</v>
      </c>
      <c r="F13" s="1">
        <f t="shared" si="0"/>
        <v>89907787.627906993</v>
      </c>
      <c r="G13" s="1">
        <f t="shared" si="1"/>
        <v>6626203.9481767453</v>
      </c>
    </row>
    <row r="14" spans="1:7">
      <c r="A14" t="s">
        <v>10</v>
      </c>
      <c r="B14" t="s">
        <v>11</v>
      </c>
      <c r="C14" s="1">
        <v>3955</v>
      </c>
      <c r="D14" s="1">
        <v>14754315.630000001</v>
      </c>
      <c r="E14" s="2">
        <v>21.5</v>
      </c>
      <c r="F14" s="1">
        <f t="shared" si="0"/>
        <v>68624723.860465109</v>
      </c>
      <c r="G14" s="1">
        <f t="shared" si="1"/>
        <v>5057642.1485162787</v>
      </c>
    </row>
    <row r="15" spans="1:7">
      <c r="A15" t="s">
        <v>12</v>
      </c>
      <c r="B15" t="s">
        <v>13</v>
      </c>
      <c r="C15" s="1">
        <v>16467</v>
      </c>
      <c r="D15" s="1">
        <v>63023181.359999999</v>
      </c>
      <c r="E15" s="2">
        <v>22</v>
      </c>
      <c r="F15" s="1">
        <f t="shared" si="0"/>
        <v>286469006.18181819</v>
      </c>
      <c r="G15" s="1">
        <f t="shared" si="1"/>
        <v>21112765.755600002</v>
      </c>
    </row>
    <row r="16" spans="1:7">
      <c r="A16" t="s">
        <v>14</v>
      </c>
      <c r="B16" t="s">
        <v>15</v>
      </c>
      <c r="C16" s="1">
        <v>1362</v>
      </c>
      <c r="D16" s="1">
        <v>3657235.78</v>
      </c>
      <c r="E16" s="2">
        <v>21</v>
      </c>
      <c r="F16" s="1">
        <f t="shared" si="0"/>
        <v>17415408.476190478</v>
      </c>
      <c r="G16" s="1">
        <f t="shared" si="1"/>
        <v>1283515.6046952382</v>
      </c>
    </row>
    <row r="17" spans="1:7">
      <c r="A17" t="s">
        <v>16</v>
      </c>
      <c r="B17" t="s">
        <v>17</v>
      </c>
      <c r="C17" s="1">
        <v>1789</v>
      </c>
      <c r="D17" s="1">
        <v>5611132.0999999996</v>
      </c>
      <c r="E17" s="2">
        <v>21.25</v>
      </c>
      <c r="F17" s="1">
        <f t="shared" si="0"/>
        <v>26405327.529411763</v>
      </c>
      <c r="G17" s="1">
        <f t="shared" si="1"/>
        <v>1946072.6389176471</v>
      </c>
    </row>
    <row r="18" spans="1:7">
      <c r="A18" t="s">
        <v>18</v>
      </c>
      <c r="B18" t="s">
        <v>19</v>
      </c>
      <c r="C18" s="1">
        <v>297132</v>
      </c>
      <c r="D18" s="1">
        <v>1494600338.3</v>
      </c>
      <c r="E18" s="2">
        <v>18</v>
      </c>
      <c r="F18" s="1">
        <f t="shared" si="0"/>
        <v>8303335212.7777777</v>
      </c>
      <c r="G18" s="1">
        <f t="shared" si="1"/>
        <v>611955805.18172228</v>
      </c>
    </row>
    <row r="19" spans="1:7">
      <c r="A19" t="s">
        <v>20</v>
      </c>
      <c r="B19" t="s">
        <v>21</v>
      </c>
      <c r="C19" s="1">
        <v>11417</v>
      </c>
      <c r="D19" s="1">
        <v>41666858.560000002</v>
      </c>
      <c r="E19" s="2">
        <v>21</v>
      </c>
      <c r="F19" s="1">
        <f t="shared" si="0"/>
        <v>198413612.19047618</v>
      </c>
      <c r="G19" s="1">
        <f t="shared" si="1"/>
        <v>14623083.218438094</v>
      </c>
    </row>
    <row r="20" spans="1:7">
      <c r="A20" t="s">
        <v>22</v>
      </c>
      <c r="B20" t="s">
        <v>23</v>
      </c>
      <c r="C20" s="1">
        <v>9334</v>
      </c>
      <c r="D20" s="1">
        <v>31504531.510000002</v>
      </c>
      <c r="E20" s="2">
        <v>18</v>
      </c>
      <c r="F20" s="1">
        <f t="shared" si="0"/>
        <v>175025175.05555555</v>
      </c>
      <c r="G20" s="1">
        <f t="shared" si="1"/>
        <v>12899355.401594443</v>
      </c>
    </row>
    <row r="21" spans="1:7">
      <c r="A21" t="s">
        <v>24</v>
      </c>
      <c r="B21" t="s">
        <v>25</v>
      </c>
      <c r="C21" s="1">
        <v>2404</v>
      </c>
      <c r="D21" s="1">
        <v>7259668.1799999997</v>
      </c>
      <c r="E21" s="2">
        <v>22.499999999999996</v>
      </c>
      <c r="F21" s="1">
        <f t="shared" si="0"/>
        <v>32265191.911111116</v>
      </c>
      <c r="G21" s="1">
        <f t="shared" si="1"/>
        <v>2377944.643848889</v>
      </c>
    </row>
    <row r="22" spans="1:7">
      <c r="A22" t="s">
        <v>26</v>
      </c>
      <c r="B22" t="s">
        <v>27</v>
      </c>
      <c r="C22" s="1">
        <v>16573</v>
      </c>
      <c r="D22" s="1">
        <v>54940038.420000002</v>
      </c>
      <c r="E22" s="2">
        <v>20.5</v>
      </c>
      <c r="F22" s="1">
        <f t="shared" si="0"/>
        <v>268000187.41463414</v>
      </c>
      <c r="G22" s="1">
        <f t="shared" si="1"/>
        <v>19751613.812458538</v>
      </c>
    </row>
    <row r="23" spans="1:7">
      <c r="A23" t="s">
        <v>28</v>
      </c>
      <c r="B23" t="s">
        <v>29</v>
      </c>
      <c r="C23" s="1">
        <v>6802</v>
      </c>
      <c r="D23" s="1">
        <v>21797360.530000001</v>
      </c>
      <c r="E23" s="2">
        <v>22.5</v>
      </c>
      <c r="F23" s="1">
        <f t="shared" si="0"/>
        <v>96877157.911111116</v>
      </c>
      <c r="G23" s="1">
        <f t="shared" si="1"/>
        <v>7139846.5380488895</v>
      </c>
    </row>
    <row r="24" spans="1:7">
      <c r="A24" t="s">
        <v>30</v>
      </c>
      <c r="B24" t="s">
        <v>31</v>
      </c>
      <c r="C24" s="1">
        <v>6613</v>
      </c>
      <c r="D24" s="1">
        <v>19774010.629999999</v>
      </c>
      <c r="E24" s="2">
        <v>22</v>
      </c>
      <c r="F24" s="1">
        <f t="shared" si="0"/>
        <v>89881866.5</v>
      </c>
      <c r="G24" s="1">
        <f t="shared" si="1"/>
        <v>6624293.5610500006</v>
      </c>
    </row>
    <row r="25" spans="1:7">
      <c r="A25" t="s">
        <v>32</v>
      </c>
      <c r="B25" t="s">
        <v>33</v>
      </c>
      <c r="C25" s="1">
        <v>950</v>
      </c>
      <c r="D25" s="1">
        <v>3483308.23</v>
      </c>
      <c r="E25" s="2">
        <v>20.5</v>
      </c>
      <c r="F25" s="1">
        <f t="shared" si="0"/>
        <v>16991747.463414636</v>
      </c>
      <c r="G25" s="1">
        <f t="shared" si="1"/>
        <v>1252291.7880536586</v>
      </c>
    </row>
    <row r="26" spans="1:7">
      <c r="A26" t="s">
        <v>34</v>
      </c>
      <c r="B26" t="s">
        <v>35</v>
      </c>
      <c r="C26" s="1">
        <v>1083</v>
      </c>
      <c r="D26" s="1">
        <v>3294291.15</v>
      </c>
      <c r="E26" s="2">
        <v>23.5</v>
      </c>
      <c r="F26" s="1">
        <f t="shared" si="0"/>
        <v>14018260.212765958</v>
      </c>
      <c r="G26" s="1">
        <f t="shared" si="1"/>
        <v>1033145.7776808511</v>
      </c>
    </row>
    <row r="27" spans="1:7">
      <c r="A27" t="s">
        <v>36</v>
      </c>
      <c r="B27" t="s">
        <v>37</v>
      </c>
      <c r="C27" s="1">
        <v>19702</v>
      </c>
      <c r="D27" s="1">
        <v>76205161.730000004</v>
      </c>
      <c r="E27" s="2">
        <v>21</v>
      </c>
      <c r="F27" s="1">
        <f t="shared" si="0"/>
        <v>362881722.52380955</v>
      </c>
      <c r="G27" s="1">
        <f t="shared" si="1"/>
        <v>26744382.950004764</v>
      </c>
    </row>
    <row r="28" spans="1:7">
      <c r="A28" t="s">
        <v>38</v>
      </c>
      <c r="B28" t="s">
        <v>39</v>
      </c>
      <c r="C28" s="1">
        <v>4683</v>
      </c>
      <c r="D28" s="1">
        <v>13928854.93</v>
      </c>
      <c r="E28" s="2">
        <v>22</v>
      </c>
      <c r="F28" s="1">
        <f t="shared" si="0"/>
        <v>63312976.954545453</v>
      </c>
      <c r="G28" s="1">
        <f t="shared" si="1"/>
        <v>4666166.4015499996</v>
      </c>
    </row>
    <row r="29" spans="1:7">
      <c r="A29" t="s">
        <v>40</v>
      </c>
      <c r="B29" t="s">
        <v>41</v>
      </c>
      <c r="C29" s="1">
        <v>7979</v>
      </c>
      <c r="D29" s="1">
        <v>35152852.920000002</v>
      </c>
      <c r="E29" s="2">
        <v>21.75</v>
      </c>
      <c r="F29" s="1">
        <f t="shared" si="0"/>
        <v>161622312.27586207</v>
      </c>
      <c r="G29" s="1">
        <f t="shared" si="1"/>
        <v>11911564.414731035</v>
      </c>
    </row>
    <row r="30" spans="1:7">
      <c r="A30" t="s">
        <v>42</v>
      </c>
      <c r="B30" t="s">
        <v>43</v>
      </c>
      <c r="C30" s="1">
        <v>6785</v>
      </c>
      <c r="D30" s="1">
        <v>26318529.5</v>
      </c>
      <c r="E30" s="2">
        <v>21.5</v>
      </c>
      <c r="F30" s="1">
        <f t="shared" si="0"/>
        <v>122411765.11627907</v>
      </c>
      <c r="G30" s="1">
        <f t="shared" si="1"/>
        <v>9021747.0890697669</v>
      </c>
    </row>
    <row r="31" spans="1:7">
      <c r="A31" t="s">
        <v>44</v>
      </c>
      <c r="B31" t="s">
        <v>45</v>
      </c>
      <c r="C31" s="1">
        <v>2621</v>
      </c>
      <c r="D31" s="1">
        <v>7651545.2300000004</v>
      </c>
      <c r="E31" s="2">
        <v>21.5</v>
      </c>
      <c r="F31" s="1">
        <f t="shared" si="0"/>
        <v>35588582.465116277</v>
      </c>
      <c r="G31" s="1">
        <f t="shared" si="1"/>
        <v>2622878.5276790694</v>
      </c>
    </row>
    <row r="32" spans="1:7">
      <c r="A32" t="s">
        <v>46</v>
      </c>
      <c r="B32" t="s">
        <v>47</v>
      </c>
      <c r="C32" s="1">
        <v>9405</v>
      </c>
      <c r="D32" s="1">
        <v>38233689.530000001</v>
      </c>
      <c r="E32" s="2">
        <v>20.75</v>
      </c>
      <c r="F32" s="1">
        <f t="shared" si="0"/>
        <v>184258744.72289157</v>
      </c>
      <c r="G32" s="1">
        <f t="shared" si="1"/>
        <v>13579869.486077107</v>
      </c>
    </row>
    <row r="33" spans="1:7">
      <c r="A33" t="s">
        <v>48</v>
      </c>
      <c r="B33" t="s">
        <v>49</v>
      </c>
      <c r="C33" s="1">
        <v>8143</v>
      </c>
      <c r="D33" s="1">
        <v>32100478</v>
      </c>
      <c r="E33" s="2">
        <v>21.5</v>
      </c>
      <c r="F33" s="1">
        <f t="shared" si="0"/>
        <v>149304548.83720931</v>
      </c>
      <c r="G33" s="1">
        <f t="shared" si="1"/>
        <v>11003745.249302328</v>
      </c>
    </row>
    <row r="34" spans="1:7">
      <c r="A34" t="s">
        <v>50</v>
      </c>
      <c r="B34" t="s">
        <v>51</v>
      </c>
      <c r="C34" s="1">
        <v>3136</v>
      </c>
      <c r="D34" s="1">
        <v>9138315.3399999999</v>
      </c>
      <c r="E34" s="2">
        <v>21.5</v>
      </c>
      <c r="F34" s="1">
        <f t="shared" si="0"/>
        <v>42503792.279069766</v>
      </c>
      <c r="G34" s="1">
        <f t="shared" si="1"/>
        <v>3132529.4909674418</v>
      </c>
    </row>
    <row r="35" spans="1:7">
      <c r="A35" t="s">
        <v>52</v>
      </c>
      <c r="B35" t="s">
        <v>53</v>
      </c>
      <c r="C35" s="1">
        <v>658457</v>
      </c>
      <c r="D35" s="1">
        <v>3011964931.3499999</v>
      </c>
      <c r="E35" s="2">
        <v>18</v>
      </c>
      <c r="F35" s="1">
        <f t="shared" si="0"/>
        <v>16733138507.5</v>
      </c>
      <c r="G35" s="1">
        <f t="shared" si="1"/>
        <v>1233232308.0027502</v>
      </c>
    </row>
    <row r="36" spans="1:7">
      <c r="A36" t="s">
        <v>54</v>
      </c>
      <c r="B36" t="s">
        <v>55</v>
      </c>
      <c r="C36" s="1">
        <v>239206</v>
      </c>
      <c r="D36" s="1">
        <v>973361567.76999998</v>
      </c>
      <c r="E36" s="2">
        <v>19</v>
      </c>
      <c r="F36" s="1">
        <f t="shared" si="0"/>
        <v>5122955619.8421049</v>
      </c>
      <c r="G36" s="1">
        <f t="shared" si="1"/>
        <v>377561829.18236315</v>
      </c>
    </row>
    <row r="37" spans="1:7">
      <c r="A37" t="s">
        <v>56</v>
      </c>
      <c r="B37" t="s">
        <v>57</v>
      </c>
      <c r="C37" s="1">
        <v>2131</v>
      </c>
      <c r="D37" s="1">
        <v>6278703.8899999997</v>
      </c>
      <c r="E37" s="2">
        <v>20</v>
      </c>
      <c r="F37" s="1">
        <f t="shared" si="0"/>
        <v>31393519.449999999</v>
      </c>
      <c r="G37" s="1">
        <f t="shared" si="1"/>
        <v>2313702.383465</v>
      </c>
    </row>
    <row r="38" spans="1:7">
      <c r="A38" t="s">
        <v>58</v>
      </c>
      <c r="B38" t="s">
        <v>59</v>
      </c>
      <c r="C38" s="1">
        <v>23090</v>
      </c>
      <c r="D38" s="1">
        <v>92698277.5</v>
      </c>
      <c r="E38" s="2">
        <v>21</v>
      </c>
      <c r="F38" s="1">
        <f t="shared" si="0"/>
        <v>441420369.04761904</v>
      </c>
      <c r="G38" s="1">
        <f t="shared" si="1"/>
        <v>32532681.198809523</v>
      </c>
    </row>
    <row r="39" spans="1:7">
      <c r="A39" t="s">
        <v>60</v>
      </c>
      <c r="B39" t="s">
        <v>61</v>
      </c>
      <c r="C39" s="1">
        <v>9870</v>
      </c>
      <c r="D39" s="1">
        <v>32082830.030000001</v>
      </c>
      <c r="E39" s="2">
        <v>21</v>
      </c>
      <c r="F39" s="1">
        <f t="shared" si="0"/>
        <v>152775381.09523809</v>
      </c>
      <c r="G39" s="1">
        <f t="shared" si="1"/>
        <v>11259545.586719047</v>
      </c>
    </row>
    <row r="40" spans="1:7">
      <c r="A40" t="s">
        <v>62</v>
      </c>
      <c r="B40" t="s">
        <v>63</v>
      </c>
      <c r="C40" s="1">
        <v>2166</v>
      </c>
      <c r="D40" s="1">
        <v>6979643.8600000003</v>
      </c>
      <c r="E40" s="2">
        <v>22</v>
      </c>
      <c r="F40" s="1">
        <f t="shared" si="0"/>
        <v>31725653.90909091</v>
      </c>
      <c r="G40" s="1">
        <f t="shared" si="1"/>
        <v>2338180.6930999998</v>
      </c>
    </row>
    <row r="41" spans="1:7">
      <c r="A41" t="s">
        <v>64</v>
      </c>
      <c r="B41" t="s">
        <v>65</v>
      </c>
      <c r="C41" s="1">
        <v>2139</v>
      </c>
      <c r="D41" s="1">
        <v>6187074.4699999997</v>
      </c>
      <c r="E41" s="2">
        <v>21.75</v>
      </c>
      <c r="F41" s="1">
        <f t="shared" si="0"/>
        <v>28446319.402298849</v>
      </c>
      <c r="G41" s="1">
        <f t="shared" si="1"/>
        <v>2096493.7399494252</v>
      </c>
    </row>
    <row r="42" spans="1:7">
      <c r="A42" t="s">
        <v>66</v>
      </c>
      <c r="B42" t="s">
        <v>67</v>
      </c>
      <c r="C42" s="1">
        <v>46880</v>
      </c>
      <c r="D42" s="1">
        <v>202248484.83000001</v>
      </c>
      <c r="E42" s="2">
        <v>20.25</v>
      </c>
      <c r="F42" s="1">
        <f t="shared" si="0"/>
        <v>998757949.77777779</v>
      </c>
      <c r="G42" s="1">
        <f t="shared" si="1"/>
        <v>73608460.89862223</v>
      </c>
    </row>
    <row r="43" spans="1:7">
      <c r="A43" t="s">
        <v>68</v>
      </c>
      <c r="B43" t="s">
        <v>69</v>
      </c>
      <c r="C43" s="1">
        <v>10337</v>
      </c>
      <c r="D43" s="1">
        <v>37662862.799999997</v>
      </c>
      <c r="E43" s="2">
        <v>22.000000000000004</v>
      </c>
      <c r="F43" s="1">
        <f t="shared" si="0"/>
        <v>171194830.90909085</v>
      </c>
      <c r="G43" s="1">
        <f t="shared" si="1"/>
        <v>12617059.037999995</v>
      </c>
    </row>
    <row r="44" spans="1:7">
      <c r="A44" t="s">
        <v>70</v>
      </c>
      <c r="B44" t="s">
        <v>71</v>
      </c>
      <c r="C44" s="1">
        <v>67971</v>
      </c>
      <c r="D44" s="1">
        <v>274833518.62</v>
      </c>
      <c r="E44" s="2">
        <v>21</v>
      </c>
      <c r="F44" s="1">
        <f t="shared" si="0"/>
        <v>1308731041.0476191</v>
      </c>
      <c r="G44" s="1">
        <f t="shared" si="1"/>
        <v>96453477.725209519</v>
      </c>
    </row>
    <row r="45" spans="1:7">
      <c r="A45" t="s">
        <v>72</v>
      </c>
      <c r="B45" t="s">
        <v>73</v>
      </c>
      <c r="C45" s="1">
        <v>18344</v>
      </c>
      <c r="D45" s="1">
        <v>64671405.799999997</v>
      </c>
      <c r="E45" s="2">
        <v>20.5</v>
      </c>
      <c r="F45" s="1">
        <f t="shared" si="0"/>
        <v>315470272.19512194</v>
      </c>
      <c r="G45" s="1">
        <f t="shared" si="1"/>
        <v>23250159.060780488</v>
      </c>
    </row>
    <row r="46" spans="1:7">
      <c r="A46" t="s">
        <v>74</v>
      </c>
      <c r="B46" t="s">
        <v>75</v>
      </c>
      <c r="C46" s="1">
        <v>9912</v>
      </c>
      <c r="D46" s="1">
        <v>32264296.280000001</v>
      </c>
      <c r="E46" s="2">
        <v>21.5</v>
      </c>
      <c r="F46" s="1">
        <f t="shared" si="0"/>
        <v>150066494.3255814</v>
      </c>
      <c r="G46" s="1">
        <f t="shared" si="1"/>
        <v>11059900.631795349</v>
      </c>
    </row>
    <row r="47" spans="1:7">
      <c r="A47" t="s">
        <v>76</v>
      </c>
      <c r="B47" t="s">
        <v>77</v>
      </c>
      <c r="C47" s="1">
        <v>20958</v>
      </c>
      <c r="D47" s="1">
        <v>69763707.859999999</v>
      </c>
      <c r="E47" s="2">
        <v>20.5</v>
      </c>
      <c r="F47" s="1">
        <f t="shared" si="0"/>
        <v>340310770.0487805</v>
      </c>
      <c r="G47" s="1">
        <f t="shared" si="1"/>
        <v>25080903.752595123</v>
      </c>
    </row>
    <row r="48" spans="1:7">
      <c r="A48" t="s">
        <v>78</v>
      </c>
      <c r="B48" t="s">
        <v>79</v>
      </c>
      <c r="C48" s="1">
        <v>6559</v>
      </c>
      <c r="D48" s="1">
        <v>22059854.879999999</v>
      </c>
      <c r="E48" s="2">
        <v>21.249999999999996</v>
      </c>
      <c r="F48" s="1">
        <f t="shared" si="0"/>
        <v>103811081.78823531</v>
      </c>
      <c r="G48" s="1">
        <f t="shared" si="1"/>
        <v>7650876.7277929429</v>
      </c>
    </row>
    <row r="49" spans="1:7">
      <c r="A49" t="s">
        <v>80</v>
      </c>
      <c r="B49" t="s">
        <v>81</v>
      </c>
      <c r="C49" s="1">
        <v>6877</v>
      </c>
      <c r="D49" s="1">
        <v>22333812.149999999</v>
      </c>
      <c r="E49" s="2">
        <v>22</v>
      </c>
      <c r="F49" s="1">
        <f t="shared" si="0"/>
        <v>101517327.95454545</v>
      </c>
      <c r="G49" s="1">
        <f t="shared" si="1"/>
        <v>7481827.0702499999</v>
      </c>
    </row>
    <row r="50" spans="1:7">
      <c r="A50" t="s">
        <v>82</v>
      </c>
      <c r="B50" t="s">
        <v>83</v>
      </c>
      <c r="C50" s="1">
        <v>12366</v>
      </c>
      <c r="D50" s="1">
        <v>42095787.509999998</v>
      </c>
      <c r="E50" s="2">
        <v>21</v>
      </c>
      <c r="F50" s="1">
        <f t="shared" si="0"/>
        <v>200456131</v>
      </c>
      <c r="G50" s="1">
        <f t="shared" si="1"/>
        <v>14773616.854700001</v>
      </c>
    </row>
    <row r="51" spans="1:7">
      <c r="A51" t="s">
        <v>84</v>
      </c>
      <c r="B51" t="s">
        <v>85</v>
      </c>
      <c r="C51" s="1">
        <v>4643</v>
      </c>
      <c r="D51" s="1">
        <v>13158438.33</v>
      </c>
      <c r="E51" s="2">
        <v>21</v>
      </c>
      <c r="F51" s="1">
        <f t="shared" si="0"/>
        <v>62659230.142857142</v>
      </c>
      <c r="G51" s="1">
        <f t="shared" si="1"/>
        <v>4617985.2615285711</v>
      </c>
    </row>
    <row r="52" spans="1:7">
      <c r="A52" t="s">
        <v>86</v>
      </c>
      <c r="B52" t="s">
        <v>87</v>
      </c>
      <c r="C52" s="1">
        <v>7008</v>
      </c>
      <c r="D52" s="1">
        <v>23711886.02</v>
      </c>
      <c r="E52" s="2">
        <v>19</v>
      </c>
      <c r="F52" s="1">
        <f t="shared" si="0"/>
        <v>124799400.10526316</v>
      </c>
      <c r="G52" s="1">
        <f t="shared" si="1"/>
        <v>9197715.7877578959</v>
      </c>
    </row>
    <row r="53" spans="1:7">
      <c r="A53" t="s">
        <v>88</v>
      </c>
      <c r="B53" t="s">
        <v>89</v>
      </c>
      <c r="C53" s="1">
        <v>5353</v>
      </c>
      <c r="D53" s="1">
        <v>24276007.989999998</v>
      </c>
      <c r="E53" s="2">
        <v>20.75</v>
      </c>
      <c r="F53" s="1">
        <f t="shared" si="0"/>
        <v>116992809.59036145</v>
      </c>
      <c r="G53" s="1">
        <f t="shared" si="1"/>
        <v>8622370.0668096393</v>
      </c>
    </row>
    <row r="54" spans="1:7">
      <c r="A54" t="s">
        <v>90</v>
      </c>
      <c r="B54" t="s">
        <v>91</v>
      </c>
      <c r="C54" s="1">
        <v>1891</v>
      </c>
      <c r="D54" s="1">
        <v>5790898.8399999999</v>
      </c>
      <c r="E54" s="2">
        <v>22.5</v>
      </c>
      <c r="F54" s="1">
        <f t="shared" si="0"/>
        <v>25737328.177777778</v>
      </c>
      <c r="G54" s="1">
        <f t="shared" si="1"/>
        <v>1896841.0867022222</v>
      </c>
    </row>
    <row r="55" spans="1:7">
      <c r="A55" t="s">
        <v>92</v>
      </c>
      <c r="B55" t="s">
        <v>93</v>
      </c>
      <c r="C55" s="1">
        <v>4480</v>
      </c>
      <c r="D55" s="1">
        <v>14968120.51</v>
      </c>
      <c r="E55" s="2">
        <v>21.5</v>
      </c>
      <c r="F55" s="1">
        <f t="shared" si="0"/>
        <v>69619165.162790701</v>
      </c>
      <c r="G55" s="1">
        <f t="shared" si="1"/>
        <v>5130932.4724976746</v>
      </c>
    </row>
    <row r="56" spans="1:7">
      <c r="A56" t="s">
        <v>94</v>
      </c>
      <c r="B56" t="s">
        <v>95</v>
      </c>
      <c r="C56" s="1">
        <v>25655</v>
      </c>
      <c r="D56" s="1">
        <v>93550379.790000007</v>
      </c>
      <c r="E56" s="2">
        <v>20</v>
      </c>
      <c r="F56" s="1">
        <f t="shared" si="0"/>
        <v>467751898.94999999</v>
      </c>
      <c r="G56" s="1">
        <f t="shared" si="1"/>
        <v>34473314.952615</v>
      </c>
    </row>
    <row r="57" spans="1:7">
      <c r="A57" t="s">
        <v>96</v>
      </c>
      <c r="B57" t="s">
        <v>97</v>
      </c>
      <c r="C57" s="1">
        <v>16340</v>
      </c>
      <c r="D57" s="1">
        <v>63830653.409999996</v>
      </c>
      <c r="E57" s="2">
        <v>21</v>
      </c>
      <c r="F57" s="1">
        <f t="shared" si="0"/>
        <v>303955492.4285714</v>
      </c>
      <c r="G57" s="1">
        <f t="shared" si="1"/>
        <v>22401519.791985713</v>
      </c>
    </row>
    <row r="58" spans="1:7">
      <c r="A58" t="s">
        <v>98</v>
      </c>
      <c r="B58" t="s">
        <v>99</v>
      </c>
      <c r="C58" s="1">
        <v>77261</v>
      </c>
      <c r="D58" s="1">
        <v>250880037.09999999</v>
      </c>
      <c r="E58" s="2">
        <v>20.5</v>
      </c>
      <c r="F58" s="1">
        <f t="shared" si="0"/>
        <v>1223805059.0243902</v>
      </c>
      <c r="G58" s="1">
        <f t="shared" si="1"/>
        <v>90194432.850097567</v>
      </c>
    </row>
    <row r="59" spans="1:7">
      <c r="A59" t="s">
        <v>100</v>
      </c>
      <c r="B59" t="s">
        <v>101</v>
      </c>
      <c r="C59" s="1">
        <v>5046</v>
      </c>
      <c r="D59" s="1">
        <v>18748794.640000001</v>
      </c>
      <c r="E59" s="2">
        <v>21.250000000000004</v>
      </c>
      <c r="F59" s="1">
        <f t="shared" si="0"/>
        <v>88229621.835294098</v>
      </c>
      <c r="G59" s="1">
        <f t="shared" si="1"/>
        <v>6502523.1292611752</v>
      </c>
    </row>
    <row r="60" spans="1:7">
      <c r="A60" t="s">
        <v>102</v>
      </c>
      <c r="B60" t="s">
        <v>103</v>
      </c>
      <c r="C60" s="1">
        <v>4624</v>
      </c>
      <c r="D60" s="1">
        <v>15931829.199999999</v>
      </c>
      <c r="E60" s="2">
        <v>21.25</v>
      </c>
      <c r="F60" s="1">
        <f t="shared" si="0"/>
        <v>74973313.882352948</v>
      </c>
      <c r="G60" s="1">
        <f t="shared" si="1"/>
        <v>5525533.2331294119</v>
      </c>
    </row>
    <row r="61" spans="1:7">
      <c r="A61" t="s">
        <v>104</v>
      </c>
      <c r="B61" t="s">
        <v>105</v>
      </c>
      <c r="C61" s="1">
        <v>4263</v>
      </c>
      <c r="D61" s="1">
        <v>12299189.300000001</v>
      </c>
      <c r="E61" s="2">
        <v>21</v>
      </c>
      <c r="F61" s="1">
        <f t="shared" si="0"/>
        <v>58567568.095238097</v>
      </c>
      <c r="G61" s="1">
        <f t="shared" si="1"/>
        <v>4316429.7686190484</v>
      </c>
    </row>
    <row r="62" spans="1:7">
      <c r="A62" t="s">
        <v>106</v>
      </c>
      <c r="B62" t="s">
        <v>107</v>
      </c>
      <c r="C62" s="1">
        <v>4444</v>
      </c>
      <c r="D62" s="1">
        <v>11523848.380000001</v>
      </c>
      <c r="E62" s="2">
        <v>20.75</v>
      </c>
      <c r="F62" s="1">
        <f t="shared" si="0"/>
        <v>55536618.698795177</v>
      </c>
      <c r="G62" s="1">
        <f t="shared" si="1"/>
        <v>4093048.7981012044</v>
      </c>
    </row>
    <row r="63" spans="1:7">
      <c r="A63" t="s">
        <v>108</v>
      </c>
      <c r="B63" t="s">
        <v>109</v>
      </c>
      <c r="C63" s="1">
        <v>1786</v>
      </c>
      <c r="D63" s="1">
        <v>5787235.04</v>
      </c>
      <c r="E63" s="2">
        <v>21</v>
      </c>
      <c r="F63" s="1">
        <f t="shared" si="0"/>
        <v>27558262.095238097</v>
      </c>
      <c r="G63" s="1">
        <f t="shared" si="1"/>
        <v>2031043.9164190476</v>
      </c>
    </row>
    <row r="64" spans="1:7">
      <c r="A64" t="s">
        <v>110</v>
      </c>
      <c r="B64" t="s">
        <v>111</v>
      </c>
      <c r="C64" s="1">
        <v>5887</v>
      </c>
      <c r="D64" s="1">
        <v>16958781.530000001</v>
      </c>
      <c r="E64" s="2">
        <v>20.75</v>
      </c>
      <c r="F64" s="1">
        <f t="shared" si="0"/>
        <v>81729067.614457831</v>
      </c>
      <c r="G64" s="1">
        <f t="shared" si="1"/>
        <v>6023432.2831855416</v>
      </c>
    </row>
    <row r="65" spans="1:7">
      <c r="A65" t="s">
        <v>112</v>
      </c>
      <c r="B65" t="s">
        <v>113</v>
      </c>
      <c r="C65" s="1">
        <v>144473</v>
      </c>
      <c r="D65" s="1">
        <v>510351910.80000001</v>
      </c>
      <c r="E65" s="2">
        <v>20</v>
      </c>
      <c r="F65" s="1">
        <f t="shared" si="0"/>
        <v>2551759554</v>
      </c>
      <c r="G65" s="1">
        <f t="shared" si="1"/>
        <v>188064679.12979999</v>
      </c>
    </row>
    <row r="66" spans="1:7">
      <c r="A66" t="s">
        <v>114</v>
      </c>
      <c r="B66" t="s">
        <v>115</v>
      </c>
      <c r="C66" s="1">
        <v>1685</v>
      </c>
      <c r="D66" s="1">
        <v>5314017.2699999996</v>
      </c>
      <c r="E66" s="2">
        <v>22.5</v>
      </c>
      <c r="F66" s="1">
        <f t="shared" si="0"/>
        <v>23617854.533333331</v>
      </c>
      <c r="G66" s="1">
        <f t="shared" si="1"/>
        <v>1740635.8791066664</v>
      </c>
    </row>
    <row r="67" spans="1:7">
      <c r="A67" t="s">
        <v>116</v>
      </c>
      <c r="B67" t="s">
        <v>117</v>
      </c>
      <c r="C67" s="1">
        <v>19767</v>
      </c>
      <c r="D67" s="1">
        <v>70748144.090000004</v>
      </c>
      <c r="E67" s="2">
        <v>21</v>
      </c>
      <c r="F67" s="1">
        <f t="shared" si="0"/>
        <v>336895924.23809522</v>
      </c>
      <c r="G67" s="1">
        <f t="shared" si="1"/>
        <v>24829229.616347618</v>
      </c>
    </row>
    <row r="68" spans="1:7">
      <c r="A68" t="s">
        <v>118</v>
      </c>
      <c r="B68" t="s">
        <v>119</v>
      </c>
      <c r="C68" s="1">
        <v>45226</v>
      </c>
      <c r="D68" s="1">
        <v>206388905.46000001</v>
      </c>
      <c r="E68" s="2">
        <v>20.25</v>
      </c>
      <c r="F68" s="1">
        <f t="shared" si="0"/>
        <v>1019204471.4074074</v>
      </c>
      <c r="G68" s="1">
        <f t="shared" si="1"/>
        <v>75115369.542725921</v>
      </c>
    </row>
    <row r="69" spans="1:7">
      <c r="A69" t="s">
        <v>120</v>
      </c>
      <c r="B69" t="s">
        <v>121</v>
      </c>
      <c r="C69" s="1">
        <v>35497</v>
      </c>
      <c r="D69" s="1">
        <v>158152488.56</v>
      </c>
      <c r="E69" s="2">
        <v>20.25</v>
      </c>
      <c r="F69" s="1">
        <f t="shared" si="0"/>
        <v>780999943.5061729</v>
      </c>
      <c r="G69" s="1">
        <f t="shared" si="1"/>
        <v>57559695.836404942</v>
      </c>
    </row>
    <row r="70" spans="1:7">
      <c r="A70" t="s">
        <v>122</v>
      </c>
      <c r="B70" t="s">
        <v>123</v>
      </c>
      <c r="C70" s="1">
        <v>2778</v>
      </c>
      <c r="D70" s="1">
        <v>7708525.8099999996</v>
      </c>
      <c r="E70" s="2">
        <v>22</v>
      </c>
      <c r="F70" s="1">
        <f t="shared" si="0"/>
        <v>35038753.68181818</v>
      </c>
      <c r="G70" s="1">
        <f t="shared" si="1"/>
        <v>2582356.1463500001</v>
      </c>
    </row>
    <row r="71" spans="1:7">
      <c r="A71" t="s">
        <v>124</v>
      </c>
      <c r="B71" t="s">
        <v>125</v>
      </c>
      <c r="C71" s="1">
        <v>36493</v>
      </c>
      <c r="D71" s="1">
        <v>132835003.39</v>
      </c>
      <c r="E71" s="2">
        <v>21</v>
      </c>
      <c r="F71" s="1">
        <f t="shared" si="0"/>
        <v>632547635.19047618</v>
      </c>
      <c r="G71" s="1">
        <f t="shared" si="1"/>
        <v>46618760.713538095</v>
      </c>
    </row>
    <row r="72" spans="1:7">
      <c r="A72" t="s">
        <v>126</v>
      </c>
      <c r="B72" t="s">
        <v>127</v>
      </c>
      <c r="C72" s="1">
        <v>12412</v>
      </c>
      <c r="D72" s="1">
        <v>38948504.939999998</v>
      </c>
      <c r="E72" s="2">
        <v>21</v>
      </c>
      <c r="F72" s="1">
        <f t="shared" si="0"/>
        <v>185469071.14285713</v>
      </c>
      <c r="G72" s="1">
        <f t="shared" si="1"/>
        <v>13669070.543228572</v>
      </c>
    </row>
    <row r="73" spans="1:7">
      <c r="A73" t="s">
        <v>128</v>
      </c>
      <c r="B73" t="s">
        <v>129</v>
      </c>
      <c r="C73" s="1">
        <v>32622</v>
      </c>
      <c r="D73" s="1">
        <v>137636493.93000001</v>
      </c>
      <c r="E73" s="2">
        <v>21</v>
      </c>
      <c r="F73" s="1">
        <f t="shared" ref="F73:F136" si="2">D73*100/E73</f>
        <v>655411875.85714281</v>
      </c>
      <c r="G73" s="1">
        <f t="shared" si="1"/>
        <v>48303855.250671424</v>
      </c>
    </row>
    <row r="74" spans="1:7">
      <c r="A74" t="s">
        <v>130</v>
      </c>
      <c r="B74" t="s">
        <v>131</v>
      </c>
      <c r="C74" s="1">
        <v>5230</v>
      </c>
      <c r="D74" s="1">
        <v>15924229.4</v>
      </c>
      <c r="E74" s="2">
        <v>21.5</v>
      </c>
      <c r="F74" s="1">
        <f t="shared" si="2"/>
        <v>74066183.255813956</v>
      </c>
      <c r="G74" s="1">
        <f t="shared" ref="G74:G137" si="3">F74*$E$8/100</f>
        <v>5458677.7059534881</v>
      </c>
    </row>
    <row r="75" spans="1:7">
      <c r="A75" t="s">
        <v>132</v>
      </c>
      <c r="B75" t="s">
        <v>133</v>
      </c>
      <c r="C75" s="1">
        <v>12662</v>
      </c>
      <c r="D75" s="1">
        <v>40953240.479999997</v>
      </c>
      <c r="E75" s="2">
        <v>21.75</v>
      </c>
      <c r="F75" s="1">
        <f t="shared" si="2"/>
        <v>188290760.82758617</v>
      </c>
      <c r="G75" s="1">
        <f t="shared" si="3"/>
        <v>13877029.072993102</v>
      </c>
    </row>
    <row r="76" spans="1:7">
      <c r="A76" t="s">
        <v>134</v>
      </c>
      <c r="B76" t="s">
        <v>135</v>
      </c>
      <c r="C76" s="1">
        <v>1311</v>
      </c>
      <c r="D76" s="1">
        <v>3517690.79</v>
      </c>
      <c r="E76" s="2">
        <v>21.5</v>
      </c>
      <c r="F76" s="1">
        <f t="shared" si="2"/>
        <v>16361352.511627907</v>
      </c>
      <c r="G76" s="1">
        <f t="shared" si="3"/>
        <v>1205831.6801069768</v>
      </c>
    </row>
    <row r="77" spans="1:7">
      <c r="A77" t="s">
        <v>136</v>
      </c>
      <c r="B77" t="s">
        <v>137</v>
      </c>
      <c r="C77" s="1">
        <v>5390</v>
      </c>
      <c r="D77" s="1">
        <v>17262673.48</v>
      </c>
      <c r="E77" s="2">
        <v>21.5</v>
      </c>
      <c r="F77" s="1">
        <f t="shared" si="2"/>
        <v>80291504.558139533</v>
      </c>
      <c r="G77" s="1">
        <f t="shared" si="3"/>
        <v>5917483.8859348837</v>
      </c>
    </row>
    <row r="78" spans="1:7">
      <c r="A78" t="s">
        <v>138</v>
      </c>
      <c r="B78" t="s">
        <v>139</v>
      </c>
      <c r="C78" s="1">
        <v>1192</v>
      </c>
      <c r="D78" s="1">
        <v>3575711.75</v>
      </c>
      <c r="E78" s="2">
        <v>22.5</v>
      </c>
      <c r="F78" s="1">
        <f t="shared" si="2"/>
        <v>15892052.222222222</v>
      </c>
      <c r="G78" s="1">
        <f t="shared" si="3"/>
        <v>1171244.2487777779</v>
      </c>
    </row>
    <row r="79" spans="1:7">
      <c r="A79" t="s">
        <v>140</v>
      </c>
      <c r="B79" t="s">
        <v>141</v>
      </c>
      <c r="C79" s="1">
        <v>8717</v>
      </c>
      <c r="D79" s="1">
        <v>30831808.329999998</v>
      </c>
      <c r="E79" s="2">
        <v>21.25</v>
      </c>
      <c r="F79" s="1">
        <f t="shared" si="2"/>
        <v>145090862.72941175</v>
      </c>
      <c r="G79" s="1">
        <f t="shared" si="3"/>
        <v>10693196.583157647</v>
      </c>
    </row>
    <row r="80" spans="1:7">
      <c r="A80" t="s">
        <v>142</v>
      </c>
      <c r="B80" t="s">
        <v>143</v>
      </c>
      <c r="C80" s="1">
        <v>3774</v>
      </c>
      <c r="D80" s="1">
        <v>10624661.17</v>
      </c>
      <c r="E80" s="2">
        <v>21.5</v>
      </c>
      <c r="F80" s="1">
        <f t="shared" si="2"/>
        <v>49417028.697674416</v>
      </c>
      <c r="G80" s="1">
        <f t="shared" si="3"/>
        <v>3642035.0150186042</v>
      </c>
    </row>
    <row r="81" spans="1:7">
      <c r="A81" t="s">
        <v>144</v>
      </c>
      <c r="B81" t="s">
        <v>145</v>
      </c>
      <c r="C81" s="1">
        <v>2290</v>
      </c>
      <c r="D81" s="1">
        <v>5889786.9800000004</v>
      </c>
      <c r="E81" s="2">
        <v>20.5</v>
      </c>
      <c r="F81" s="1">
        <f t="shared" si="2"/>
        <v>28730668.195121951</v>
      </c>
      <c r="G81" s="1">
        <f t="shared" si="3"/>
        <v>2117450.2459804877</v>
      </c>
    </row>
    <row r="82" spans="1:7">
      <c r="A82" t="s">
        <v>146</v>
      </c>
      <c r="B82" t="s">
        <v>147</v>
      </c>
      <c r="C82" s="1">
        <v>1289</v>
      </c>
      <c r="D82" s="1">
        <v>5183427.26</v>
      </c>
      <c r="E82" s="2">
        <v>23</v>
      </c>
      <c r="F82" s="1">
        <f t="shared" si="2"/>
        <v>22536640.260869566</v>
      </c>
      <c r="G82" s="1">
        <f t="shared" si="3"/>
        <v>1660950.387226087</v>
      </c>
    </row>
    <row r="83" spans="1:7">
      <c r="A83" t="s">
        <v>148</v>
      </c>
      <c r="B83" t="s">
        <v>149</v>
      </c>
      <c r="C83" s="1">
        <v>12890</v>
      </c>
      <c r="D83" s="1">
        <v>40440814.030000001</v>
      </c>
      <c r="E83" s="2">
        <v>22</v>
      </c>
      <c r="F83" s="1">
        <f t="shared" si="2"/>
        <v>183821881.95454547</v>
      </c>
      <c r="G83" s="1">
        <f t="shared" si="3"/>
        <v>13547672.700050002</v>
      </c>
    </row>
    <row r="84" spans="1:7">
      <c r="A84" t="s">
        <v>150</v>
      </c>
      <c r="B84" t="s">
        <v>151</v>
      </c>
      <c r="C84" s="1">
        <v>15312</v>
      </c>
      <c r="D84" s="1">
        <v>49702750.079999998</v>
      </c>
      <c r="E84" s="2">
        <v>21.75</v>
      </c>
      <c r="F84" s="1">
        <f t="shared" si="2"/>
        <v>228518391.1724138</v>
      </c>
      <c r="G84" s="1">
        <f t="shared" si="3"/>
        <v>16841805.429406896</v>
      </c>
    </row>
    <row r="85" spans="1:7">
      <c r="A85" t="s">
        <v>152</v>
      </c>
      <c r="B85" t="s">
        <v>153</v>
      </c>
      <c r="C85" s="1">
        <v>10396</v>
      </c>
      <c r="D85" s="1">
        <v>75417710.489999995</v>
      </c>
      <c r="E85" s="2">
        <v>17</v>
      </c>
      <c r="F85" s="1">
        <f t="shared" si="2"/>
        <v>443633591.11764699</v>
      </c>
      <c r="G85" s="1">
        <f t="shared" si="3"/>
        <v>32695795.665370584</v>
      </c>
    </row>
    <row r="86" spans="1:7">
      <c r="A86" t="s">
        <v>154</v>
      </c>
      <c r="B86" t="s">
        <v>155</v>
      </c>
      <c r="C86" s="1">
        <v>4196</v>
      </c>
      <c r="D86" s="1">
        <v>13392403.34</v>
      </c>
      <c r="E86" s="2">
        <v>22</v>
      </c>
      <c r="F86" s="1">
        <f t="shared" si="2"/>
        <v>60874560.636363633</v>
      </c>
      <c r="G86" s="1">
        <f t="shared" si="3"/>
        <v>4486455.1189000001</v>
      </c>
    </row>
    <row r="87" spans="1:7">
      <c r="A87" t="s">
        <v>156</v>
      </c>
      <c r="B87" t="s">
        <v>157</v>
      </c>
      <c r="C87" s="1">
        <v>2095</v>
      </c>
      <c r="D87" s="1">
        <v>5981509.1299999999</v>
      </c>
      <c r="E87" s="2">
        <v>20.500000000000004</v>
      </c>
      <c r="F87" s="1">
        <f t="shared" si="2"/>
        <v>29178093.317073166</v>
      </c>
      <c r="G87" s="1">
        <f t="shared" si="3"/>
        <v>2150425.4774682922</v>
      </c>
    </row>
    <row r="88" spans="1:7">
      <c r="A88" t="s">
        <v>158</v>
      </c>
      <c r="B88" t="s">
        <v>159</v>
      </c>
      <c r="C88" s="1">
        <v>19982</v>
      </c>
      <c r="D88" s="1">
        <v>78186954.409999996</v>
      </c>
      <c r="E88" s="2">
        <v>21.750000000000004</v>
      </c>
      <c r="F88" s="1">
        <f t="shared" si="2"/>
        <v>359480250.16091949</v>
      </c>
      <c r="G88" s="1">
        <f t="shared" si="3"/>
        <v>26493694.436859764</v>
      </c>
    </row>
    <row r="89" spans="1:7">
      <c r="A89" t="s">
        <v>160</v>
      </c>
      <c r="B89" t="s">
        <v>161</v>
      </c>
      <c r="C89" s="1">
        <v>7904</v>
      </c>
      <c r="D89" s="1">
        <v>32966413.550000001</v>
      </c>
      <c r="E89" s="2">
        <v>21.25</v>
      </c>
      <c r="F89" s="1">
        <f t="shared" si="2"/>
        <v>155136063.7647059</v>
      </c>
      <c r="G89" s="1">
        <f t="shared" si="3"/>
        <v>11433527.899458826</v>
      </c>
    </row>
    <row r="90" spans="1:7">
      <c r="A90" t="s">
        <v>162</v>
      </c>
      <c r="B90" t="s">
        <v>163</v>
      </c>
      <c r="C90" s="1">
        <v>19116</v>
      </c>
      <c r="D90" s="1">
        <v>76037997.040000007</v>
      </c>
      <c r="E90" s="2">
        <v>20.5</v>
      </c>
      <c r="F90" s="1">
        <f t="shared" si="2"/>
        <v>370917058.73170733</v>
      </c>
      <c r="G90" s="1">
        <f t="shared" si="3"/>
        <v>27336587.228526831</v>
      </c>
    </row>
    <row r="91" spans="1:7">
      <c r="A91" t="s">
        <v>164</v>
      </c>
      <c r="B91" t="s">
        <v>165</v>
      </c>
      <c r="C91" s="1">
        <v>37232</v>
      </c>
      <c r="D91" s="1">
        <v>154224101.40000001</v>
      </c>
      <c r="E91" s="2">
        <v>19.25</v>
      </c>
      <c r="F91" s="1">
        <f t="shared" si="2"/>
        <v>801164163.11688316</v>
      </c>
      <c r="G91" s="1">
        <f t="shared" si="3"/>
        <v>59045798.821714289</v>
      </c>
    </row>
    <row r="92" spans="1:7">
      <c r="A92" t="s">
        <v>166</v>
      </c>
      <c r="B92" t="s">
        <v>167</v>
      </c>
      <c r="C92" s="1">
        <v>9443</v>
      </c>
      <c r="D92" s="1">
        <v>31887766.780000001</v>
      </c>
      <c r="E92" s="2">
        <v>21.75</v>
      </c>
      <c r="F92" s="1">
        <f t="shared" si="2"/>
        <v>146610421.9770115</v>
      </c>
      <c r="G92" s="1">
        <f t="shared" si="3"/>
        <v>10805188.099705748</v>
      </c>
    </row>
    <row r="93" spans="1:7">
      <c r="A93" t="s">
        <v>168</v>
      </c>
      <c r="B93" t="s">
        <v>169</v>
      </c>
      <c r="C93" s="1">
        <v>1808</v>
      </c>
      <c r="D93" s="1">
        <v>4969473.0199999996</v>
      </c>
      <c r="E93" s="2">
        <v>21.5</v>
      </c>
      <c r="F93" s="1">
        <f t="shared" si="2"/>
        <v>23113827.999999996</v>
      </c>
      <c r="G93" s="1">
        <f t="shared" si="3"/>
        <v>1703489.1235999998</v>
      </c>
    </row>
    <row r="94" spans="1:7">
      <c r="A94" t="s">
        <v>170</v>
      </c>
      <c r="B94" t="s">
        <v>171</v>
      </c>
      <c r="C94" s="1">
        <v>1581</v>
      </c>
      <c r="D94" s="1">
        <v>3978735.98</v>
      </c>
      <c r="E94" s="2">
        <v>21.5</v>
      </c>
      <c r="F94" s="1">
        <f t="shared" si="2"/>
        <v>18505748.744186047</v>
      </c>
      <c r="G94" s="1">
        <f t="shared" si="3"/>
        <v>1363873.6824465117</v>
      </c>
    </row>
    <row r="95" spans="1:7">
      <c r="A95" t="s">
        <v>172</v>
      </c>
      <c r="B95" t="s">
        <v>173</v>
      </c>
      <c r="C95" s="1">
        <v>40433</v>
      </c>
      <c r="D95" s="1">
        <v>202863211.78999999</v>
      </c>
      <c r="E95" s="2">
        <v>19.75</v>
      </c>
      <c r="F95" s="1">
        <f t="shared" si="2"/>
        <v>1027155502.7341772</v>
      </c>
      <c r="G95" s="1">
        <f t="shared" si="3"/>
        <v>75701360.551508859</v>
      </c>
    </row>
    <row r="96" spans="1:7">
      <c r="A96" t="s">
        <v>174</v>
      </c>
      <c r="B96" t="s">
        <v>175</v>
      </c>
      <c r="C96" s="1">
        <v>9877</v>
      </c>
      <c r="D96" s="1">
        <v>27405727.600000001</v>
      </c>
      <c r="E96" s="2">
        <v>20.75</v>
      </c>
      <c r="F96" s="1">
        <f t="shared" si="2"/>
        <v>132075795.6626506</v>
      </c>
      <c r="G96" s="1">
        <f t="shared" si="3"/>
        <v>9733986.1403373498</v>
      </c>
    </row>
    <row r="97" spans="1:7">
      <c r="A97" t="s">
        <v>176</v>
      </c>
      <c r="B97" t="s">
        <v>177</v>
      </c>
      <c r="C97" s="1">
        <v>6523</v>
      </c>
      <c r="D97" s="1">
        <v>23582899.739999998</v>
      </c>
      <c r="E97" s="2">
        <v>20.25</v>
      </c>
      <c r="F97" s="1">
        <f t="shared" si="2"/>
        <v>116458764.14814815</v>
      </c>
      <c r="G97" s="1">
        <f t="shared" si="3"/>
        <v>8583010.9177185185</v>
      </c>
    </row>
    <row r="98" spans="1:7">
      <c r="A98" t="s">
        <v>178</v>
      </c>
      <c r="B98" t="s">
        <v>179</v>
      </c>
      <c r="C98" s="1">
        <v>7759</v>
      </c>
      <c r="D98" s="1">
        <v>21962361.18</v>
      </c>
      <c r="E98" s="2">
        <v>21.75</v>
      </c>
      <c r="F98" s="1">
        <f t="shared" si="2"/>
        <v>100976373.24137931</v>
      </c>
      <c r="G98" s="1">
        <f t="shared" si="3"/>
        <v>7441958.7078896547</v>
      </c>
    </row>
    <row r="99" spans="1:7">
      <c r="A99" t="s">
        <v>180</v>
      </c>
      <c r="B99" t="s">
        <v>181</v>
      </c>
      <c r="C99" s="1">
        <v>1088</v>
      </c>
      <c r="D99" s="1">
        <v>2740219.96</v>
      </c>
      <c r="E99" s="2">
        <v>21.75</v>
      </c>
      <c r="F99" s="1">
        <f t="shared" si="2"/>
        <v>12598712.459770115</v>
      </c>
      <c r="G99" s="1">
        <f t="shared" si="3"/>
        <v>928525.10828505759</v>
      </c>
    </row>
    <row r="100" spans="1:7">
      <c r="A100" t="s">
        <v>182</v>
      </c>
      <c r="B100" t="s">
        <v>183</v>
      </c>
      <c r="C100" s="1">
        <v>6951</v>
      </c>
      <c r="D100" s="1">
        <v>23648932.789999999</v>
      </c>
      <c r="E100" s="2">
        <v>21.75</v>
      </c>
      <c r="F100" s="1">
        <f t="shared" si="2"/>
        <v>108730725.47126436</v>
      </c>
      <c r="G100" s="1">
        <f t="shared" si="3"/>
        <v>8013454.4672321836</v>
      </c>
    </row>
    <row r="101" spans="1:7">
      <c r="A101" t="s">
        <v>184</v>
      </c>
      <c r="B101" t="s">
        <v>185</v>
      </c>
      <c r="C101" s="1">
        <v>47909</v>
      </c>
      <c r="D101" s="1">
        <v>178826501.49000001</v>
      </c>
      <c r="E101" s="2">
        <v>21.5</v>
      </c>
      <c r="F101" s="1">
        <f t="shared" si="2"/>
        <v>831751169.72093022</v>
      </c>
      <c r="G101" s="1">
        <f t="shared" si="3"/>
        <v>61300061.208432563</v>
      </c>
    </row>
    <row r="102" spans="1:7">
      <c r="A102" t="s">
        <v>186</v>
      </c>
      <c r="B102" t="s">
        <v>187</v>
      </c>
      <c r="C102" s="1">
        <v>3989</v>
      </c>
      <c r="D102" s="1">
        <v>12866419.880000001</v>
      </c>
      <c r="E102" s="2">
        <v>20.5</v>
      </c>
      <c r="F102" s="1">
        <f t="shared" si="2"/>
        <v>62763023.804878049</v>
      </c>
      <c r="G102" s="1">
        <f t="shared" si="3"/>
        <v>4625634.8544195117</v>
      </c>
    </row>
    <row r="103" spans="1:7">
      <c r="A103" t="s">
        <v>188</v>
      </c>
      <c r="B103" t="s">
        <v>189</v>
      </c>
      <c r="C103" s="1">
        <v>2586</v>
      </c>
      <c r="D103" s="1">
        <v>7598774.4500000002</v>
      </c>
      <c r="E103" s="2">
        <v>22</v>
      </c>
      <c r="F103" s="1">
        <f t="shared" si="2"/>
        <v>34539883.863636367</v>
      </c>
      <c r="G103" s="1">
        <f t="shared" si="3"/>
        <v>2545589.4407500001</v>
      </c>
    </row>
    <row r="104" spans="1:7">
      <c r="A104" t="s">
        <v>190</v>
      </c>
      <c r="B104" t="s">
        <v>191</v>
      </c>
      <c r="C104" s="1">
        <v>15035</v>
      </c>
      <c r="D104" s="1">
        <v>53838516.539999999</v>
      </c>
      <c r="E104" s="2">
        <v>20.5</v>
      </c>
      <c r="F104" s="1">
        <f t="shared" si="2"/>
        <v>262626909.9512195</v>
      </c>
      <c r="G104" s="1">
        <f t="shared" si="3"/>
        <v>19355603.263404876</v>
      </c>
    </row>
    <row r="105" spans="1:7">
      <c r="A105" t="s">
        <v>192</v>
      </c>
      <c r="B105" t="s">
        <v>193</v>
      </c>
      <c r="C105" s="1">
        <v>2050</v>
      </c>
      <c r="D105" s="1">
        <v>6166154.8300000001</v>
      </c>
      <c r="E105" s="2">
        <v>22</v>
      </c>
      <c r="F105" s="1">
        <f t="shared" si="2"/>
        <v>28027976.5</v>
      </c>
      <c r="G105" s="1">
        <f t="shared" si="3"/>
        <v>2065661.8680500002</v>
      </c>
    </row>
    <row r="106" spans="1:7">
      <c r="A106" t="s">
        <v>194</v>
      </c>
      <c r="B106" t="s">
        <v>195</v>
      </c>
      <c r="C106" s="1">
        <v>2271</v>
      </c>
      <c r="D106" s="1">
        <v>6717259.6299999999</v>
      </c>
      <c r="E106" s="2">
        <v>20</v>
      </c>
      <c r="F106" s="1">
        <f t="shared" si="2"/>
        <v>33586298.149999999</v>
      </c>
      <c r="G106" s="1">
        <f t="shared" si="3"/>
        <v>2475310.173655</v>
      </c>
    </row>
    <row r="107" spans="1:7">
      <c r="A107" t="s">
        <v>196</v>
      </c>
      <c r="B107" t="s">
        <v>197</v>
      </c>
      <c r="C107" s="1">
        <v>51241</v>
      </c>
      <c r="D107" s="1">
        <v>213470025.69</v>
      </c>
      <c r="E107" s="2">
        <v>22</v>
      </c>
      <c r="F107" s="1">
        <f t="shared" si="2"/>
        <v>970318298.59090912</v>
      </c>
      <c r="G107" s="1">
        <f t="shared" si="3"/>
        <v>71512458.606150001</v>
      </c>
    </row>
    <row r="108" spans="1:7">
      <c r="A108" t="s">
        <v>198</v>
      </c>
      <c r="B108" t="s">
        <v>199</v>
      </c>
      <c r="C108" s="1">
        <v>80454</v>
      </c>
      <c r="D108" s="1">
        <v>315290770.47000003</v>
      </c>
      <c r="E108" s="2">
        <v>21.250000000000004</v>
      </c>
      <c r="F108" s="1">
        <f t="shared" si="2"/>
        <v>1483721272.8</v>
      </c>
      <c r="G108" s="1">
        <f t="shared" si="3"/>
        <v>109350257.80535999</v>
      </c>
    </row>
    <row r="109" spans="1:7">
      <c r="A109" t="s">
        <v>200</v>
      </c>
      <c r="B109" t="s">
        <v>201</v>
      </c>
      <c r="C109" s="1">
        <v>6380</v>
      </c>
      <c r="D109" s="1">
        <v>22163793.100000001</v>
      </c>
      <c r="E109" s="2">
        <v>21.5</v>
      </c>
      <c r="F109" s="1">
        <f t="shared" si="2"/>
        <v>103087409.76744185</v>
      </c>
      <c r="G109" s="1">
        <f t="shared" si="3"/>
        <v>7597542.0998604642</v>
      </c>
    </row>
    <row r="110" spans="1:7">
      <c r="A110" t="s">
        <v>202</v>
      </c>
      <c r="B110" t="s">
        <v>203</v>
      </c>
      <c r="C110" s="1">
        <v>6442</v>
      </c>
      <c r="D110" s="1">
        <v>22112343.32</v>
      </c>
      <c r="E110" s="2">
        <v>21.999999999999996</v>
      </c>
      <c r="F110" s="1">
        <f t="shared" si="2"/>
        <v>100510651.45454547</v>
      </c>
      <c r="G110" s="1">
        <f t="shared" si="3"/>
        <v>7407635.0122000016</v>
      </c>
    </row>
    <row r="111" spans="1:7">
      <c r="A111" t="s">
        <v>204</v>
      </c>
      <c r="B111" t="s">
        <v>205</v>
      </c>
      <c r="C111" s="1">
        <v>7928</v>
      </c>
      <c r="D111" s="1">
        <v>24714313.350000001</v>
      </c>
      <c r="E111" s="2">
        <v>22</v>
      </c>
      <c r="F111" s="1">
        <f t="shared" si="2"/>
        <v>112337787.95454545</v>
      </c>
      <c r="G111" s="1">
        <f t="shared" si="3"/>
        <v>8279294.9722500006</v>
      </c>
    </row>
    <row r="112" spans="1:7">
      <c r="A112" t="s">
        <v>206</v>
      </c>
      <c r="B112" t="s">
        <v>207</v>
      </c>
      <c r="C112" s="1">
        <v>2158</v>
      </c>
      <c r="D112" s="1">
        <v>6635406.3200000003</v>
      </c>
      <c r="E112" s="2">
        <v>21.75</v>
      </c>
      <c r="F112" s="1">
        <f t="shared" si="2"/>
        <v>30507615.264367815</v>
      </c>
      <c r="G112" s="1">
        <f t="shared" si="3"/>
        <v>2248411.2449839078</v>
      </c>
    </row>
    <row r="113" spans="1:7">
      <c r="A113" t="s">
        <v>208</v>
      </c>
      <c r="B113" t="s">
        <v>209</v>
      </c>
      <c r="C113" s="1">
        <v>121543</v>
      </c>
      <c r="D113" s="1">
        <v>460140241.99000001</v>
      </c>
      <c r="E113" s="2">
        <v>20.75</v>
      </c>
      <c r="F113" s="1">
        <f t="shared" si="2"/>
        <v>2217543334.8915663</v>
      </c>
      <c r="G113" s="1">
        <f t="shared" si="3"/>
        <v>163432943.78150845</v>
      </c>
    </row>
    <row r="114" spans="1:7">
      <c r="A114" t="s">
        <v>210</v>
      </c>
      <c r="B114" t="s">
        <v>211</v>
      </c>
      <c r="C114" s="1">
        <v>3528</v>
      </c>
      <c r="D114" s="1">
        <v>10399125.65</v>
      </c>
      <c r="E114" s="2">
        <v>21.000000000000004</v>
      </c>
      <c r="F114" s="1">
        <f t="shared" si="2"/>
        <v>49519645.95238094</v>
      </c>
      <c r="G114" s="1">
        <f t="shared" si="3"/>
        <v>3649597.9066904755</v>
      </c>
    </row>
    <row r="115" spans="1:7">
      <c r="A115" t="s">
        <v>212</v>
      </c>
      <c r="B115" t="s">
        <v>213</v>
      </c>
      <c r="C115" s="1">
        <v>20197</v>
      </c>
      <c r="D115" s="1">
        <v>61803494.329999998</v>
      </c>
      <c r="E115" s="2">
        <v>21</v>
      </c>
      <c r="F115" s="1">
        <f t="shared" si="2"/>
        <v>294302353.95238096</v>
      </c>
      <c r="G115" s="1">
        <f t="shared" si="3"/>
        <v>21690083.486290477</v>
      </c>
    </row>
    <row r="116" spans="1:7">
      <c r="A116" t="s">
        <v>214</v>
      </c>
      <c r="B116" t="s">
        <v>215</v>
      </c>
      <c r="C116" s="1">
        <v>971</v>
      </c>
      <c r="D116" s="1">
        <v>3649579.24</v>
      </c>
      <c r="E116" s="2">
        <v>18</v>
      </c>
      <c r="F116" s="1">
        <f t="shared" si="2"/>
        <v>20275440.222222224</v>
      </c>
      <c r="G116" s="1">
        <f t="shared" si="3"/>
        <v>1494299.9443777779</v>
      </c>
    </row>
    <row r="117" spans="1:7">
      <c r="A117" t="s">
        <v>216</v>
      </c>
      <c r="B117" t="s">
        <v>217</v>
      </c>
      <c r="C117" s="1">
        <v>15165</v>
      </c>
      <c r="D117" s="1">
        <v>45203710.020000003</v>
      </c>
      <c r="E117" s="2">
        <v>20</v>
      </c>
      <c r="F117" s="1">
        <f t="shared" si="2"/>
        <v>226018550.09999999</v>
      </c>
      <c r="G117" s="1">
        <f t="shared" si="3"/>
        <v>16657567.14237</v>
      </c>
    </row>
    <row r="118" spans="1:7">
      <c r="A118" t="s">
        <v>218</v>
      </c>
      <c r="B118" t="s">
        <v>219</v>
      </c>
      <c r="C118" s="1">
        <v>6506</v>
      </c>
      <c r="D118" s="1">
        <v>19463272.02</v>
      </c>
      <c r="E118" s="2">
        <v>21.5</v>
      </c>
      <c r="F118" s="1">
        <f t="shared" si="2"/>
        <v>90526846.604651168</v>
      </c>
      <c r="G118" s="1">
        <f t="shared" si="3"/>
        <v>6671828.5947627909</v>
      </c>
    </row>
    <row r="119" spans="1:7">
      <c r="A119" t="s">
        <v>220</v>
      </c>
      <c r="B119" t="s">
        <v>221</v>
      </c>
      <c r="C119" s="1">
        <v>1232</v>
      </c>
      <c r="D119" s="1">
        <v>3571630.07</v>
      </c>
      <c r="E119" s="2">
        <v>22.5</v>
      </c>
      <c r="F119" s="1">
        <f t="shared" si="2"/>
        <v>15873911.422222223</v>
      </c>
      <c r="G119" s="1">
        <f t="shared" si="3"/>
        <v>1169907.271817778</v>
      </c>
    </row>
    <row r="120" spans="1:7">
      <c r="A120" t="s">
        <v>222</v>
      </c>
      <c r="B120" t="s">
        <v>223</v>
      </c>
      <c r="C120" s="1">
        <v>4245</v>
      </c>
      <c r="D120" s="1">
        <v>15571959.779999999</v>
      </c>
      <c r="E120" s="2">
        <v>22</v>
      </c>
      <c r="F120" s="1">
        <f t="shared" si="2"/>
        <v>70781635.36363636</v>
      </c>
      <c r="G120" s="1">
        <f t="shared" si="3"/>
        <v>5216606.5263</v>
      </c>
    </row>
    <row r="121" spans="1:7">
      <c r="A121" t="s">
        <v>224</v>
      </c>
      <c r="B121" t="s">
        <v>225</v>
      </c>
      <c r="C121" s="1">
        <v>2533</v>
      </c>
      <c r="D121" s="1">
        <v>6446504.7199999997</v>
      </c>
      <c r="E121" s="2">
        <v>21.5</v>
      </c>
      <c r="F121" s="1">
        <f t="shared" si="2"/>
        <v>29983742.883720931</v>
      </c>
      <c r="G121" s="1">
        <f t="shared" si="3"/>
        <v>2209801.8505302323</v>
      </c>
    </row>
    <row r="122" spans="1:7">
      <c r="A122" t="s">
        <v>226</v>
      </c>
      <c r="B122" t="s">
        <v>227</v>
      </c>
      <c r="C122" s="1">
        <v>7105</v>
      </c>
      <c r="D122" s="1">
        <v>24735188.280000001</v>
      </c>
      <c r="E122" s="2">
        <v>21.5</v>
      </c>
      <c r="F122" s="1">
        <f t="shared" si="2"/>
        <v>115047387.34883721</v>
      </c>
      <c r="G122" s="1">
        <f t="shared" si="3"/>
        <v>8478992.4476093035</v>
      </c>
    </row>
    <row r="123" spans="1:7">
      <c r="A123" t="s">
        <v>228</v>
      </c>
      <c r="B123" t="s">
        <v>229</v>
      </c>
      <c r="C123" s="1">
        <v>6614</v>
      </c>
      <c r="D123" s="1">
        <v>20609699.239999998</v>
      </c>
      <c r="E123" s="2">
        <v>19.749999999999996</v>
      </c>
      <c r="F123" s="1">
        <f t="shared" si="2"/>
        <v>104352907.5443038</v>
      </c>
      <c r="G123" s="1">
        <f t="shared" si="3"/>
        <v>7690809.2860151911</v>
      </c>
    </row>
    <row r="124" spans="1:7">
      <c r="A124" t="s">
        <v>230</v>
      </c>
      <c r="B124" t="s">
        <v>231</v>
      </c>
      <c r="C124" s="1">
        <v>120027</v>
      </c>
      <c r="D124" s="1">
        <v>455742936.73000002</v>
      </c>
      <c r="E124" s="2">
        <v>20.75</v>
      </c>
      <c r="F124" s="1">
        <f t="shared" si="2"/>
        <v>2196351502.3132529</v>
      </c>
      <c r="G124" s="1">
        <f t="shared" si="3"/>
        <v>161871105.72048673</v>
      </c>
    </row>
    <row r="125" spans="1:7">
      <c r="A125" t="s">
        <v>232</v>
      </c>
      <c r="B125" t="s">
        <v>233</v>
      </c>
      <c r="C125" s="1">
        <v>7916</v>
      </c>
      <c r="D125" s="1">
        <v>31440748.510000002</v>
      </c>
      <c r="E125" s="2">
        <v>21.75</v>
      </c>
      <c r="F125" s="1">
        <f t="shared" si="2"/>
        <v>144555165.56321838</v>
      </c>
      <c r="G125" s="1">
        <f t="shared" si="3"/>
        <v>10653715.702009195</v>
      </c>
    </row>
    <row r="126" spans="1:7">
      <c r="A126" t="s">
        <v>234</v>
      </c>
      <c r="B126" t="s">
        <v>235</v>
      </c>
      <c r="C126" s="1">
        <v>8456</v>
      </c>
      <c r="D126" s="1">
        <v>28146105.719999999</v>
      </c>
      <c r="E126" s="2">
        <v>20.75</v>
      </c>
      <c r="F126" s="1">
        <f t="shared" si="2"/>
        <v>135643882.98795182</v>
      </c>
      <c r="G126" s="1">
        <f t="shared" si="3"/>
        <v>9996954.1762120482</v>
      </c>
    </row>
    <row r="127" spans="1:7">
      <c r="A127" t="s">
        <v>236</v>
      </c>
      <c r="B127" t="s">
        <v>237</v>
      </c>
      <c r="C127" s="1">
        <v>9247</v>
      </c>
      <c r="D127" s="1">
        <v>28134027.079999998</v>
      </c>
      <c r="E127" s="2">
        <v>21.25</v>
      </c>
      <c r="F127" s="1">
        <f t="shared" si="2"/>
        <v>132395421.55294117</v>
      </c>
      <c r="G127" s="1">
        <f t="shared" si="3"/>
        <v>9757542.5684517641</v>
      </c>
    </row>
    <row r="128" spans="1:7">
      <c r="A128" t="s">
        <v>238</v>
      </c>
      <c r="B128" t="s">
        <v>239</v>
      </c>
      <c r="C128" s="1">
        <v>2866</v>
      </c>
      <c r="D128" s="1">
        <v>8375404.5</v>
      </c>
      <c r="E128" s="2">
        <v>22</v>
      </c>
      <c r="F128" s="1">
        <f t="shared" si="2"/>
        <v>38070020.454545453</v>
      </c>
      <c r="G128" s="1">
        <f t="shared" si="3"/>
        <v>2805760.5074999998</v>
      </c>
    </row>
    <row r="129" spans="1:7">
      <c r="A129" t="s">
        <v>240</v>
      </c>
      <c r="B129" t="s">
        <v>241</v>
      </c>
      <c r="C129" s="1">
        <v>72634</v>
      </c>
      <c r="D129" s="1">
        <v>274008097.14999998</v>
      </c>
      <c r="E129" s="2">
        <v>21</v>
      </c>
      <c r="F129" s="1">
        <f t="shared" si="2"/>
        <v>1304800462.6190474</v>
      </c>
      <c r="G129" s="1">
        <f t="shared" si="3"/>
        <v>96163794.095023811</v>
      </c>
    </row>
    <row r="130" spans="1:7">
      <c r="A130" t="s">
        <v>242</v>
      </c>
      <c r="B130" t="s">
        <v>243</v>
      </c>
      <c r="C130" s="1">
        <v>2580</v>
      </c>
      <c r="D130" s="1">
        <v>8215121.4100000001</v>
      </c>
      <c r="E130" s="2">
        <v>21.5</v>
      </c>
      <c r="F130" s="1">
        <f t="shared" si="2"/>
        <v>38209867.023255818</v>
      </c>
      <c r="G130" s="1">
        <f t="shared" si="3"/>
        <v>2816067.1996139539</v>
      </c>
    </row>
    <row r="131" spans="1:7">
      <c r="A131" t="s">
        <v>244</v>
      </c>
      <c r="B131" t="s">
        <v>245</v>
      </c>
      <c r="C131" s="1">
        <v>14203</v>
      </c>
      <c r="D131" s="1">
        <v>49255060.159999996</v>
      </c>
      <c r="E131" s="2">
        <v>21.5</v>
      </c>
      <c r="F131" s="1">
        <f t="shared" si="2"/>
        <v>229093303.06976745</v>
      </c>
      <c r="G131" s="1">
        <f t="shared" si="3"/>
        <v>16884176.436241861</v>
      </c>
    </row>
    <row r="132" spans="1:7">
      <c r="A132" t="s">
        <v>246</v>
      </c>
      <c r="B132" t="s">
        <v>247</v>
      </c>
      <c r="C132" s="1">
        <v>18788</v>
      </c>
      <c r="D132" s="1">
        <v>67996104.260000005</v>
      </c>
      <c r="E132" s="2">
        <v>21.5</v>
      </c>
      <c r="F132" s="1">
        <f t="shared" si="2"/>
        <v>316260950.04651165</v>
      </c>
      <c r="G132" s="1">
        <f t="shared" si="3"/>
        <v>23308432.018427912</v>
      </c>
    </row>
    <row r="133" spans="1:7">
      <c r="A133" t="s">
        <v>248</v>
      </c>
      <c r="B133" t="s">
        <v>249</v>
      </c>
      <c r="C133" s="1">
        <v>2917</v>
      </c>
      <c r="D133" s="1">
        <v>10313611.6</v>
      </c>
      <c r="E133" s="2">
        <v>21.999999999999996</v>
      </c>
      <c r="F133" s="1">
        <f t="shared" si="2"/>
        <v>46880052.727272734</v>
      </c>
      <c r="G133" s="1">
        <f t="shared" si="3"/>
        <v>3455059.8860000009</v>
      </c>
    </row>
    <row r="134" spans="1:7">
      <c r="A134" t="s">
        <v>250</v>
      </c>
      <c r="B134" t="s">
        <v>251</v>
      </c>
      <c r="C134" s="1">
        <v>24164</v>
      </c>
      <c r="D134" s="1">
        <v>103387482.3</v>
      </c>
      <c r="E134" s="2">
        <v>20.5</v>
      </c>
      <c r="F134" s="1">
        <f t="shared" si="2"/>
        <v>504329181.9512195</v>
      </c>
      <c r="G134" s="1">
        <f t="shared" si="3"/>
        <v>37169060.709804878</v>
      </c>
    </row>
    <row r="135" spans="1:7">
      <c r="A135" t="s">
        <v>252</v>
      </c>
      <c r="B135" t="s">
        <v>253</v>
      </c>
      <c r="C135" s="1">
        <v>9280</v>
      </c>
      <c r="D135" s="1">
        <v>32121125.77</v>
      </c>
      <c r="E135" s="2">
        <v>21</v>
      </c>
      <c r="F135" s="1">
        <f t="shared" si="2"/>
        <v>152957741.76190478</v>
      </c>
      <c r="G135" s="1">
        <f t="shared" si="3"/>
        <v>11272985.567852383</v>
      </c>
    </row>
    <row r="136" spans="1:7">
      <c r="A136" t="s">
        <v>254</v>
      </c>
      <c r="B136" t="s">
        <v>255</v>
      </c>
      <c r="C136" s="1">
        <v>719</v>
      </c>
      <c r="D136" s="1">
        <v>1906984.08</v>
      </c>
      <c r="E136" s="2">
        <v>21</v>
      </c>
      <c r="F136" s="1">
        <f t="shared" si="2"/>
        <v>9080876.5714285709</v>
      </c>
      <c r="G136" s="1">
        <f t="shared" si="3"/>
        <v>669260.60331428563</v>
      </c>
    </row>
    <row r="137" spans="1:7">
      <c r="A137" t="s">
        <v>256</v>
      </c>
      <c r="B137" t="s">
        <v>257</v>
      </c>
      <c r="C137" s="1">
        <v>10543</v>
      </c>
      <c r="D137" s="1">
        <v>32513987.77</v>
      </c>
      <c r="E137" s="2">
        <v>21</v>
      </c>
      <c r="F137" s="1">
        <f t="shared" ref="F137:F200" si="4">D137*100/E137</f>
        <v>154828513.19047618</v>
      </c>
      <c r="G137" s="1">
        <f t="shared" si="3"/>
        <v>11410861.422138095</v>
      </c>
    </row>
    <row r="138" spans="1:7">
      <c r="A138" t="s">
        <v>258</v>
      </c>
      <c r="B138" t="s">
        <v>259</v>
      </c>
      <c r="C138" s="1">
        <v>20291</v>
      </c>
      <c r="D138" s="1">
        <v>81909648.719999999</v>
      </c>
      <c r="E138" s="2">
        <v>19.5</v>
      </c>
      <c r="F138" s="1">
        <f t="shared" si="4"/>
        <v>420049480.61538464</v>
      </c>
      <c r="G138" s="1">
        <f t="shared" ref="G138:G201" si="5">F138*$E$8/100</f>
        <v>30957646.721353851</v>
      </c>
    </row>
    <row r="139" spans="1:7">
      <c r="A139" t="s">
        <v>260</v>
      </c>
      <c r="B139" t="s">
        <v>261</v>
      </c>
      <c r="C139" s="1">
        <v>10218</v>
      </c>
      <c r="D139" s="1">
        <v>36398004.530000001</v>
      </c>
      <c r="E139" s="2">
        <v>21.5</v>
      </c>
      <c r="F139" s="1">
        <f t="shared" si="4"/>
        <v>169293044.3255814</v>
      </c>
      <c r="G139" s="1">
        <f t="shared" si="5"/>
        <v>12476897.36679535</v>
      </c>
    </row>
    <row r="140" spans="1:7">
      <c r="A140" t="s">
        <v>262</v>
      </c>
      <c r="B140" t="s">
        <v>263</v>
      </c>
      <c r="C140" s="1">
        <v>11979</v>
      </c>
      <c r="D140" s="1">
        <v>40407649.68</v>
      </c>
      <c r="E140" s="2">
        <v>21.499999999999996</v>
      </c>
      <c r="F140" s="1">
        <f t="shared" si="4"/>
        <v>187942556.65116283</v>
      </c>
      <c r="G140" s="1">
        <f t="shared" si="5"/>
        <v>13851366.425190702</v>
      </c>
    </row>
    <row r="141" spans="1:7">
      <c r="A141" t="s">
        <v>264</v>
      </c>
      <c r="B141" t="s">
        <v>265</v>
      </c>
      <c r="C141" s="1">
        <v>15628</v>
      </c>
      <c r="D141" s="1">
        <v>50929036.829999998</v>
      </c>
      <c r="E141" s="2">
        <v>21</v>
      </c>
      <c r="F141" s="1">
        <f t="shared" si="4"/>
        <v>242519223</v>
      </c>
      <c r="G141" s="1">
        <f t="shared" si="5"/>
        <v>17873666.735100001</v>
      </c>
    </row>
    <row r="142" spans="1:7">
      <c r="A142" t="s">
        <v>266</v>
      </c>
      <c r="B142" t="s">
        <v>267</v>
      </c>
      <c r="C142" s="1">
        <v>7799</v>
      </c>
      <c r="D142" s="1">
        <v>28554089.699999999</v>
      </c>
      <c r="E142" s="2">
        <v>21.5</v>
      </c>
      <c r="F142" s="1">
        <f t="shared" si="4"/>
        <v>132809719.53488372</v>
      </c>
      <c r="G142" s="1">
        <f t="shared" si="5"/>
        <v>9788076.3297209311</v>
      </c>
    </row>
    <row r="143" spans="1:7">
      <c r="A143" t="s">
        <v>268</v>
      </c>
      <c r="B143" t="s">
        <v>269</v>
      </c>
      <c r="C143" s="1">
        <v>14643</v>
      </c>
      <c r="D143" s="1">
        <v>53150300.240000002</v>
      </c>
      <c r="E143" s="2">
        <v>20.25</v>
      </c>
      <c r="F143" s="1">
        <f t="shared" si="4"/>
        <v>262470618.46913579</v>
      </c>
      <c r="G143" s="1">
        <f t="shared" si="5"/>
        <v>19344084.581175309</v>
      </c>
    </row>
    <row r="144" spans="1:7">
      <c r="A144" t="s">
        <v>270</v>
      </c>
      <c r="B144" t="s">
        <v>271</v>
      </c>
      <c r="C144" s="1">
        <v>703</v>
      </c>
      <c r="D144" s="1">
        <v>2081652.18</v>
      </c>
      <c r="E144" s="2">
        <v>18.5</v>
      </c>
      <c r="F144" s="1">
        <f t="shared" si="4"/>
        <v>11252173.945945946</v>
      </c>
      <c r="G144" s="1">
        <f t="shared" si="5"/>
        <v>829285.21981621627</v>
      </c>
    </row>
    <row r="145" spans="1:7">
      <c r="A145" t="s">
        <v>272</v>
      </c>
      <c r="B145" t="s">
        <v>273</v>
      </c>
      <c r="C145" s="1">
        <v>2018</v>
      </c>
      <c r="D145" s="1">
        <v>5957538.0800000001</v>
      </c>
      <c r="E145" s="2">
        <v>21</v>
      </c>
      <c r="F145" s="1">
        <f t="shared" si="4"/>
        <v>28369228.952380951</v>
      </c>
      <c r="G145" s="1">
        <f t="shared" si="5"/>
        <v>2090812.1737904761</v>
      </c>
    </row>
    <row r="146" spans="1:7">
      <c r="A146" t="s">
        <v>274</v>
      </c>
      <c r="B146" t="s">
        <v>275</v>
      </c>
      <c r="C146" s="1">
        <v>5622</v>
      </c>
      <c r="D146" s="1">
        <v>17488309.760000002</v>
      </c>
      <c r="E146" s="2">
        <v>20</v>
      </c>
      <c r="F146" s="1">
        <f t="shared" si="4"/>
        <v>87441548.800000012</v>
      </c>
      <c r="G146" s="1">
        <f t="shared" si="5"/>
        <v>6444442.1465600012</v>
      </c>
    </row>
    <row r="147" spans="1:7">
      <c r="A147" t="s">
        <v>276</v>
      </c>
      <c r="B147" t="s">
        <v>277</v>
      </c>
      <c r="C147" s="1">
        <v>4473</v>
      </c>
      <c r="D147" s="1">
        <v>14485755.109999999</v>
      </c>
      <c r="E147" s="2">
        <v>21</v>
      </c>
      <c r="F147" s="1">
        <f t="shared" si="4"/>
        <v>68979786.238095239</v>
      </c>
      <c r="G147" s="1">
        <f t="shared" si="5"/>
        <v>5083810.2457476193</v>
      </c>
    </row>
    <row r="148" spans="1:7">
      <c r="A148" t="s">
        <v>278</v>
      </c>
      <c r="B148" t="s">
        <v>279</v>
      </c>
      <c r="C148" s="1">
        <v>45988</v>
      </c>
      <c r="D148" s="1">
        <v>187090443.72999999</v>
      </c>
      <c r="E148" s="2">
        <v>20.5</v>
      </c>
      <c r="F148" s="1">
        <f t="shared" si="4"/>
        <v>912636310.87804878</v>
      </c>
      <c r="G148" s="1">
        <f t="shared" si="5"/>
        <v>67261296.111712202</v>
      </c>
    </row>
    <row r="149" spans="1:7">
      <c r="A149" t="s">
        <v>280</v>
      </c>
      <c r="B149" t="s">
        <v>281</v>
      </c>
      <c r="C149" s="1">
        <v>15086</v>
      </c>
      <c r="D149" s="1">
        <v>63162889.5</v>
      </c>
      <c r="E149" s="2">
        <v>20.5</v>
      </c>
      <c r="F149" s="1">
        <f t="shared" si="4"/>
        <v>308111656.097561</v>
      </c>
      <c r="G149" s="1">
        <f t="shared" si="5"/>
        <v>22707829.054390244</v>
      </c>
    </row>
    <row r="150" spans="1:7">
      <c r="A150" t="s">
        <v>282</v>
      </c>
      <c r="B150" t="s">
        <v>283</v>
      </c>
      <c r="C150" s="1">
        <v>5487</v>
      </c>
      <c r="D150" s="1">
        <v>19548354.93</v>
      </c>
      <c r="E150" s="2">
        <v>21.5</v>
      </c>
      <c r="F150" s="1">
        <f t="shared" si="4"/>
        <v>90922581.069767445</v>
      </c>
      <c r="G150" s="1">
        <f t="shared" si="5"/>
        <v>6700994.2248418601</v>
      </c>
    </row>
    <row r="151" spans="1:7">
      <c r="A151" t="s">
        <v>284</v>
      </c>
      <c r="B151" t="s">
        <v>285</v>
      </c>
      <c r="C151" s="1">
        <v>1990</v>
      </c>
      <c r="D151" s="1">
        <v>6274801.0499999998</v>
      </c>
      <c r="E151" s="2">
        <v>20.75</v>
      </c>
      <c r="F151" s="1">
        <f t="shared" si="4"/>
        <v>30240005.060240965</v>
      </c>
      <c r="G151" s="1">
        <f t="shared" si="5"/>
        <v>2228688.3729397594</v>
      </c>
    </row>
    <row r="152" spans="1:7">
      <c r="A152" t="s">
        <v>286</v>
      </c>
      <c r="B152" t="s">
        <v>287</v>
      </c>
      <c r="C152" s="1">
        <v>9612</v>
      </c>
      <c r="D152" s="1">
        <v>41573395.289999999</v>
      </c>
      <c r="E152" s="2">
        <v>20.750000000000004</v>
      </c>
      <c r="F152" s="1">
        <f t="shared" si="4"/>
        <v>200353712.24096382</v>
      </c>
      <c r="G152" s="1">
        <f t="shared" si="5"/>
        <v>14766068.592159033</v>
      </c>
    </row>
    <row r="153" spans="1:7">
      <c r="A153" t="s">
        <v>288</v>
      </c>
      <c r="B153" t="s">
        <v>289</v>
      </c>
      <c r="C153" s="1">
        <v>1076</v>
      </c>
      <c r="D153" s="1">
        <v>2502856.71</v>
      </c>
      <c r="E153" s="2">
        <v>22.5</v>
      </c>
      <c r="F153" s="1">
        <f t="shared" si="4"/>
        <v>11123807.6</v>
      </c>
      <c r="G153" s="1">
        <f t="shared" si="5"/>
        <v>819824.62011999998</v>
      </c>
    </row>
    <row r="154" spans="1:7">
      <c r="A154" t="s">
        <v>290</v>
      </c>
      <c r="B154" t="s">
        <v>291</v>
      </c>
      <c r="C154" s="1">
        <v>3055</v>
      </c>
      <c r="D154" s="1">
        <v>8831907.2400000002</v>
      </c>
      <c r="E154" s="2">
        <v>20.5</v>
      </c>
      <c r="F154" s="1">
        <f t="shared" si="4"/>
        <v>43082474.341463417</v>
      </c>
      <c r="G154" s="1">
        <f t="shared" si="5"/>
        <v>3175178.3589658542</v>
      </c>
    </row>
    <row r="155" spans="1:7">
      <c r="A155" t="s">
        <v>292</v>
      </c>
      <c r="B155" t="s">
        <v>293</v>
      </c>
      <c r="C155" s="1">
        <v>1835</v>
      </c>
      <c r="D155" s="1">
        <v>5218792.9800000004</v>
      </c>
      <c r="E155" s="2">
        <v>21.500000000000004</v>
      </c>
      <c r="F155" s="1">
        <f t="shared" si="4"/>
        <v>24273455.72093023</v>
      </c>
      <c r="G155" s="1">
        <f t="shared" si="5"/>
        <v>1788953.686632558</v>
      </c>
    </row>
    <row r="156" spans="1:7">
      <c r="A156" t="s">
        <v>294</v>
      </c>
      <c r="B156" t="s">
        <v>295</v>
      </c>
      <c r="C156" s="1">
        <v>52122</v>
      </c>
      <c r="D156" s="1">
        <v>202389150.91999999</v>
      </c>
      <c r="E156" s="2">
        <v>22</v>
      </c>
      <c r="F156" s="1">
        <f t="shared" si="4"/>
        <v>919950686</v>
      </c>
      <c r="G156" s="1">
        <f t="shared" si="5"/>
        <v>67800365.558200002</v>
      </c>
    </row>
    <row r="157" spans="1:7">
      <c r="A157" t="s">
        <v>296</v>
      </c>
      <c r="B157" t="s">
        <v>297</v>
      </c>
      <c r="C157" s="1">
        <v>8909</v>
      </c>
      <c r="D157" s="1">
        <v>29840297.09</v>
      </c>
      <c r="E157" s="2">
        <v>22</v>
      </c>
      <c r="F157" s="1">
        <f t="shared" si="4"/>
        <v>135637714.04545453</v>
      </c>
      <c r="G157" s="1">
        <f t="shared" si="5"/>
        <v>9996499.5251499992</v>
      </c>
    </row>
    <row r="158" spans="1:7">
      <c r="A158" t="s">
        <v>298</v>
      </c>
      <c r="B158" t="s">
        <v>299</v>
      </c>
      <c r="C158" s="1">
        <v>1488</v>
      </c>
      <c r="D158" s="1">
        <v>4270960.5599999996</v>
      </c>
      <c r="E158" s="2">
        <v>22</v>
      </c>
      <c r="F158" s="1">
        <f t="shared" si="4"/>
        <v>19413457.09090909</v>
      </c>
      <c r="G158" s="1">
        <f t="shared" si="5"/>
        <v>1430771.7875999999</v>
      </c>
    </row>
    <row r="159" spans="1:7">
      <c r="A159" t="s">
        <v>300</v>
      </c>
      <c r="B159" t="s">
        <v>301</v>
      </c>
      <c r="C159" s="1">
        <v>2321</v>
      </c>
      <c r="D159" s="1">
        <v>8244943.0800000001</v>
      </c>
      <c r="E159" s="2">
        <v>21.5</v>
      </c>
      <c r="F159" s="1">
        <f t="shared" si="4"/>
        <v>38348572.465116277</v>
      </c>
      <c r="G159" s="1">
        <f t="shared" si="5"/>
        <v>2826289.7906790697</v>
      </c>
    </row>
    <row r="160" spans="1:7">
      <c r="A160" t="s">
        <v>302</v>
      </c>
      <c r="B160" t="s">
        <v>303</v>
      </c>
      <c r="C160" s="1">
        <v>19536</v>
      </c>
      <c r="D160" s="1">
        <v>78883645.819999993</v>
      </c>
      <c r="E160" s="2">
        <v>20.75</v>
      </c>
      <c r="F160" s="1">
        <f t="shared" si="4"/>
        <v>380162148.53012043</v>
      </c>
      <c r="G160" s="1">
        <f t="shared" si="5"/>
        <v>28017950.346669875</v>
      </c>
    </row>
    <row r="161" spans="1:7">
      <c r="A161" t="s">
        <v>304</v>
      </c>
      <c r="B161" t="s">
        <v>305</v>
      </c>
      <c r="C161" s="1">
        <v>10426</v>
      </c>
      <c r="D161" s="1">
        <v>40917970.479999997</v>
      </c>
      <c r="E161" s="2">
        <v>19.5</v>
      </c>
      <c r="F161" s="1">
        <f t="shared" si="4"/>
        <v>209835746.05128202</v>
      </c>
      <c r="G161" s="1">
        <f t="shared" si="5"/>
        <v>15464894.483979486</v>
      </c>
    </row>
    <row r="162" spans="1:7">
      <c r="A162" t="s">
        <v>306</v>
      </c>
      <c r="B162" t="s">
        <v>307</v>
      </c>
      <c r="C162" s="1">
        <v>7594</v>
      </c>
      <c r="D162" s="1">
        <v>27479933.420000002</v>
      </c>
      <c r="E162" s="2">
        <v>21.25</v>
      </c>
      <c r="F162" s="1">
        <f t="shared" si="4"/>
        <v>129317333.74117647</v>
      </c>
      <c r="G162" s="1">
        <f t="shared" si="5"/>
        <v>9530687.4967247061</v>
      </c>
    </row>
    <row r="163" spans="1:7">
      <c r="A163" t="s">
        <v>308</v>
      </c>
      <c r="B163" t="s">
        <v>309</v>
      </c>
      <c r="C163" s="1">
        <v>1816</v>
      </c>
      <c r="D163" s="1">
        <v>6107136.8899999997</v>
      </c>
      <c r="E163" s="2">
        <v>21.5</v>
      </c>
      <c r="F163" s="1">
        <f t="shared" si="4"/>
        <v>28405287.860465117</v>
      </c>
      <c r="G163" s="1">
        <f t="shared" si="5"/>
        <v>2093469.7153162793</v>
      </c>
    </row>
    <row r="164" spans="1:7">
      <c r="A164" t="s">
        <v>310</v>
      </c>
      <c r="B164" t="s">
        <v>311</v>
      </c>
      <c r="C164" s="1">
        <v>20837</v>
      </c>
      <c r="D164" s="1">
        <v>84187344.280000001</v>
      </c>
      <c r="E164" s="2">
        <v>20.999999999999996</v>
      </c>
      <c r="F164" s="1">
        <f t="shared" si="4"/>
        <v>400892115.6190477</v>
      </c>
      <c r="G164" s="1">
        <f t="shared" si="5"/>
        <v>29545748.921123814</v>
      </c>
    </row>
    <row r="165" spans="1:7">
      <c r="A165" t="s">
        <v>312</v>
      </c>
      <c r="B165" t="s">
        <v>313</v>
      </c>
      <c r="C165" s="1">
        <v>5635</v>
      </c>
      <c r="D165" s="1">
        <v>17958668.93</v>
      </c>
      <c r="E165" s="2">
        <v>20.750000000000004</v>
      </c>
      <c r="F165" s="1">
        <f t="shared" si="4"/>
        <v>86547802.072289139</v>
      </c>
      <c r="G165" s="1">
        <f t="shared" si="5"/>
        <v>6378573.0127277104</v>
      </c>
    </row>
    <row r="166" spans="1:7">
      <c r="A166" t="s">
        <v>314</v>
      </c>
      <c r="B166" t="s">
        <v>315</v>
      </c>
      <c r="C166" s="1">
        <v>9563</v>
      </c>
      <c r="D166" s="1">
        <v>36501088.619999997</v>
      </c>
      <c r="E166" s="2">
        <v>22.500000000000004</v>
      </c>
      <c r="F166" s="1">
        <f t="shared" si="4"/>
        <v>162227060.53333327</v>
      </c>
      <c r="G166" s="1">
        <f t="shared" si="5"/>
        <v>11956134.361306662</v>
      </c>
    </row>
    <row r="167" spans="1:7">
      <c r="A167" t="s">
        <v>316</v>
      </c>
      <c r="B167" t="s">
        <v>317</v>
      </c>
      <c r="C167" s="1">
        <v>19579</v>
      </c>
      <c r="D167" s="1">
        <v>84799109.709999993</v>
      </c>
      <c r="E167" s="2">
        <v>19</v>
      </c>
      <c r="F167" s="1">
        <f t="shared" si="4"/>
        <v>446311103.73684204</v>
      </c>
      <c r="G167" s="1">
        <f t="shared" si="5"/>
        <v>32893128.345405258</v>
      </c>
    </row>
    <row r="168" spans="1:7">
      <c r="A168" t="s">
        <v>318</v>
      </c>
      <c r="B168" t="s">
        <v>319</v>
      </c>
      <c r="C168" s="1">
        <v>5169</v>
      </c>
      <c r="D168" s="1">
        <v>19187853.420000002</v>
      </c>
      <c r="E168" s="2">
        <v>21.75</v>
      </c>
      <c r="F168" s="1">
        <f t="shared" si="4"/>
        <v>88220015.724137947</v>
      </c>
      <c r="G168" s="1">
        <f t="shared" si="5"/>
        <v>6501815.1588689676</v>
      </c>
    </row>
    <row r="169" spans="1:7">
      <c r="A169" t="s">
        <v>320</v>
      </c>
      <c r="B169" t="s">
        <v>321</v>
      </c>
      <c r="C169" s="1">
        <v>10396</v>
      </c>
      <c r="D169" s="1">
        <v>31602225.780000001</v>
      </c>
      <c r="E169" s="2">
        <v>22</v>
      </c>
      <c r="F169" s="1">
        <f t="shared" si="4"/>
        <v>143646480.81818181</v>
      </c>
      <c r="G169" s="1">
        <f t="shared" si="5"/>
        <v>10586745.636299999</v>
      </c>
    </row>
    <row r="170" spans="1:7">
      <c r="A170" t="s">
        <v>322</v>
      </c>
      <c r="B170" t="s">
        <v>323</v>
      </c>
      <c r="C170" s="1">
        <v>34884</v>
      </c>
      <c r="D170" s="1">
        <v>144660872.96000001</v>
      </c>
      <c r="E170" s="2">
        <v>21</v>
      </c>
      <c r="F170" s="1">
        <f t="shared" si="4"/>
        <v>688861299.80952382</v>
      </c>
      <c r="G170" s="1">
        <f t="shared" si="5"/>
        <v>50769077.795961902</v>
      </c>
    </row>
    <row r="171" spans="1:7">
      <c r="A171" t="s">
        <v>324</v>
      </c>
      <c r="B171" t="s">
        <v>325</v>
      </c>
      <c r="C171" s="1">
        <v>4689</v>
      </c>
      <c r="D171" s="1">
        <v>18213063.219999999</v>
      </c>
      <c r="E171" s="2">
        <v>21.5</v>
      </c>
      <c r="F171" s="1">
        <f t="shared" si="4"/>
        <v>84711921.953488365</v>
      </c>
      <c r="G171" s="1">
        <f t="shared" si="5"/>
        <v>6243268.647972093</v>
      </c>
    </row>
    <row r="172" spans="1:7">
      <c r="A172" t="s">
        <v>326</v>
      </c>
      <c r="B172" t="s">
        <v>327</v>
      </c>
      <c r="C172" s="1">
        <v>9423</v>
      </c>
      <c r="D172" s="1">
        <v>26710262.260000002</v>
      </c>
      <c r="E172" s="2">
        <v>21</v>
      </c>
      <c r="F172" s="1">
        <f t="shared" si="4"/>
        <v>127191725.04761904</v>
      </c>
      <c r="G172" s="1">
        <f t="shared" si="5"/>
        <v>9374030.1360095236</v>
      </c>
    </row>
    <row r="173" spans="1:7">
      <c r="A173" t="s">
        <v>328</v>
      </c>
      <c r="B173" t="s">
        <v>329</v>
      </c>
      <c r="C173" s="1">
        <v>44127</v>
      </c>
      <c r="D173" s="1">
        <v>198182195.91</v>
      </c>
      <c r="E173" s="2">
        <v>19.75</v>
      </c>
      <c r="F173" s="1">
        <f t="shared" si="4"/>
        <v>1003454156.5063291</v>
      </c>
      <c r="G173" s="1">
        <f t="shared" si="5"/>
        <v>73954571.334516451</v>
      </c>
    </row>
    <row r="174" spans="1:7">
      <c r="A174" t="s">
        <v>330</v>
      </c>
      <c r="B174" t="s">
        <v>331</v>
      </c>
      <c r="C174" s="1">
        <v>9562</v>
      </c>
      <c r="D174" s="1">
        <v>29606222.329999998</v>
      </c>
      <c r="E174" s="2">
        <v>21</v>
      </c>
      <c r="F174" s="1">
        <f t="shared" si="4"/>
        <v>140982011.09523809</v>
      </c>
      <c r="G174" s="1">
        <f t="shared" si="5"/>
        <v>10390374.217719046</v>
      </c>
    </row>
    <row r="175" spans="1:7">
      <c r="A175" t="s">
        <v>332</v>
      </c>
      <c r="B175" t="s">
        <v>333</v>
      </c>
      <c r="C175" s="1">
        <v>15808</v>
      </c>
      <c r="D175" s="1">
        <v>55699668.600000001</v>
      </c>
      <c r="E175" s="2">
        <v>21.25</v>
      </c>
      <c r="F175" s="1">
        <f t="shared" si="4"/>
        <v>262116087.52941176</v>
      </c>
      <c r="G175" s="1">
        <f t="shared" si="5"/>
        <v>19317955.650917646</v>
      </c>
    </row>
    <row r="176" spans="1:7">
      <c r="A176" t="s">
        <v>334</v>
      </c>
      <c r="B176" t="s">
        <v>335</v>
      </c>
      <c r="C176" s="1">
        <v>1337</v>
      </c>
      <c r="D176" s="1">
        <v>4074981.07</v>
      </c>
      <c r="E176" s="2">
        <v>21</v>
      </c>
      <c r="F176" s="1">
        <f t="shared" si="4"/>
        <v>19404671.761904761</v>
      </c>
      <c r="G176" s="1">
        <f t="shared" si="5"/>
        <v>1430124.3088523808</v>
      </c>
    </row>
    <row r="177" spans="1:7">
      <c r="A177" t="s">
        <v>336</v>
      </c>
      <c r="B177" t="s">
        <v>337</v>
      </c>
      <c r="C177" s="1">
        <v>8978</v>
      </c>
      <c r="D177" s="1">
        <v>32116256.84</v>
      </c>
      <c r="E177" s="2">
        <v>22</v>
      </c>
      <c r="F177" s="1">
        <f t="shared" si="4"/>
        <v>145982985.63636363</v>
      </c>
      <c r="G177" s="1">
        <f t="shared" si="5"/>
        <v>10758946.041399999</v>
      </c>
    </row>
    <row r="178" spans="1:7">
      <c r="A178" t="s">
        <v>338</v>
      </c>
      <c r="B178" t="s">
        <v>339</v>
      </c>
      <c r="C178" s="1">
        <v>7102</v>
      </c>
      <c r="D178" s="1">
        <v>23714914.870000001</v>
      </c>
      <c r="E178" s="2">
        <v>22</v>
      </c>
      <c r="F178" s="1">
        <f t="shared" si="4"/>
        <v>107795067.59090909</v>
      </c>
      <c r="G178" s="1">
        <f t="shared" si="5"/>
        <v>7944496.4814499998</v>
      </c>
    </row>
    <row r="179" spans="1:7">
      <c r="A179" t="s">
        <v>340</v>
      </c>
      <c r="B179" t="s">
        <v>341</v>
      </c>
      <c r="C179" s="1">
        <v>209551</v>
      </c>
      <c r="D179" s="1">
        <v>819984431.00999999</v>
      </c>
      <c r="E179" s="2">
        <v>20.5</v>
      </c>
      <c r="F179" s="1">
        <f t="shared" si="4"/>
        <v>3999924053.7073169</v>
      </c>
      <c r="G179" s="1">
        <f t="shared" si="5"/>
        <v>294794402.75822926</v>
      </c>
    </row>
    <row r="180" spans="1:7">
      <c r="A180" t="s">
        <v>342</v>
      </c>
      <c r="B180" t="s">
        <v>343</v>
      </c>
      <c r="C180" s="1">
        <v>2813</v>
      </c>
      <c r="D180" s="1">
        <v>8133580.2699999996</v>
      </c>
      <c r="E180" s="2">
        <v>21</v>
      </c>
      <c r="F180" s="1">
        <f t="shared" si="4"/>
        <v>38731334.619047619</v>
      </c>
      <c r="G180" s="1">
        <f t="shared" si="5"/>
        <v>2854499.3614238095</v>
      </c>
    </row>
    <row r="181" spans="1:7">
      <c r="A181" t="s">
        <v>344</v>
      </c>
      <c r="B181" t="s">
        <v>345</v>
      </c>
      <c r="C181" s="1">
        <v>11041</v>
      </c>
      <c r="D181" s="1">
        <v>44002510.009999998</v>
      </c>
      <c r="E181" s="2">
        <v>20.75</v>
      </c>
      <c r="F181" s="1">
        <f t="shared" si="4"/>
        <v>212060289.20481929</v>
      </c>
      <c r="G181" s="1">
        <f t="shared" si="5"/>
        <v>15628843.314395182</v>
      </c>
    </row>
    <row r="182" spans="1:7">
      <c r="A182" t="s">
        <v>346</v>
      </c>
      <c r="B182" t="s">
        <v>347</v>
      </c>
      <c r="C182" s="1">
        <v>3183</v>
      </c>
      <c r="D182" s="1">
        <v>9829299.7100000009</v>
      </c>
      <c r="E182" s="2">
        <v>22</v>
      </c>
      <c r="F182" s="1">
        <f t="shared" si="4"/>
        <v>44678635.045454554</v>
      </c>
      <c r="G182" s="1">
        <f t="shared" si="5"/>
        <v>3292815.4028500007</v>
      </c>
    </row>
    <row r="183" spans="1:7">
      <c r="A183" t="s">
        <v>348</v>
      </c>
      <c r="B183" t="s">
        <v>349</v>
      </c>
      <c r="C183" s="1">
        <v>4567</v>
      </c>
      <c r="D183" s="1">
        <v>14277699.789999999</v>
      </c>
      <c r="E183" s="2">
        <v>21.5</v>
      </c>
      <c r="F183" s="1">
        <f t="shared" si="4"/>
        <v>66407906</v>
      </c>
      <c r="G183" s="1">
        <f t="shared" si="5"/>
        <v>4894262.6721999999</v>
      </c>
    </row>
    <row r="184" spans="1:7">
      <c r="A184" t="s">
        <v>350</v>
      </c>
      <c r="B184" t="s">
        <v>351</v>
      </c>
      <c r="C184" s="1">
        <v>6286</v>
      </c>
      <c r="D184" s="1">
        <v>20235275.82</v>
      </c>
      <c r="E184" s="2">
        <v>22</v>
      </c>
      <c r="F184" s="1">
        <f t="shared" si="4"/>
        <v>91978526.454545453</v>
      </c>
      <c r="G184" s="1">
        <f t="shared" si="5"/>
        <v>6778817.3997</v>
      </c>
    </row>
    <row r="185" spans="1:7">
      <c r="A185" t="s">
        <v>352</v>
      </c>
      <c r="B185" t="s">
        <v>353</v>
      </c>
      <c r="C185" s="1">
        <v>924</v>
      </c>
      <c r="D185" s="1">
        <v>3168598.82</v>
      </c>
      <c r="E185" s="2">
        <v>22</v>
      </c>
      <c r="F185" s="1">
        <f t="shared" si="4"/>
        <v>14402721.909090908</v>
      </c>
      <c r="G185" s="1">
        <f t="shared" si="5"/>
        <v>1061480.6047</v>
      </c>
    </row>
    <row r="186" spans="1:7">
      <c r="A186" t="s">
        <v>354</v>
      </c>
      <c r="B186" t="s">
        <v>355</v>
      </c>
      <c r="C186" s="1">
        <v>2676</v>
      </c>
      <c r="D186" s="1">
        <v>6741395.04</v>
      </c>
      <c r="E186" s="2">
        <v>21.5</v>
      </c>
      <c r="F186" s="1">
        <f t="shared" si="4"/>
        <v>31355325.767441861</v>
      </c>
      <c r="G186" s="1">
        <f t="shared" si="5"/>
        <v>2310887.5090604653</v>
      </c>
    </row>
    <row r="187" spans="1:7">
      <c r="A187" t="s">
        <v>356</v>
      </c>
      <c r="B187" t="s">
        <v>357</v>
      </c>
      <c r="C187" s="1">
        <v>1644</v>
      </c>
      <c r="D187" s="1">
        <v>4739283.5199999996</v>
      </c>
      <c r="E187" s="2">
        <v>21.5</v>
      </c>
      <c r="F187" s="1">
        <f t="shared" si="4"/>
        <v>22043179.162790693</v>
      </c>
      <c r="G187" s="1">
        <f t="shared" si="5"/>
        <v>1624582.304297674</v>
      </c>
    </row>
    <row r="188" spans="1:7">
      <c r="A188" t="s">
        <v>358</v>
      </c>
      <c r="B188" t="s">
        <v>359</v>
      </c>
      <c r="C188" s="1">
        <v>3678</v>
      </c>
      <c r="D188" s="1">
        <v>12135275.26</v>
      </c>
      <c r="E188" s="2">
        <v>21.75</v>
      </c>
      <c r="F188" s="1">
        <f t="shared" si="4"/>
        <v>55794369.011494257</v>
      </c>
      <c r="G188" s="1">
        <f t="shared" si="5"/>
        <v>4112044.9961471264</v>
      </c>
    </row>
    <row r="189" spans="1:7">
      <c r="A189" t="s">
        <v>360</v>
      </c>
      <c r="B189" t="s">
        <v>361</v>
      </c>
      <c r="C189" s="1">
        <v>17253</v>
      </c>
      <c r="D189" s="1">
        <v>60657211.75</v>
      </c>
      <c r="E189" s="2">
        <v>22</v>
      </c>
      <c r="F189" s="1">
        <f t="shared" si="4"/>
        <v>275714598.86363637</v>
      </c>
      <c r="G189" s="1">
        <f t="shared" si="5"/>
        <v>20320165.936250001</v>
      </c>
    </row>
    <row r="190" spans="1:7">
      <c r="A190" t="s">
        <v>362</v>
      </c>
      <c r="B190" t="s">
        <v>363</v>
      </c>
      <c r="C190" s="1">
        <v>4269</v>
      </c>
      <c r="D190" s="1">
        <v>11091079.710000001</v>
      </c>
      <c r="E190" s="2">
        <v>21.750000000000004</v>
      </c>
      <c r="F190" s="1">
        <f t="shared" si="4"/>
        <v>50993469.931034476</v>
      </c>
      <c r="G190" s="1">
        <f t="shared" si="5"/>
        <v>3758218.733917241</v>
      </c>
    </row>
    <row r="191" spans="1:7">
      <c r="A191" t="s">
        <v>364</v>
      </c>
      <c r="B191" t="s">
        <v>365</v>
      </c>
      <c r="C191" s="1">
        <v>19097</v>
      </c>
      <c r="D191" s="1">
        <v>74060254.959999993</v>
      </c>
      <c r="E191" s="2">
        <v>21.25</v>
      </c>
      <c r="F191" s="1">
        <f t="shared" si="4"/>
        <v>348518846.87058818</v>
      </c>
      <c r="G191" s="1">
        <f t="shared" si="5"/>
        <v>25685839.01436235</v>
      </c>
    </row>
    <row r="192" spans="1:7">
      <c r="A192" t="s">
        <v>366</v>
      </c>
      <c r="B192" t="s">
        <v>367</v>
      </c>
      <c r="C192" s="1">
        <v>11172</v>
      </c>
      <c r="D192" s="1">
        <v>35639736.229999997</v>
      </c>
      <c r="E192" s="2">
        <v>21</v>
      </c>
      <c r="F192" s="1">
        <f t="shared" si="4"/>
        <v>169713029.66666666</v>
      </c>
      <c r="G192" s="1">
        <f t="shared" si="5"/>
        <v>12507850.286433332</v>
      </c>
    </row>
    <row r="193" spans="1:7">
      <c r="A193" t="s">
        <v>368</v>
      </c>
      <c r="B193" t="s">
        <v>369</v>
      </c>
      <c r="C193" s="1">
        <v>3873</v>
      </c>
      <c r="D193" s="1">
        <v>10550988.619999999</v>
      </c>
      <c r="E193" s="2">
        <v>21.000000000000004</v>
      </c>
      <c r="F193" s="1">
        <f t="shared" si="4"/>
        <v>50242802.95238094</v>
      </c>
      <c r="G193" s="1">
        <f t="shared" si="5"/>
        <v>3702894.5775904749</v>
      </c>
    </row>
    <row r="194" spans="1:7">
      <c r="A194" t="s">
        <v>370</v>
      </c>
      <c r="B194" t="s">
        <v>371</v>
      </c>
      <c r="C194" s="1">
        <v>20206</v>
      </c>
      <c r="D194" s="1">
        <v>97209996.439999998</v>
      </c>
      <c r="E194" s="2">
        <v>20.5</v>
      </c>
      <c r="F194" s="1">
        <f t="shared" si="4"/>
        <v>474195104.58536583</v>
      </c>
      <c r="G194" s="1">
        <f t="shared" si="5"/>
        <v>34948179.207941458</v>
      </c>
    </row>
    <row r="195" spans="1:7">
      <c r="A195" t="s">
        <v>372</v>
      </c>
      <c r="B195" t="s">
        <v>373</v>
      </c>
      <c r="C195" s="1">
        <v>4161</v>
      </c>
      <c r="D195" s="1">
        <v>10041039.560000001</v>
      </c>
      <c r="E195" s="2">
        <v>20.25</v>
      </c>
      <c r="F195" s="1">
        <f t="shared" si="4"/>
        <v>49585380.543209873</v>
      </c>
      <c r="G195" s="1">
        <f t="shared" si="5"/>
        <v>3654442.546034568</v>
      </c>
    </row>
    <row r="196" spans="1:7">
      <c r="A196" t="s">
        <v>374</v>
      </c>
      <c r="B196" t="s">
        <v>375</v>
      </c>
      <c r="C196" s="1">
        <v>2013</v>
      </c>
      <c r="D196" s="1">
        <v>6129403.8700000001</v>
      </c>
      <c r="E196" s="2">
        <v>21.5</v>
      </c>
      <c r="F196" s="1">
        <f t="shared" si="4"/>
        <v>28508855.209302325</v>
      </c>
      <c r="G196" s="1">
        <f t="shared" si="5"/>
        <v>2101102.6289255815</v>
      </c>
    </row>
    <row r="197" spans="1:7">
      <c r="A197" t="s">
        <v>376</v>
      </c>
      <c r="B197" t="s">
        <v>377</v>
      </c>
      <c r="C197" s="1">
        <v>83482</v>
      </c>
      <c r="D197" s="1">
        <v>309895695.25</v>
      </c>
      <c r="E197" s="2">
        <v>21.000000000000004</v>
      </c>
      <c r="F197" s="1">
        <f t="shared" si="4"/>
        <v>1475693786.9047616</v>
      </c>
      <c r="G197" s="1">
        <f t="shared" si="5"/>
        <v>108758632.09488092</v>
      </c>
    </row>
    <row r="198" spans="1:7">
      <c r="A198" t="s">
        <v>378</v>
      </c>
      <c r="B198" t="s">
        <v>379</v>
      </c>
      <c r="C198" s="1">
        <v>5066</v>
      </c>
      <c r="D198" s="1">
        <v>20922671.82</v>
      </c>
      <c r="E198" s="2">
        <v>20.500000000000004</v>
      </c>
      <c r="F198" s="1">
        <f t="shared" si="4"/>
        <v>102061813.75609754</v>
      </c>
      <c r="G198" s="1">
        <f t="shared" si="5"/>
        <v>7521955.6738243885</v>
      </c>
    </row>
    <row r="199" spans="1:7">
      <c r="A199" t="s">
        <v>380</v>
      </c>
      <c r="B199" t="s">
        <v>381</v>
      </c>
      <c r="C199" s="1">
        <v>3066</v>
      </c>
      <c r="D199" s="1">
        <v>8783795.5999999996</v>
      </c>
      <c r="E199" s="2">
        <v>21.75</v>
      </c>
      <c r="F199" s="1">
        <f t="shared" si="4"/>
        <v>40385267.126436785</v>
      </c>
      <c r="G199" s="1">
        <f t="shared" si="5"/>
        <v>2976394.1872183913</v>
      </c>
    </row>
    <row r="200" spans="1:7">
      <c r="A200" t="s">
        <v>382</v>
      </c>
      <c r="B200" t="s">
        <v>383</v>
      </c>
      <c r="C200" s="1">
        <v>7702</v>
      </c>
      <c r="D200" s="1">
        <v>20092871.210000001</v>
      </c>
      <c r="E200" s="2">
        <v>21</v>
      </c>
      <c r="F200" s="1">
        <f t="shared" si="4"/>
        <v>95680339.09523809</v>
      </c>
      <c r="G200" s="1">
        <f t="shared" si="5"/>
        <v>7051640.9913190473</v>
      </c>
    </row>
    <row r="201" spans="1:7">
      <c r="A201" t="s">
        <v>384</v>
      </c>
      <c r="B201" t="s">
        <v>385</v>
      </c>
      <c r="C201" s="1">
        <v>1848</v>
      </c>
      <c r="D201" s="1">
        <v>6745011.9400000004</v>
      </c>
      <c r="E201" s="2">
        <v>21.5</v>
      </c>
      <c r="F201" s="1">
        <f t="shared" ref="F201:F264" si="6">D201*100/E201</f>
        <v>31372148.558139537</v>
      </c>
      <c r="G201" s="1">
        <f t="shared" si="5"/>
        <v>2312127.3487348841</v>
      </c>
    </row>
    <row r="202" spans="1:7">
      <c r="A202" t="s">
        <v>386</v>
      </c>
      <c r="B202" t="s">
        <v>387</v>
      </c>
      <c r="C202" s="1">
        <v>2721</v>
      </c>
      <c r="D202" s="1">
        <v>8190360.7000000002</v>
      </c>
      <c r="E202" s="2">
        <v>22</v>
      </c>
      <c r="F202" s="1">
        <f t="shared" si="6"/>
        <v>37228912.272727273</v>
      </c>
      <c r="G202" s="1">
        <f t="shared" ref="G202:G265" si="7">F202*$E$8/100</f>
        <v>2743770.8344999999</v>
      </c>
    </row>
    <row r="203" spans="1:7">
      <c r="A203" t="s">
        <v>388</v>
      </c>
      <c r="B203" t="s">
        <v>389</v>
      </c>
      <c r="C203" s="1">
        <v>2446</v>
      </c>
      <c r="D203" s="1">
        <v>6612177.2999999998</v>
      </c>
      <c r="E203" s="2">
        <v>21.5</v>
      </c>
      <c r="F203" s="1">
        <f t="shared" si="6"/>
        <v>30754313.023255814</v>
      </c>
      <c r="G203" s="1">
        <f t="shared" si="7"/>
        <v>2266592.8698139535</v>
      </c>
    </row>
    <row r="204" spans="1:7">
      <c r="A204" t="s">
        <v>390</v>
      </c>
      <c r="B204" t="s">
        <v>391</v>
      </c>
      <c r="C204" s="1">
        <v>2117</v>
      </c>
      <c r="D204" s="1">
        <v>6908169.1200000001</v>
      </c>
      <c r="E204" s="2">
        <v>19.5</v>
      </c>
      <c r="F204" s="1">
        <f t="shared" si="6"/>
        <v>35426508.307692304</v>
      </c>
      <c r="G204" s="1">
        <f t="shared" si="7"/>
        <v>2610933.6622769227</v>
      </c>
    </row>
    <row r="205" spans="1:7">
      <c r="A205" t="s">
        <v>392</v>
      </c>
      <c r="B205" t="s">
        <v>393</v>
      </c>
      <c r="C205" s="1">
        <v>5119</v>
      </c>
      <c r="D205" s="1">
        <v>20449549.870000001</v>
      </c>
      <c r="E205" s="2">
        <v>20.75</v>
      </c>
      <c r="F205" s="1">
        <f t="shared" si="6"/>
        <v>98552047.566265061</v>
      </c>
      <c r="G205" s="1">
        <f t="shared" si="7"/>
        <v>7263285.9056337355</v>
      </c>
    </row>
    <row r="206" spans="1:7">
      <c r="A206" t="s">
        <v>394</v>
      </c>
      <c r="B206" t="s">
        <v>395</v>
      </c>
      <c r="C206" s="1">
        <v>3048</v>
      </c>
      <c r="D206" s="1">
        <v>10752503.41</v>
      </c>
      <c r="E206" s="2">
        <v>20.75</v>
      </c>
      <c r="F206" s="1">
        <f t="shared" si="6"/>
        <v>51819293.542168677</v>
      </c>
      <c r="G206" s="1">
        <f t="shared" si="7"/>
        <v>3819081.9340578318</v>
      </c>
    </row>
    <row r="207" spans="1:7">
      <c r="A207" t="s">
        <v>396</v>
      </c>
      <c r="B207" t="s">
        <v>397</v>
      </c>
      <c r="C207" s="1">
        <v>4964</v>
      </c>
      <c r="D207" s="1">
        <v>15673146.52</v>
      </c>
      <c r="E207" s="2">
        <v>21.75</v>
      </c>
      <c r="F207" s="1">
        <f t="shared" si="6"/>
        <v>72060443.770114943</v>
      </c>
      <c r="G207" s="1">
        <f t="shared" si="7"/>
        <v>5310854.7058574716</v>
      </c>
    </row>
    <row r="208" spans="1:7">
      <c r="A208" t="s">
        <v>398</v>
      </c>
      <c r="B208" t="s">
        <v>399</v>
      </c>
      <c r="C208" s="1">
        <v>1631</v>
      </c>
      <c r="D208" s="1">
        <v>4536739.83</v>
      </c>
      <c r="E208" s="2">
        <v>19.75</v>
      </c>
      <c r="F208" s="1">
        <f t="shared" si="6"/>
        <v>22970834.582278483</v>
      </c>
      <c r="G208" s="1">
        <f t="shared" si="7"/>
        <v>1692950.5087139243</v>
      </c>
    </row>
    <row r="209" spans="1:7">
      <c r="A209" t="s">
        <v>400</v>
      </c>
      <c r="B209" t="s">
        <v>401</v>
      </c>
      <c r="C209" s="1">
        <v>1985</v>
      </c>
      <c r="D209" s="1">
        <v>7617760.2400000002</v>
      </c>
      <c r="E209" s="2">
        <v>21.75</v>
      </c>
      <c r="F209" s="1">
        <f t="shared" si="6"/>
        <v>35024185.011494257</v>
      </c>
      <c r="G209" s="1">
        <f t="shared" si="7"/>
        <v>2581282.4353471268</v>
      </c>
    </row>
    <row r="210" spans="1:7">
      <c r="A210" t="s">
        <v>402</v>
      </c>
      <c r="B210" t="s">
        <v>403</v>
      </c>
      <c r="C210" s="1">
        <v>6439</v>
      </c>
      <c r="D210" s="1">
        <v>22000002.809999999</v>
      </c>
      <c r="E210" s="2">
        <v>21.5</v>
      </c>
      <c r="F210" s="1">
        <f t="shared" si="6"/>
        <v>102325594.46511628</v>
      </c>
      <c r="G210" s="1">
        <f t="shared" si="7"/>
        <v>7541396.3120790692</v>
      </c>
    </row>
    <row r="211" spans="1:7">
      <c r="A211" t="s">
        <v>404</v>
      </c>
      <c r="B211" t="s">
        <v>405</v>
      </c>
      <c r="C211" s="1">
        <v>8222</v>
      </c>
      <c r="D211" s="1">
        <v>25992343.09</v>
      </c>
      <c r="E211" s="2">
        <v>21.25</v>
      </c>
      <c r="F211" s="1">
        <f t="shared" si="6"/>
        <v>122316908.65882353</v>
      </c>
      <c r="G211" s="1">
        <f t="shared" si="7"/>
        <v>9014756.1681552939</v>
      </c>
    </row>
    <row r="212" spans="1:7">
      <c r="A212" t="s">
        <v>406</v>
      </c>
      <c r="B212" t="s">
        <v>407</v>
      </c>
      <c r="C212" s="1">
        <v>51149</v>
      </c>
      <c r="D212" s="1">
        <v>221701513.22999999</v>
      </c>
      <c r="E212" s="2">
        <v>19.75</v>
      </c>
      <c r="F212" s="1">
        <f t="shared" si="6"/>
        <v>1122539307.4936709</v>
      </c>
      <c r="G212" s="1">
        <f t="shared" si="7"/>
        <v>82731146.962283552</v>
      </c>
    </row>
    <row r="213" spans="1:7">
      <c r="A213" t="s">
        <v>408</v>
      </c>
      <c r="B213" t="s">
        <v>409</v>
      </c>
      <c r="C213" s="1">
        <v>24260</v>
      </c>
      <c r="D213" s="1">
        <v>92497471.819999993</v>
      </c>
      <c r="E213" s="2">
        <v>21.25</v>
      </c>
      <c r="F213" s="1">
        <f t="shared" si="6"/>
        <v>435282220.32941175</v>
      </c>
      <c r="G213" s="1">
        <f t="shared" si="7"/>
        <v>32080299.638277646</v>
      </c>
    </row>
    <row r="214" spans="1:7">
      <c r="A214" t="s">
        <v>410</v>
      </c>
      <c r="B214" t="s">
        <v>411</v>
      </c>
      <c r="C214" s="1">
        <v>24810</v>
      </c>
      <c r="D214" s="1">
        <v>101411479.56999999</v>
      </c>
      <c r="E214" s="2">
        <v>20.25</v>
      </c>
      <c r="F214" s="1">
        <f t="shared" si="6"/>
        <v>500797429.97530866</v>
      </c>
      <c r="G214" s="1">
        <f t="shared" si="7"/>
        <v>36908770.589180253</v>
      </c>
    </row>
    <row r="215" spans="1:7">
      <c r="A215" t="s">
        <v>412</v>
      </c>
      <c r="B215" t="s">
        <v>413</v>
      </c>
      <c r="C215" s="1">
        <v>3330</v>
      </c>
      <c r="D215" s="1">
        <v>10042134.43</v>
      </c>
      <c r="E215" s="2">
        <v>21.999999999999996</v>
      </c>
      <c r="F215" s="1">
        <f t="shared" si="6"/>
        <v>45646065.590909101</v>
      </c>
      <c r="G215" s="1">
        <f t="shared" si="7"/>
        <v>3364115.0340500008</v>
      </c>
    </row>
    <row r="216" spans="1:7">
      <c r="A216" t="s">
        <v>414</v>
      </c>
      <c r="B216" t="s">
        <v>415</v>
      </c>
      <c r="C216" s="1">
        <v>3670</v>
      </c>
      <c r="D216" s="1">
        <v>8579626.9399999995</v>
      </c>
      <c r="E216" s="2">
        <v>19.75</v>
      </c>
      <c r="F216" s="1">
        <f t="shared" si="6"/>
        <v>43441149.06329114</v>
      </c>
      <c r="G216" s="1">
        <f t="shared" si="7"/>
        <v>3201612.6859645569</v>
      </c>
    </row>
    <row r="217" spans="1:7">
      <c r="A217" t="s">
        <v>416</v>
      </c>
      <c r="B217" t="s">
        <v>417</v>
      </c>
      <c r="C217" s="1">
        <v>38959</v>
      </c>
      <c r="D217" s="1">
        <v>163092109.63</v>
      </c>
      <c r="E217" s="2">
        <v>20.5</v>
      </c>
      <c r="F217" s="1">
        <f t="shared" si="6"/>
        <v>795571266.48780489</v>
      </c>
      <c r="G217" s="1">
        <f t="shared" si="7"/>
        <v>58633602.340151221</v>
      </c>
    </row>
    <row r="218" spans="1:7">
      <c r="A218" t="s">
        <v>418</v>
      </c>
      <c r="B218" t="s">
        <v>419</v>
      </c>
      <c r="C218" s="1">
        <v>3033</v>
      </c>
      <c r="D218" s="1">
        <v>9468840.2400000002</v>
      </c>
      <c r="E218" s="2">
        <v>22.499999999999996</v>
      </c>
      <c r="F218" s="1">
        <f t="shared" si="6"/>
        <v>42083734.400000006</v>
      </c>
      <c r="G218" s="1">
        <f t="shared" si="7"/>
        <v>3101571.2252800004</v>
      </c>
    </row>
    <row r="219" spans="1:7">
      <c r="A219" t="s">
        <v>420</v>
      </c>
      <c r="B219" t="s">
        <v>421</v>
      </c>
      <c r="C219" s="1">
        <v>1513</v>
      </c>
      <c r="D219" s="1">
        <v>3835194.94</v>
      </c>
      <c r="E219" s="2">
        <v>22</v>
      </c>
      <c r="F219" s="1">
        <f t="shared" si="6"/>
        <v>17432704.272727273</v>
      </c>
      <c r="G219" s="1">
        <f t="shared" si="7"/>
        <v>1284790.3049000001</v>
      </c>
    </row>
    <row r="220" spans="1:7">
      <c r="A220" t="s">
        <v>422</v>
      </c>
      <c r="B220" t="s">
        <v>423</v>
      </c>
      <c r="C220" s="1">
        <v>3092</v>
      </c>
      <c r="D220" s="1">
        <v>10731329.35</v>
      </c>
      <c r="E220" s="2">
        <v>21</v>
      </c>
      <c r="F220" s="1">
        <f t="shared" si="6"/>
        <v>51101568.333333336</v>
      </c>
      <c r="G220" s="1">
        <f t="shared" si="7"/>
        <v>3766185.5861666668</v>
      </c>
    </row>
    <row r="221" spans="1:7">
      <c r="A221" t="s">
        <v>424</v>
      </c>
      <c r="B221" t="s">
        <v>425</v>
      </c>
      <c r="C221" s="1">
        <v>2690</v>
      </c>
      <c r="D221" s="1">
        <v>7979399.7800000003</v>
      </c>
      <c r="E221" s="2">
        <v>22.5</v>
      </c>
      <c r="F221" s="1">
        <f t="shared" si="6"/>
        <v>35463999.022222221</v>
      </c>
      <c r="G221" s="1">
        <f t="shared" si="7"/>
        <v>2613696.7279377775</v>
      </c>
    </row>
    <row r="222" spans="1:7">
      <c r="A222" t="s">
        <v>426</v>
      </c>
      <c r="B222" t="s">
        <v>427</v>
      </c>
      <c r="C222" s="1">
        <v>28521</v>
      </c>
      <c r="D222" s="1">
        <v>113950923.88</v>
      </c>
      <c r="E222" s="2">
        <v>20.5</v>
      </c>
      <c r="F222" s="1">
        <f t="shared" si="6"/>
        <v>555858165.26829267</v>
      </c>
      <c r="G222" s="1">
        <f t="shared" si="7"/>
        <v>40966746.780273169</v>
      </c>
    </row>
    <row r="223" spans="1:7">
      <c r="A223" t="s">
        <v>428</v>
      </c>
      <c r="B223" t="s">
        <v>429</v>
      </c>
      <c r="C223" s="1">
        <v>1210</v>
      </c>
      <c r="D223" s="1">
        <v>3823159.4</v>
      </c>
      <c r="E223" s="2">
        <v>22</v>
      </c>
      <c r="F223" s="1">
        <f t="shared" si="6"/>
        <v>17377997.272727273</v>
      </c>
      <c r="G223" s="1">
        <f t="shared" si="7"/>
        <v>1280758.399</v>
      </c>
    </row>
    <row r="224" spans="1:7">
      <c r="A224" t="s">
        <v>430</v>
      </c>
      <c r="B224" t="s">
        <v>431</v>
      </c>
      <c r="C224" s="1">
        <v>64180</v>
      </c>
      <c r="D224" s="1">
        <v>247949782.93000001</v>
      </c>
      <c r="E224" s="2">
        <v>21.5</v>
      </c>
      <c r="F224" s="1">
        <f t="shared" si="6"/>
        <v>1153254804.3255813</v>
      </c>
      <c r="G224" s="1">
        <f t="shared" si="7"/>
        <v>84994879.078795344</v>
      </c>
    </row>
    <row r="225" spans="1:7">
      <c r="A225" t="s">
        <v>432</v>
      </c>
      <c r="B225" t="s">
        <v>433</v>
      </c>
      <c r="C225" s="1">
        <v>4913</v>
      </c>
      <c r="D225" s="1">
        <v>18159778.300000001</v>
      </c>
      <c r="E225" s="2">
        <v>20.5</v>
      </c>
      <c r="F225" s="1">
        <f t="shared" si="6"/>
        <v>88584284.390243903</v>
      </c>
      <c r="G225" s="1">
        <f t="shared" si="7"/>
        <v>6528661.7595609762</v>
      </c>
    </row>
    <row r="226" spans="1:7">
      <c r="A226" t="s">
        <v>434</v>
      </c>
      <c r="B226" t="s">
        <v>435</v>
      </c>
      <c r="C226" s="1">
        <v>4155</v>
      </c>
      <c r="D226" s="1">
        <v>13287354.789999999</v>
      </c>
      <c r="E226" s="2">
        <v>22</v>
      </c>
      <c r="F226" s="1">
        <f t="shared" si="6"/>
        <v>60397067.227272727</v>
      </c>
      <c r="G226" s="1">
        <f t="shared" si="7"/>
        <v>4451263.8546500001</v>
      </c>
    </row>
    <row r="227" spans="1:7">
      <c r="A227" t="s">
        <v>436</v>
      </c>
      <c r="B227" t="s">
        <v>437</v>
      </c>
      <c r="C227" s="1">
        <v>6379</v>
      </c>
      <c r="D227" s="1">
        <v>25403158.109999999</v>
      </c>
      <c r="E227" s="2">
        <v>19.75</v>
      </c>
      <c r="F227" s="1">
        <f t="shared" si="6"/>
        <v>128623585.3670886</v>
      </c>
      <c r="G227" s="1">
        <f t="shared" si="7"/>
        <v>9479558.2415544298</v>
      </c>
    </row>
    <row r="228" spans="1:7">
      <c r="A228" t="s">
        <v>438</v>
      </c>
      <c r="B228" t="s">
        <v>439</v>
      </c>
      <c r="C228" s="1">
        <v>2032</v>
      </c>
      <c r="D228" s="1">
        <v>5069301.97</v>
      </c>
      <c r="E228" s="2">
        <v>21.500000000000004</v>
      </c>
      <c r="F228" s="1">
        <f t="shared" si="6"/>
        <v>23578148.697674416</v>
      </c>
      <c r="G228" s="1">
        <f t="shared" si="7"/>
        <v>1737709.5590186045</v>
      </c>
    </row>
    <row r="229" spans="1:7">
      <c r="A229" t="s">
        <v>440</v>
      </c>
      <c r="B229" t="s">
        <v>441</v>
      </c>
      <c r="C229" s="1">
        <v>27484</v>
      </c>
      <c r="D229" s="1">
        <v>109234648.31999999</v>
      </c>
      <c r="E229" s="2">
        <v>22</v>
      </c>
      <c r="F229" s="1">
        <f t="shared" si="6"/>
        <v>496521128.72727275</v>
      </c>
      <c r="G229" s="1">
        <f t="shared" si="7"/>
        <v>36593607.187200002</v>
      </c>
    </row>
    <row r="230" spans="1:7">
      <c r="A230" t="s">
        <v>442</v>
      </c>
      <c r="B230" t="s">
        <v>443</v>
      </c>
      <c r="C230" s="1">
        <v>9117</v>
      </c>
      <c r="D230" s="1">
        <v>27345716.539999999</v>
      </c>
      <c r="E230" s="2">
        <v>22</v>
      </c>
      <c r="F230" s="1">
        <f t="shared" si="6"/>
        <v>124298711.54545455</v>
      </c>
      <c r="G230" s="1">
        <f t="shared" si="7"/>
        <v>9160815.0408999994</v>
      </c>
    </row>
    <row r="231" spans="1:7">
      <c r="A231" t="s">
        <v>444</v>
      </c>
      <c r="B231" t="s">
        <v>445</v>
      </c>
      <c r="C231" s="1">
        <v>3416</v>
      </c>
      <c r="D231" s="1">
        <v>9736398.6400000006</v>
      </c>
      <c r="E231" s="2">
        <v>20.25</v>
      </c>
      <c r="F231" s="1">
        <f t="shared" si="6"/>
        <v>48080980.938271604</v>
      </c>
      <c r="G231" s="1">
        <f t="shared" si="7"/>
        <v>3543568.2951506171</v>
      </c>
    </row>
    <row r="232" spans="1:7">
      <c r="A232" t="s">
        <v>446</v>
      </c>
      <c r="B232" t="s">
        <v>447</v>
      </c>
      <c r="C232" s="1">
        <v>51400</v>
      </c>
      <c r="D232" s="1">
        <v>181695038.44999999</v>
      </c>
      <c r="E232" s="2">
        <v>20.75</v>
      </c>
      <c r="F232" s="1">
        <f t="shared" si="6"/>
        <v>875638739.51807225</v>
      </c>
      <c r="G232" s="1">
        <f t="shared" si="7"/>
        <v>64534575.102481931</v>
      </c>
    </row>
    <row r="233" spans="1:7">
      <c r="A233" t="s">
        <v>448</v>
      </c>
      <c r="B233" t="s">
        <v>449</v>
      </c>
      <c r="C233" s="1">
        <v>2959</v>
      </c>
      <c r="D233" s="1">
        <v>10937271.68</v>
      </c>
      <c r="E233" s="2">
        <v>21.5</v>
      </c>
      <c r="F233" s="1">
        <f t="shared" si="6"/>
        <v>50871031.069767445</v>
      </c>
      <c r="G233" s="1">
        <f t="shared" si="7"/>
        <v>3749194.9898418607</v>
      </c>
    </row>
    <row r="234" spans="1:7">
      <c r="A234" t="s">
        <v>450</v>
      </c>
      <c r="B234" t="s">
        <v>451</v>
      </c>
      <c r="C234" s="1">
        <v>3261</v>
      </c>
      <c r="D234" s="1">
        <v>10320619.279999999</v>
      </c>
      <c r="E234" s="2">
        <v>21.5</v>
      </c>
      <c r="F234" s="1">
        <f t="shared" si="6"/>
        <v>48002880.372093014</v>
      </c>
      <c r="G234" s="1">
        <f t="shared" si="7"/>
        <v>3537812.2834232552</v>
      </c>
    </row>
    <row r="235" spans="1:7">
      <c r="A235" t="s">
        <v>452</v>
      </c>
      <c r="B235" t="s">
        <v>453</v>
      </c>
      <c r="C235" s="1">
        <v>32547</v>
      </c>
      <c r="D235" s="1">
        <v>116622887.23</v>
      </c>
      <c r="E235" s="2">
        <v>22</v>
      </c>
      <c r="F235" s="1">
        <f t="shared" si="6"/>
        <v>530104032.86363637</v>
      </c>
      <c r="G235" s="1">
        <f t="shared" si="7"/>
        <v>39068667.222049996</v>
      </c>
    </row>
    <row r="236" spans="1:7">
      <c r="A236" t="s">
        <v>454</v>
      </c>
      <c r="B236" t="s">
        <v>455</v>
      </c>
      <c r="C236" s="1">
        <v>1009</v>
      </c>
      <c r="D236" s="1">
        <v>3285273.87</v>
      </c>
      <c r="E236" s="2">
        <v>21.75</v>
      </c>
      <c r="F236" s="1">
        <f t="shared" si="6"/>
        <v>15104707.448275862</v>
      </c>
      <c r="G236" s="1">
        <f t="shared" si="7"/>
        <v>1113216.9389379311</v>
      </c>
    </row>
    <row r="237" spans="1:7">
      <c r="A237" t="s">
        <v>456</v>
      </c>
      <c r="B237" t="s">
        <v>457</v>
      </c>
      <c r="C237" s="1">
        <v>64736</v>
      </c>
      <c r="D237" s="1">
        <v>245227766.19</v>
      </c>
      <c r="E237" s="2">
        <v>21</v>
      </c>
      <c r="F237" s="1">
        <f t="shared" si="6"/>
        <v>1167751267.5714285</v>
      </c>
      <c r="G237" s="1">
        <f t="shared" si="7"/>
        <v>86063268.420014292</v>
      </c>
    </row>
    <row r="238" spans="1:7">
      <c r="A238" t="s">
        <v>458</v>
      </c>
      <c r="B238" t="s">
        <v>459</v>
      </c>
      <c r="C238" s="1">
        <v>4781</v>
      </c>
      <c r="D238" s="1">
        <v>13375203.92</v>
      </c>
      <c r="E238" s="2">
        <v>21.75</v>
      </c>
      <c r="F238" s="1">
        <f t="shared" si="6"/>
        <v>61495190.436781608</v>
      </c>
      <c r="G238" s="1">
        <f t="shared" si="7"/>
        <v>4532195.5351908049</v>
      </c>
    </row>
    <row r="239" spans="1:7">
      <c r="A239" t="s">
        <v>460</v>
      </c>
      <c r="B239" t="s">
        <v>461</v>
      </c>
      <c r="C239" s="1">
        <v>1352</v>
      </c>
      <c r="D239" s="1">
        <v>3587837.98</v>
      </c>
      <c r="E239" s="2">
        <v>22</v>
      </c>
      <c r="F239" s="1">
        <f t="shared" si="6"/>
        <v>16308354.454545455</v>
      </c>
      <c r="G239" s="1">
        <f t="shared" si="7"/>
        <v>1201925.7233</v>
      </c>
    </row>
    <row r="240" spans="1:7">
      <c r="A240" t="s">
        <v>462</v>
      </c>
      <c r="B240" t="s">
        <v>463</v>
      </c>
      <c r="C240" s="1">
        <v>5028</v>
      </c>
      <c r="D240" s="1">
        <v>15670625.970000001</v>
      </c>
      <c r="E240" s="2">
        <v>22</v>
      </c>
      <c r="F240" s="1">
        <f t="shared" si="6"/>
        <v>71230118.045454547</v>
      </c>
      <c r="G240" s="1">
        <f t="shared" si="7"/>
        <v>5249659.6999500003</v>
      </c>
    </row>
    <row r="241" spans="1:7">
      <c r="A241" t="s">
        <v>464</v>
      </c>
      <c r="B241" t="s">
        <v>465</v>
      </c>
      <c r="C241" s="1">
        <v>21293</v>
      </c>
      <c r="D241" s="1">
        <v>87192239.599999994</v>
      </c>
      <c r="E241" s="2">
        <v>22.000000000000004</v>
      </c>
      <c r="F241" s="1">
        <f t="shared" si="6"/>
        <v>396328361.81818175</v>
      </c>
      <c r="G241" s="1">
        <f t="shared" si="7"/>
        <v>29209400.265999995</v>
      </c>
    </row>
    <row r="242" spans="1:7">
      <c r="A242" t="s">
        <v>466</v>
      </c>
      <c r="B242" t="s">
        <v>467</v>
      </c>
      <c r="C242" s="1">
        <v>2904</v>
      </c>
      <c r="D242" s="1">
        <v>11160943.609999999</v>
      </c>
      <c r="E242" s="2">
        <v>22.000000000000004</v>
      </c>
      <c r="F242" s="1">
        <f t="shared" si="6"/>
        <v>50731561.863636352</v>
      </c>
      <c r="G242" s="1">
        <f t="shared" si="7"/>
        <v>3738916.1093499996</v>
      </c>
    </row>
    <row r="243" spans="1:7">
      <c r="A243" t="s">
        <v>468</v>
      </c>
      <c r="B243" t="s">
        <v>469</v>
      </c>
      <c r="C243" s="1">
        <v>22190</v>
      </c>
      <c r="D243" s="1">
        <v>103287141.15000001</v>
      </c>
      <c r="E243" s="2">
        <v>19.25</v>
      </c>
      <c r="F243" s="1">
        <f t="shared" si="6"/>
        <v>536556577.40259743</v>
      </c>
      <c r="G243" s="1">
        <f t="shared" si="7"/>
        <v>39544219.75457143</v>
      </c>
    </row>
    <row r="244" spans="1:7">
      <c r="A244" t="s">
        <v>470</v>
      </c>
      <c r="B244" t="s">
        <v>471</v>
      </c>
      <c r="C244" s="1">
        <v>6198</v>
      </c>
      <c r="D244" s="1">
        <v>29928781.879999999</v>
      </c>
      <c r="E244" s="2">
        <v>21.25</v>
      </c>
      <c r="F244" s="1">
        <f t="shared" si="6"/>
        <v>140841326.49411765</v>
      </c>
      <c r="G244" s="1">
        <f t="shared" si="7"/>
        <v>10380005.76261647</v>
      </c>
    </row>
    <row r="245" spans="1:7">
      <c r="A245" t="s">
        <v>472</v>
      </c>
      <c r="B245" t="s">
        <v>473</v>
      </c>
      <c r="C245" s="1">
        <v>8187</v>
      </c>
      <c r="D245" s="1">
        <v>30730002.010000002</v>
      </c>
      <c r="E245" s="2">
        <v>21</v>
      </c>
      <c r="F245" s="1">
        <f t="shared" si="6"/>
        <v>146333342.90476191</v>
      </c>
      <c r="G245" s="1">
        <f t="shared" si="7"/>
        <v>10784767.372080954</v>
      </c>
    </row>
    <row r="246" spans="1:7">
      <c r="A246" t="s">
        <v>474</v>
      </c>
      <c r="B246" t="s">
        <v>475</v>
      </c>
      <c r="C246" s="1">
        <v>1997</v>
      </c>
      <c r="D246" s="1">
        <v>5132359.78</v>
      </c>
      <c r="E246" s="2">
        <v>21.750000000000004</v>
      </c>
      <c r="F246" s="1">
        <f t="shared" si="6"/>
        <v>23597056.45977011</v>
      </c>
      <c r="G246" s="1">
        <f t="shared" si="7"/>
        <v>1739103.061085057</v>
      </c>
    </row>
    <row r="247" spans="1:7">
      <c r="A247" t="s">
        <v>476</v>
      </c>
      <c r="B247" t="s">
        <v>477</v>
      </c>
      <c r="C247" s="1">
        <v>8563</v>
      </c>
      <c r="D247" s="1">
        <v>27153008.050000001</v>
      </c>
      <c r="E247" s="2">
        <v>20.5</v>
      </c>
      <c r="F247" s="1">
        <f t="shared" si="6"/>
        <v>132453697.80487806</v>
      </c>
      <c r="G247" s="1">
        <f t="shared" si="7"/>
        <v>9761837.5282195136</v>
      </c>
    </row>
    <row r="248" spans="1:7">
      <c r="A248" t="s">
        <v>478</v>
      </c>
      <c r="B248" t="s">
        <v>479</v>
      </c>
      <c r="C248" s="1">
        <v>3777</v>
      </c>
      <c r="D248" s="1">
        <v>10595392.52</v>
      </c>
      <c r="E248" s="2">
        <v>21.25</v>
      </c>
      <c r="F248" s="1">
        <f t="shared" si="6"/>
        <v>49860670.682352938</v>
      </c>
      <c r="G248" s="1">
        <f t="shared" si="7"/>
        <v>3674731.4292894113</v>
      </c>
    </row>
    <row r="249" spans="1:7">
      <c r="A249" t="s">
        <v>480</v>
      </c>
      <c r="B249" t="s">
        <v>481</v>
      </c>
      <c r="C249" s="1">
        <v>10348</v>
      </c>
      <c r="D249" s="1">
        <v>35125120.409999996</v>
      </c>
      <c r="E249" s="2">
        <v>19.75</v>
      </c>
      <c r="F249" s="1">
        <f t="shared" si="6"/>
        <v>177848710.93670884</v>
      </c>
      <c r="G249" s="1">
        <f t="shared" si="7"/>
        <v>13107449.996035442</v>
      </c>
    </row>
    <row r="250" spans="1:7">
      <c r="A250" t="s">
        <v>482</v>
      </c>
      <c r="B250" t="s">
        <v>483</v>
      </c>
      <c r="C250" s="1">
        <v>2430</v>
      </c>
      <c r="D250" s="1">
        <v>6594662.1900000004</v>
      </c>
      <c r="E250" s="2">
        <v>21</v>
      </c>
      <c r="F250" s="1">
        <f t="shared" si="6"/>
        <v>31403153.285714287</v>
      </c>
      <c r="G250" s="1">
        <f t="shared" si="7"/>
        <v>2314412.3971571429</v>
      </c>
    </row>
    <row r="251" spans="1:7">
      <c r="A251" t="s">
        <v>484</v>
      </c>
      <c r="B251" t="s">
        <v>485</v>
      </c>
      <c r="C251" s="1">
        <v>7508</v>
      </c>
      <c r="D251" s="1">
        <v>22623495.98</v>
      </c>
      <c r="E251" s="2">
        <v>21.5</v>
      </c>
      <c r="F251" s="1">
        <f t="shared" si="6"/>
        <v>105225562.69767442</v>
      </c>
      <c r="G251" s="1">
        <f t="shared" si="7"/>
        <v>7755123.9708186053</v>
      </c>
    </row>
    <row r="252" spans="1:7">
      <c r="A252" t="s">
        <v>486</v>
      </c>
      <c r="B252" t="s">
        <v>487</v>
      </c>
      <c r="C252" s="1">
        <v>6891</v>
      </c>
      <c r="D252" s="1">
        <v>22055597.649999999</v>
      </c>
      <c r="E252" s="2">
        <v>21.75</v>
      </c>
      <c r="F252" s="1">
        <f t="shared" si="6"/>
        <v>101405046.66666667</v>
      </c>
      <c r="G252" s="1">
        <f t="shared" si="7"/>
        <v>7473551.9393333336</v>
      </c>
    </row>
    <row r="253" spans="1:7">
      <c r="A253" t="s">
        <v>488</v>
      </c>
      <c r="B253" t="s">
        <v>489</v>
      </c>
      <c r="C253" s="1">
        <v>3584</v>
      </c>
      <c r="D253" s="1">
        <v>9508307.5500000007</v>
      </c>
      <c r="E253" s="2">
        <v>19</v>
      </c>
      <c r="F253" s="1">
        <f t="shared" si="6"/>
        <v>50043723.947368428</v>
      </c>
      <c r="G253" s="1">
        <f t="shared" si="7"/>
        <v>3688222.4549210533</v>
      </c>
    </row>
    <row r="254" spans="1:7">
      <c r="A254" t="s">
        <v>490</v>
      </c>
      <c r="B254" t="s">
        <v>491</v>
      </c>
      <c r="C254" s="1">
        <v>6588</v>
      </c>
      <c r="D254" s="1">
        <v>25123341.469999999</v>
      </c>
      <c r="E254" s="2">
        <v>21.5</v>
      </c>
      <c r="F254" s="1">
        <f t="shared" si="6"/>
        <v>116852751.02325581</v>
      </c>
      <c r="G254" s="1">
        <f t="shared" si="7"/>
        <v>8612047.7504139524</v>
      </c>
    </row>
    <row r="255" spans="1:7">
      <c r="A255" t="s">
        <v>492</v>
      </c>
      <c r="B255" t="s">
        <v>493</v>
      </c>
      <c r="C255" s="1">
        <v>2673</v>
      </c>
      <c r="D255" s="1">
        <v>7700889.25</v>
      </c>
      <c r="E255" s="2">
        <v>21</v>
      </c>
      <c r="F255" s="1">
        <f t="shared" si="6"/>
        <v>36670901.190476194</v>
      </c>
      <c r="G255" s="1">
        <f t="shared" si="7"/>
        <v>2702645.4177380954</v>
      </c>
    </row>
    <row r="256" spans="1:7">
      <c r="A256" t="s">
        <v>494</v>
      </c>
      <c r="B256" t="s">
        <v>495</v>
      </c>
      <c r="C256" s="1">
        <v>23998</v>
      </c>
      <c r="D256" s="1">
        <v>80743267.340000004</v>
      </c>
      <c r="E256" s="2">
        <v>21.5</v>
      </c>
      <c r="F256" s="1">
        <f t="shared" si="6"/>
        <v>375550080.6511628</v>
      </c>
      <c r="G256" s="1">
        <f t="shared" si="7"/>
        <v>27678040.943990696</v>
      </c>
    </row>
    <row r="257" spans="1:7">
      <c r="A257" t="s">
        <v>496</v>
      </c>
      <c r="B257" t="s">
        <v>497</v>
      </c>
      <c r="C257" s="1">
        <v>5131</v>
      </c>
      <c r="D257" s="1">
        <v>14432873.619999999</v>
      </c>
      <c r="E257" s="2">
        <v>21.75</v>
      </c>
      <c r="F257" s="1">
        <f t="shared" si="6"/>
        <v>66358039.632183909</v>
      </c>
      <c r="G257" s="1">
        <f t="shared" si="7"/>
        <v>4890587.5208919542</v>
      </c>
    </row>
    <row r="258" spans="1:7">
      <c r="A258" t="s">
        <v>498</v>
      </c>
      <c r="B258" t="s">
        <v>499</v>
      </c>
      <c r="C258" s="1">
        <v>4595</v>
      </c>
      <c r="D258" s="1">
        <v>18685608.199999999</v>
      </c>
      <c r="E258" s="2">
        <v>21</v>
      </c>
      <c r="F258" s="1">
        <f t="shared" si="6"/>
        <v>88979086.666666672</v>
      </c>
      <c r="G258" s="1">
        <f t="shared" si="7"/>
        <v>6557758.6873333333</v>
      </c>
    </row>
    <row r="259" spans="1:7">
      <c r="A259" t="s">
        <v>500</v>
      </c>
      <c r="B259" t="s">
        <v>501</v>
      </c>
      <c r="C259" s="1">
        <v>3913</v>
      </c>
      <c r="D259" s="1">
        <v>10562314.220000001</v>
      </c>
      <c r="E259" s="2">
        <v>20.5</v>
      </c>
      <c r="F259" s="1">
        <f t="shared" si="6"/>
        <v>51523484.000000007</v>
      </c>
      <c r="G259" s="1">
        <f t="shared" si="7"/>
        <v>3797280.7708000005</v>
      </c>
    </row>
    <row r="260" spans="1:7">
      <c r="A260" t="s">
        <v>502</v>
      </c>
      <c r="B260" t="s">
        <v>503</v>
      </c>
      <c r="C260" s="1">
        <v>1677</v>
      </c>
      <c r="D260" s="1">
        <v>5471183.21</v>
      </c>
      <c r="E260" s="2">
        <v>19.5</v>
      </c>
      <c r="F260" s="1">
        <f t="shared" si="6"/>
        <v>28057349.794871796</v>
      </c>
      <c r="G260" s="1">
        <f t="shared" si="7"/>
        <v>2067826.6798820514</v>
      </c>
    </row>
    <row r="261" spans="1:7">
      <c r="A261" t="s">
        <v>504</v>
      </c>
      <c r="B261" t="s">
        <v>505</v>
      </c>
      <c r="C261" s="1">
        <v>5967</v>
      </c>
      <c r="D261" s="1">
        <v>22113134.079999998</v>
      </c>
      <c r="E261" s="2">
        <v>21.250000000000004</v>
      </c>
      <c r="F261" s="1">
        <f t="shared" si="6"/>
        <v>104061807.43529411</v>
      </c>
      <c r="G261" s="1">
        <f t="shared" si="7"/>
        <v>7669355.2079811748</v>
      </c>
    </row>
    <row r="262" spans="1:7">
      <c r="A262" t="s">
        <v>506</v>
      </c>
      <c r="B262" t="s">
        <v>507</v>
      </c>
      <c r="C262" s="1">
        <v>244223</v>
      </c>
      <c r="D262" s="1">
        <v>966749179.13</v>
      </c>
      <c r="E262" s="2">
        <v>20.25</v>
      </c>
      <c r="F262" s="1">
        <f t="shared" si="6"/>
        <v>4774070020.3950615</v>
      </c>
      <c r="G262" s="1">
        <f t="shared" si="7"/>
        <v>351848960.50311607</v>
      </c>
    </row>
    <row r="263" spans="1:7">
      <c r="A263" t="s">
        <v>508</v>
      </c>
      <c r="B263" t="s">
        <v>509</v>
      </c>
      <c r="C263" s="1">
        <v>1479</v>
      </c>
      <c r="D263" s="1">
        <v>4062658.45</v>
      </c>
      <c r="E263" s="2">
        <v>21.5</v>
      </c>
      <c r="F263" s="1">
        <f t="shared" si="6"/>
        <v>18896085.813953489</v>
      </c>
      <c r="G263" s="1">
        <f t="shared" si="7"/>
        <v>1392641.5244883723</v>
      </c>
    </row>
    <row r="264" spans="1:7">
      <c r="A264" t="s">
        <v>510</v>
      </c>
      <c r="B264" t="s">
        <v>511</v>
      </c>
      <c r="C264" s="1">
        <v>2882</v>
      </c>
      <c r="D264" s="1">
        <v>8823423.9800000004</v>
      </c>
      <c r="E264" s="2">
        <v>20</v>
      </c>
      <c r="F264" s="1">
        <f t="shared" si="6"/>
        <v>44117119.899999999</v>
      </c>
      <c r="G264" s="1">
        <f t="shared" si="7"/>
        <v>3251431.7366299997</v>
      </c>
    </row>
    <row r="265" spans="1:7">
      <c r="A265" t="s">
        <v>512</v>
      </c>
      <c r="B265" t="s">
        <v>513</v>
      </c>
      <c r="C265" s="1">
        <v>4952</v>
      </c>
      <c r="D265" s="1">
        <v>15539290.51</v>
      </c>
      <c r="E265" s="2">
        <v>22.5</v>
      </c>
      <c r="F265" s="1">
        <f t="shared" ref="F265:F301" si="8">D265*100/E265</f>
        <v>69063513.377777785</v>
      </c>
      <c r="G265" s="1">
        <f t="shared" si="7"/>
        <v>5089980.9359422233</v>
      </c>
    </row>
    <row r="266" spans="1:7">
      <c r="A266" t="s">
        <v>514</v>
      </c>
      <c r="B266" t="s">
        <v>515</v>
      </c>
      <c r="C266" s="1">
        <v>4241</v>
      </c>
      <c r="D266" s="1">
        <v>12027552.220000001</v>
      </c>
      <c r="E266" s="2">
        <v>21.75</v>
      </c>
      <c r="F266" s="1">
        <f t="shared" si="8"/>
        <v>55299090.666666664</v>
      </c>
      <c r="G266" s="1">
        <f t="shared" ref="G266:G301" si="9">F266*$E$8/100</f>
        <v>4075542.9821333331</v>
      </c>
    </row>
    <row r="267" spans="1:7">
      <c r="A267" t="s">
        <v>516</v>
      </c>
      <c r="B267" t="s">
        <v>517</v>
      </c>
      <c r="C267" s="1">
        <v>2938</v>
      </c>
      <c r="D267" s="1">
        <v>8366437.3399999999</v>
      </c>
      <c r="E267" s="2">
        <v>21.75</v>
      </c>
      <c r="F267" s="1">
        <f t="shared" si="8"/>
        <v>38466378.574712642</v>
      </c>
      <c r="G267" s="1">
        <f t="shared" si="9"/>
        <v>2834972.1009563222</v>
      </c>
    </row>
    <row r="268" spans="1:7">
      <c r="A268" t="s">
        <v>518</v>
      </c>
      <c r="B268" t="s">
        <v>519</v>
      </c>
      <c r="C268" s="1">
        <v>2387</v>
      </c>
      <c r="D268" s="1">
        <v>7641123.8799999999</v>
      </c>
      <c r="E268" s="2">
        <v>21</v>
      </c>
      <c r="F268" s="1">
        <f t="shared" si="8"/>
        <v>36386304.190476194</v>
      </c>
      <c r="G268" s="1">
        <f t="shared" si="9"/>
        <v>2681670.6188380956</v>
      </c>
    </row>
    <row r="269" spans="1:7">
      <c r="A269" t="s">
        <v>520</v>
      </c>
      <c r="B269" t="s">
        <v>521</v>
      </c>
      <c r="C269" s="1">
        <v>21333</v>
      </c>
      <c r="D269" s="1">
        <v>81981422.700000003</v>
      </c>
      <c r="E269" s="2">
        <v>21</v>
      </c>
      <c r="F269" s="1">
        <f t="shared" si="8"/>
        <v>390387727.14285713</v>
      </c>
      <c r="G269" s="1">
        <f t="shared" si="9"/>
        <v>28771575.490428571</v>
      </c>
    </row>
    <row r="270" spans="1:7">
      <c r="A270" t="s">
        <v>522</v>
      </c>
      <c r="B270" t="s">
        <v>523</v>
      </c>
      <c r="C270" s="1">
        <v>195137</v>
      </c>
      <c r="D270" s="1">
        <v>704814228.74000001</v>
      </c>
      <c r="E270" s="2">
        <v>19.5</v>
      </c>
      <c r="F270" s="1">
        <f t="shared" si="8"/>
        <v>3614431942.2564101</v>
      </c>
      <c r="G270" s="1">
        <f t="shared" si="9"/>
        <v>266383634.14429745</v>
      </c>
    </row>
    <row r="271" spans="1:7">
      <c r="A271" t="s">
        <v>524</v>
      </c>
      <c r="B271" t="s">
        <v>525</v>
      </c>
      <c r="C271" s="1">
        <v>3296</v>
      </c>
      <c r="D271" s="1">
        <v>10674504.35</v>
      </c>
      <c r="E271" s="2">
        <v>21.25</v>
      </c>
      <c r="F271" s="1">
        <f t="shared" si="8"/>
        <v>50232961.647058822</v>
      </c>
      <c r="G271" s="1">
        <f t="shared" si="9"/>
        <v>3702169.2733882349</v>
      </c>
    </row>
    <row r="272" spans="1:7">
      <c r="A272" t="s">
        <v>526</v>
      </c>
      <c r="B272" t="s">
        <v>527</v>
      </c>
      <c r="C272" s="1">
        <v>2420</v>
      </c>
      <c r="D272" s="1">
        <v>6888704.8300000001</v>
      </c>
      <c r="E272" s="2">
        <v>22</v>
      </c>
      <c r="F272" s="1">
        <f t="shared" si="8"/>
        <v>31312294.681818184</v>
      </c>
      <c r="G272" s="1">
        <f t="shared" si="9"/>
        <v>2307716.1180500002</v>
      </c>
    </row>
    <row r="273" spans="1:7">
      <c r="A273" t="s">
        <v>528</v>
      </c>
      <c r="B273" t="s">
        <v>529</v>
      </c>
      <c r="C273" s="1">
        <v>39718</v>
      </c>
      <c r="D273" s="1">
        <v>191678980.00999999</v>
      </c>
      <c r="E273" s="2">
        <v>19.75</v>
      </c>
      <c r="F273" s="1">
        <f t="shared" si="8"/>
        <v>970526481.06329119</v>
      </c>
      <c r="G273" s="1">
        <f t="shared" si="9"/>
        <v>71527801.654364556</v>
      </c>
    </row>
    <row r="274" spans="1:7">
      <c r="A274" t="s">
        <v>530</v>
      </c>
      <c r="B274" t="s">
        <v>531</v>
      </c>
      <c r="C274" s="1">
        <v>6593</v>
      </c>
      <c r="D274" s="1">
        <v>20245485.510000002</v>
      </c>
      <c r="E274" s="2">
        <v>22.000000000000004</v>
      </c>
      <c r="F274" s="1">
        <f t="shared" si="8"/>
        <v>92024934.136363626</v>
      </c>
      <c r="G274" s="1">
        <f t="shared" si="9"/>
        <v>6782237.645849999</v>
      </c>
    </row>
    <row r="275" spans="1:7">
      <c r="A275" t="s">
        <v>532</v>
      </c>
      <c r="B275" t="s">
        <v>533</v>
      </c>
      <c r="C275" s="1">
        <v>12669</v>
      </c>
      <c r="D275" s="1">
        <v>49939568.939999998</v>
      </c>
      <c r="E275" s="2">
        <v>21.5</v>
      </c>
      <c r="F275" s="1">
        <f t="shared" si="8"/>
        <v>232277064.83720931</v>
      </c>
      <c r="G275" s="1">
        <f t="shared" si="9"/>
        <v>17118819.678502325</v>
      </c>
    </row>
    <row r="276" spans="1:7">
      <c r="A276" t="s">
        <v>534</v>
      </c>
      <c r="B276" t="s">
        <v>535</v>
      </c>
      <c r="C276" s="1">
        <v>4669</v>
      </c>
      <c r="D276" s="1">
        <v>14178957.039999999</v>
      </c>
      <c r="E276" s="2">
        <v>22</v>
      </c>
      <c r="F276" s="1">
        <f t="shared" si="8"/>
        <v>64449804.727272727</v>
      </c>
      <c r="G276" s="1">
        <f t="shared" si="9"/>
        <v>4749950.6083999993</v>
      </c>
    </row>
    <row r="277" spans="1:7">
      <c r="A277" t="s">
        <v>536</v>
      </c>
      <c r="B277" t="s">
        <v>537</v>
      </c>
      <c r="C277" s="1">
        <v>2568</v>
      </c>
      <c r="D277" s="1">
        <v>6983778.1799999997</v>
      </c>
      <c r="E277" s="2">
        <v>20.5</v>
      </c>
      <c r="F277" s="1">
        <f t="shared" si="8"/>
        <v>34067210.63414634</v>
      </c>
      <c r="G277" s="1">
        <f t="shared" si="9"/>
        <v>2510753.4237365853</v>
      </c>
    </row>
    <row r="278" spans="1:7">
      <c r="A278" t="s">
        <v>538</v>
      </c>
      <c r="B278" t="s">
        <v>539</v>
      </c>
      <c r="C278" s="1">
        <v>1176</v>
      </c>
      <c r="D278" s="1">
        <v>4128674.84</v>
      </c>
      <c r="E278" s="2">
        <v>21</v>
      </c>
      <c r="F278" s="1">
        <f t="shared" si="8"/>
        <v>19660356.380952381</v>
      </c>
      <c r="G278" s="1">
        <f t="shared" si="9"/>
        <v>1448968.2652761904</v>
      </c>
    </row>
    <row r="279" spans="1:7">
      <c r="A279" t="s">
        <v>540</v>
      </c>
      <c r="B279" t="s">
        <v>541</v>
      </c>
      <c r="C279" s="1">
        <v>3634</v>
      </c>
      <c r="D279" s="1">
        <v>11127354.220000001</v>
      </c>
      <c r="E279" s="2">
        <v>21.499999999999996</v>
      </c>
      <c r="F279" s="1">
        <f t="shared" si="8"/>
        <v>51755135.906976752</v>
      </c>
      <c r="G279" s="1">
        <f t="shared" si="9"/>
        <v>3814353.5163441868</v>
      </c>
    </row>
    <row r="280" spans="1:7">
      <c r="A280" t="s">
        <v>542</v>
      </c>
      <c r="B280" t="s">
        <v>543</v>
      </c>
      <c r="C280" s="1">
        <v>7497</v>
      </c>
      <c r="D280" s="1">
        <v>23979155.199999999</v>
      </c>
      <c r="E280" s="2">
        <v>21.25</v>
      </c>
      <c r="F280" s="1">
        <f t="shared" si="8"/>
        <v>112843083.29411764</v>
      </c>
      <c r="G280" s="1">
        <f t="shared" si="9"/>
        <v>8316535.2387764705</v>
      </c>
    </row>
    <row r="281" spans="1:7">
      <c r="A281" t="s">
        <v>544</v>
      </c>
      <c r="B281" t="s">
        <v>545</v>
      </c>
      <c r="C281" s="1">
        <v>15463</v>
      </c>
      <c r="D281" s="1">
        <v>59115895.509999998</v>
      </c>
      <c r="E281" s="2">
        <v>20.75</v>
      </c>
      <c r="F281" s="1">
        <f t="shared" si="8"/>
        <v>284895881.97590363</v>
      </c>
      <c r="G281" s="1">
        <f t="shared" si="9"/>
        <v>20996826.501624096</v>
      </c>
    </row>
    <row r="282" spans="1:7">
      <c r="A282" t="s">
        <v>546</v>
      </c>
      <c r="B282" t="s">
        <v>547</v>
      </c>
      <c r="C282" s="1">
        <v>67615</v>
      </c>
      <c r="D282" s="1">
        <v>270905169.25</v>
      </c>
      <c r="E282" s="2">
        <v>21</v>
      </c>
      <c r="F282" s="1">
        <f t="shared" si="8"/>
        <v>1290024615.4761906</v>
      </c>
      <c r="G282" s="1">
        <f t="shared" si="9"/>
        <v>95074814.160595238</v>
      </c>
    </row>
    <row r="283" spans="1:7">
      <c r="A283" t="s">
        <v>548</v>
      </c>
      <c r="B283" t="s">
        <v>549</v>
      </c>
      <c r="C283" s="1">
        <v>20695</v>
      </c>
      <c r="D283" s="1">
        <v>79003753.569999993</v>
      </c>
      <c r="E283" s="2">
        <v>20.25</v>
      </c>
      <c r="F283" s="1">
        <f t="shared" si="8"/>
        <v>390141992.93827158</v>
      </c>
      <c r="G283" s="1">
        <f t="shared" si="9"/>
        <v>28753464.879550613</v>
      </c>
    </row>
    <row r="284" spans="1:7">
      <c r="A284" t="s">
        <v>550</v>
      </c>
      <c r="B284" t="s">
        <v>551</v>
      </c>
      <c r="C284" s="1">
        <v>19973</v>
      </c>
      <c r="D284" s="1">
        <v>73165681.489999995</v>
      </c>
      <c r="E284" s="2">
        <v>21</v>
      </c>
      <c r="F284" s="1">
        <f t="shared" si="8"/>
        <v>348408007.09523803</v>
      </c>
      <c r="G284" s="1">
        <f t="shared" si="9"/>
        <v>25677670.122919045</v>
      </c>
    </row>
    <row r="285" spans="1:7">
      <c r="A285" t="s">
        <v>552</v>
      </c>
      <c r="B285" t="s">
        <v>553</v>
      </c>
      <c r="C285" s="1">
        <v>2271</v>
      </c>
      <c r="D285" s="1">
        <v>7623128.8899999997</v>
      </c>
      <c r="E285" s="2">
        <v>22.25</v>
      </c>
      <c r="F285" s="1">
        <f t="shared" si="8"/>
        <v>34261253.438202247</v>
      </c>
      <c r="G285" s="1">
        <f t="shared" si="9"/>
        <v>2525054.3783955057</v>
      </c>
    </row>
    <row r="286" spans="1:7">
      <c r="A286" t="s">
        <v>554</v>
      </c>
      <c r="B286" t="s">
        <v>555</v>
      </c>
      <c r="C286" s="1">
        <v>1941</v>
      </c>
      <c r="D286" s="1">
        <v>5291259.87</v>
      </c>
      <c r="E286" s="2">
        <v>21.75</v>
      </c>
      <c r="F286" s="1">
        <f t="shared" si="8"/>
        <v>24327631.586206898</v>
      </c>
      <c r="G286" s="1">
        <f t="shared" si="9"/>
        <v>1792946.4479034483</v>
      </c>
    </row>
    <row r="287" spans="1:7">
      <c r="A287" t="s">
        <v>556</v>
      </c>
      <c r="B287" t="s">
        <v>557</v>
      </c>
      <c r="C287" s="1">
        <v>4444</v>
      </c>
      <c r="D287" s="1">
        <v>18394260.789999999</v>
      </c>
      <c r="E287" s="2">
        <v>22</v>
      </c>
      <c r="F287" s="1">
        <f t="shared" si="8"/>
        <v>83610276.318181813</v>
      </c>
      <c r="G287" s="1">
        <f t="shared" si="9"/>
        <v>6162077.364649999</v>
      </c>
    </row>
    <row r="288" spans="1:7">
      <c r="A288" t="s">
        <v>558</v>
      </c>
      <c r="B288" t="s">
        <v>559</v>
      </c>
      <c r="C288" s="1">
        <v>3004</v>
      </c>
      <c r="D288" s="1">
        <v>9332728.25</v>
      </c>
      <c r="E288" s="2">
        <v>22.5</v>
      </c>
      <c r="F288" s="1">
        <f t="shared" si="8"/>
        <v>41478792.222222224</v>
      </c>
      <c r="G288" s="1">
        <f t="shared" si="9"/>
        <v>3056986.9867777778</v>
      </c>
    </row>
    <row r="289" spans="1:7">
      <c r="A289" t="s">
        <v>560</v>
      </c>
      <c r="B289" t="s">
        <v>561</v>
      </c>
      <c r="C289" s="1">
        <v>3490</v>
      </c>
      <c r="D289" s="1">
        <v>10560300.949999999</v>
      </c>
      <c r="E289" s="2">
        <v>21</v>
      </c>
      <c r="F289" s="1">
        <f t="shared" si="8"/>
        <v>50287147.380952373</v>
      </c>
      <c r="G289" s="1">
        <f t="shared" si="9"/>
        <v>3706162.7619761904</v>
      </c>
    </row>
    <row r="290" spans="1:7">
      <c r="A290" t="s">
        <v>562</v>
      </c>
      <c r="B290" t="s">
        <v>563</v>
      </c>
      <c r="C290" s="1">
        <v>29239</v>
      </c>
      <c r="D290" s="1">
        <v>129011029.45999999</v>
      </c>
      <c r="E290" s="2">
        <v>20.5</v>
      </c>
      <c r="F290" s="1">
        <f t="shared" si="8"/>
        <v>629322094.92682922</v>
      </c>
      <c r="G290" s="1">
        <f t="shared" si="9"/>
        <v>46381038.396107309</v>
      </c>
    </row>
    <row r="291" spans="1:7">
      <c r="A291" t="s">
        <v>564</v>
      </c>
      <c r="B291" t="s">
        <v>565</v>
      </c>
      <c r="C291" s="1">
        <v>6070</v>
      </c>
      <c r="D291" s="1">
        <v>17577410.210000001</v>
      </c>
      <c r="E291" s="2">
        <v>21</v>
      </c>
      <c r="F291" s="1">
        <f t="shared" si="8"/>
        <v>83701953.380952388</v>
      </c>
      <c r="G291" s="1">
        <f t="shared" si="9"/>
        <v>6168833.964176191</v>
      </c>
    </row>
    <row r="292" spans="1:7">
      <c r="A292" t="s">
        <v>566</v>
      </c>
      <c r="B292" t="s">
        <v>567</v>
      </c>
      <c r="C292" s="1">
        <v>2756</v>
      </c>
      <c r="D292" s="1">
        <v>9304559.6899999995</v>
      </c>
      <c r="E292" s="2">
        <v>22.249999999999996</v>
      </c>
      <c r="F292" s="1">
        <f t="shared" si="8"/>
        <v>41818245.797752813</v>
      </c>
      <c r="G292" s="1">
        <f t="shared" si="9"/>
        <v>3082004.7152943825</v>
      </c>
    </row>
    <row r="293" spans="1:7">
      <c r="A293" t="s">
        <v>568</v>
      </c>
      <c r="B293" t="s">
        <v>569</v>
      </c>
      <c r="C293" s="1">
        <v>3040</v>
      </c>
      <c r="D293" s="1">
        <v>9537831.2200000007</v>
      </c>
      <c r="E293" s="2">
        <v>21.5</v>
      </c>
      <c r="F293" s="1">
        <f t="shared" si="8"/>
        <v>44362005.674418613</v>
      </c>
      <c r="G293" s="1">
        <f t="shared" si="9"/>
        <v>3269479.8182046521</v>
      </c>
    </row>
    <row r="294" spans="1:7">
      <c r="A294" t="s">
        <v>570</v>
      </c>
      <c r="B294" t="s">
        <v>571</v>
      </c>
      <c r="C294" s="1">
        <v>6465</v>
      </c>
      <c r="D294" s="1">
        <v>19803944.989999998</v>
      </c>
      <c r="E294" s="2">
        <v>21.25</v>
      </c>
      <c r="F294" s="1">
        <f t="shared" si="8"/>
        <v>93195035.247058809</v>
      </c>
      <c r="G294" s="1">
        <f t="shared" si="9"/>
        <v>6868474.0977082346</v>
      </c>
    </row>
    <row r="295" spans="1:7">
      <c r="A295" t="s">
        <v>572</v>
      </c>
      <c r="B295" t="s">
        <v>573</v>
      </c>
      <c r="C295" s="1">
        <v>6376</v>
      </c>
      <c r="D295" s="1">
        <v>21517595.989999998</v>
      </c>
      <c r="E295" s="2">
        <v>21.500000000000004</v>
      </c>
      <c r="F295" s="1">
        <f t="shared" si="8"/>
        <v>100081841.81395347</v>
      </c>
      <c r="G295" s="1">
        <f t="shared" si="9"/>
        <v>7376031.7416883707</v>
      </c>
    </row>
    <row r="296" spans="1:7">
      <c r="A296" t="s">
        <v>574</v>
      </c>
      <c r="B296" t="s">
        <v>575</v>
      </c>
      <c r="C296" s="1">
        <v>3830</v>
      </c>
      <c r="D296" s="1">
        <v>11372765.550000001</v>
      </c>
      <c r="E296" s="2">
        <v>20</v>
      </c>
      <c r="F296" s="1">
        <f t="shared" si="8"/>
        <v>56863827.75</v>
      </c>
      <c r="G296" s="1">
        <f t="shared" si="9"/>
        <v>4190864.1051749997</v>
      </c>
    </row>
    <row r="297" spans="1:7">
      <c r="A297" t="s">
        <v>576</v>
      </c>
      <c r="B297" t="s">
        <v>577</v>
      </c>
      <c r="C297" s="1">
        <v>15357</v>
      </c>
      <c r="D297" s="1">
        <v>55941525.32</v>
      </c>
      <c r="E297" s="2">
        <v>23</v>
      </c>
      <c r="F297" s="1">
        <f t="shared" si="8"/>
        <v>243224023.13043478</v>
      </c>
      <c r="G297" s="1">
        <f t="shared" si="9"/>
        <v>17925610.504713044</v>
      </c>
    </row>
    <row r="298" spans="1:7">
      <c r="A298" t="s">
        <v>578</v>
      </c>
      <c r="B298" t="s">
        <v>579</v>
      </c>
      <c r="C298" s="1">
        <v>33533</v>
      </c>
      <c r="D298" s="1">
        <v>133245675.20999999</v>
      </c>
      <c r="E298" s="2">
        <v>20.5</v>
      </c>
      <c r="F298" s="1">
        <f t="shared" si="8"/>
        <v>649978903.46341467</v>
      </c>
      <c r="G298" s="1">
        <f t="shared" si="9"/>
        <v>47903445.185253657</v>
      </c>
    </row>
    <row r="299" spans="1:7">
      <c r="A299" t="s">
        <v>580</v>
      </c>
      <c r="B299" t="s">
        <v>581</v>
      </c>
      <c r="C299" s="1">
        <v>2282</v>
      </c>
      <c r="D299" s="1">
        <v>8144942.8700000001</v>
      </c>
      <c r="E299" s="2">
        <v>22</v>
      </c>
      <c r="F299" s="1">
        <f t="shared" si="8"/>
        <v>37022467.590909094</v>
      </c>
      <c r="G299" s="1">
        <f t="shared" si="9"/>
        <v>2728555.8614500002</v>
      </c>
    </row>
    <row r="300" spans="1:7">
      <c r="A300" t="s">
        <v>582</v>
      </c>
      <c r="B300" t="s">
        <v>583</v>
      </c>
      <c r="C300" s="1">
        <v>5484</v>
      </c>
      <c r="D300" s="1">
        <v>18451265.23</v>
      </c>
      <c r="E300" s="2">
        <v>22.5</v>
      </c>
      <c r="F300" s="1">
        <f t="shared" si="8"/>
        <v>82005623.244444445</v>
      </c>
      <c r="G300" s="1">
        <f t="shared" si="9"/>
        <v>6043814.4331155559</v>
      </c>
    </row>
    <row r="301" spans="1:7">
      <c r="A301" t="s">
        <v>584</v>
      </c>
      <c r="B301" t="s">
        <v>585</v>
      </c>
      <c r="C301" s="1">
        <v>18318</v>
      </c>
      <c r="D301" s="1">
        <v>64928780.890000001</v>
      </c>
      <c r="E301" s="2">
        <v>21.5</v>
      </c>
      <c r="F301" s="1">
        <f t="shared" si="8"/>
        <v>301994329.72093022</v>
      </c>
      <c r="G301" s="1">
        <f t="shared" si="9"/>
        <v>22256982.10043256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B20E-4BF9-4004-8B2B-12339973EE78}">
  <sheetPr>
    <tabColor theme="9"/>
  </sheetPr>
  <dimension ref="A1:U301"/>
  <sheetViews>
    <sheetView zoomScaleNormal="100" workbookViewId="0">
      <pane xSplit="2" ySplit="8" topLeftCell="C9" activePane="bottomRight" state="frozen"/>
      <selection pane="topRight" activeCell="D1" sqref="D1"/>
      <selection pane="bottomLeft" activeCell="A9" sqref="A9"/>
      <selection pane="bottomRight" activeCell="C9" sqref="C9"/>
    </sheetView>
  </sheetViews>
  <sheetFormatPr defaultRowHeight="11.5"/>
  <cols>
    <col min="2" max="2" width="21.1796875" bestFit="1" customWidth="1"/>
    <col min="3" max="3" width="15.81640625" bestFit="1" customWidth="1"/>
    <col min="4" max="4" width="14.90625" bestFit="1" customWidth="1"/>
    <col min="5" max="5" width="21.453125" bestFit="1" customWidth="1"/>
    <col min="6" max="6" width="28.1796875" bestFit="1" customWidth="1"/>
    <col min="7" max="7" width="13.453125" bestFit="1" customWidth="1"/>
    <col min="8" max="8" width="13.81640625" bestFit="1" customWidth="1"/>
    <col min="9" max="9" width="25.6328125" bestFit="1" customWidth="1"/>
    <col min="10" max="10" width="25.6328125" customWidth="1"/>
    <col min="11" max="11" width="3.81640625" customWidth="1"/>
    <col min="12" max="12" width="19.6328125" bestFit="1" customWidth="1"/>
    <col min="13" max="13" width="21.81640625" bestFit="1" customWidth="1"/>
    <col min="14" max="14" width="28.6328125" bestFit="1" customWidth="1"/>
    <col min="15" max="15" width="13.81640625" bestFit="1" customWidth="1"/>
    <col min="16" max="16" width="14.08984375" bestFit="1" customWidth="1"/>
    <col min="17" max="17" width="26.08984375" bestFit="1" customWidth="1"/>
    <col min="18" max="18" width="26.08984375" customWidth="1"/>
    <col min="20" max="20" width="10.453125" bestFit="1" customWidth="1"/>
    <col min="21" max="21" width="10.453125" customWidth="1"/>
  </cols>
  <sheetData>
    <row r="1" spans="1:21" ht="20.5">
      <c r="A1" s="24" t="s">
        <v>912</v>
      </c>
    </row>
    <row r="2" spans="1:21">
      <c r="A2" t="s">
        <v>914</v>
      </c>
      <c r="M2" s="5"/>
      <c r="N2" s="5"/>
      <c r="O2" s="5"/>
      <c r="P2" s="5"/>
      <c r="Q2" s="5"/>
      <c r="R2" s="5"/>
    </row>
    <row r="3" spans="1:21">
      <c r="J3" s="4"/>
      <c r="L3" s="3"/>
      <c r="M3" s="5"/>
      <c r="N3" s="5"/>
      <c r="O3" s="5"/>
      <c r="P3" s="5"/>
      <c r="Q3" s="5"/>
      <c r="R3" s="5"/>
    </row>
    <row r="4" spans="1:21">
      <c r="C4" s="3" t="s">
        <v>917</v>
      </c>
      <c r="L4" s="3" t="s">
        <v>918</v>
      </c>
      <c r="M4" s="5"/>
      <c r="N4" s="5"/>
      <c r="O4" s="5"/>
      <c r="P4" s="5"/>
      <c r="Q4" s="5"/>
      <c r="R4" s="5"/>
    </row>
    <row r="5" spans="1:21">
      <c r="C5" s="4"/>
      <c r="D5" s="4"/>
      <c r="L5" s="3"/>
      <c r="M5" s="5"/>
      <c r="N5" s="5"/>
      <c r="O5" s="5"/>
      <c r="P5" s="5"/>
      <c r="Q5" s="5"/>
      <c r="R5" s="5"/>
    </row>
    <row r="6" spans="1:21">
      <c r="C6" s="13" t="s">
        <v>886</v>
      </c>
      <c r="D6" s="13" t="s">
        <v>885</v>
      </c>
      <c r="E6" s="13" t="s">
        <v>887</v>
      </c>
      <c r="F6" s="13" t="s">
        <v>888</v>
      </c>
      <c r="G6" s="13" t="s">
        <v>889</v>
      </c>
      <c r="H6" s="13" t="s">
        <v>890</v>
      </c>
      <c r="I6" s="13" t="s">
        <v>891</v>
      </c>
      <c r="J6" s="13" t="s">
        <v>919</v>
      </c>
      <c r="K6" s="13"/>
      <c r="L6" s="13" t="s">
        <v>910</v>
      </c>
      <c r="M6" s="13" t="s">
        <v>887</v>
      </c>
      <c r="N6" s="13" t="s">
        <v>909</v>
      </c>
      <c r="O6" s="13" t="s">
        <v>889</v>
      </c>
      <c r="P6" s="13" t="s">
        <v>890</v>
      </c>
      <c r="Q6" s="13" t="s">
        <v>891</v>
      </c>
      <c r="R6" s="13" t="s">
        <v>899</v>
      </c>
    </row>
    <row r="7" spans="1:21">
      <c r="A7" s="3"/>
      <c r="B7" s="3"/>
      <c r="L7" s="49">
        <v>1.1200000000000001</v>
      </c>
      <c r="M7" s="49">
        <v>0.51</v>
      </c>
      <c r="N7" s="49">
        <v>1.21</v>
      </c>
      <c r="O7" s="49">
        <v>1.1200000000000001</v>
      </c>
      <c r="P7" s="49">
        <v>0.14000000000000001</v>
      </c>
      <c r="Q7" s="49">
        <v>4.34</v>
      </c>
      <c r="R7" s="49">
        <v>1.1200000000000001</v>
      </c>
      <c r="T7" s="4"/>
      <c r="U7" s="4"/>
    </row>
    <row r="8" spans="1:21">
      <c r="B8" s="53" t="s">
        <v>896</v>
      </c>
      <c r="C8" s="66">
        <f>SUM(C9:C301)</f>
        <v>60123519.31500005</v>
      </c>
      <c r="D8" s="66">
        <f t="shared" ref="D8:I8" si="0">SUM(D9:D301)</f>
        <v>47110022.411999956</v>
      </c>
      <c r="E8" s="66">
        <f t="shared" si="0"/>
        <v>128197288.82799998</v>
      </c>
      <c r="F8" s="66">
        <f t="shared" si="0"/>
        <v>8246327.4710000036</v>
      </c>
      <c r="G8" s="66">
        <f t="shared" si="0"/>
        <v>778213.36399999994</v>
      </c>
      <c r="H8" s="66">
        <f t="shared" si="0"/>
        <v>2568410.8219999992</v>
      </c>
      <c r="I8" s="66">
        <f t="shared" si="0"/>
        <v>567823.21100000013</v>
      </c>
      <c r="J8" s="66">
        <f t="shared" ref="J8" si="1">SUM(J9:J301)</f>
        <v>2209392.8289999999</v>
      </c>
      <c r="K8" s="60"/>
      <c r="L8" s="66">
        <f t="shared" ref="L8:R8" si="2">SUM(L9:L301)</f>
        <v>600507.83367119997</v>
      </c>
      <c r="M8" s="66">
        <f t="shared" si="2"/>
        <v>326903.08651140012</v>
      </c>
      <c r="N8" s="66">
        <f t="shared" si="2"/>
        <v>49890.281199550031</v>
      </c>
      <c r="O8" s="66">
        <f t="shared" si="2"/>
        <v>4357.9948383999999</v>
      </c>
      <c r="P8" s="66">
        <f t="shared" si="2"/>
        <v>1797.8875753999987</v>
      </c>
      <c r="Q8" s="66">
        <f t="shared" si="2"/>
        <v>12321.763678699992</v>
      </c>
      <c r="R8" s="66">
        <f t="shared" si="2"/>
        <v>12372.599842400003</v>
      </c>
      <c r="S8" s="60"/>
      <c r="T8" s="67">
        <f>SUM(L8:Q8)</f>
        <v>995778.84747465013</v>
      </c>
    </row>
    <row r="9" spans="1:21">
      <c r="A9">
        <v>5</v>
      </c>
      <c r="B9" t="s">
        <v>593</v>
      </c>
      <c r="C9" s="6">
        <v>85345.168000000005</v>
      </c>
      <c r="D9" s="6">
        <v>29707.133999999998</v>
      </c>
      <c r="E9" s="6">
        <v>196297.42800000001</v>
      </c>
      <c r="F9" s="6">
        <v>17450.034</v>
      </c>
      <c r="G9" s="6">
        <v>0</v>
      </c>
      <c r="H9" s="6">
        <v>5373.5479999999998</v>
      </c>
      <c r="I9" s="6">
        <v>1279.8230000000001</v>
      </c>
      <c r="J9" s="6">
        <v>0</v>
      </c>
      <c r="K9" s="7"/>
      <c r="L9" s="6">
        <f t="shared" ref="L9:L72" si="3">0.5*(C9+D9)*($L$7/100)</f>
        <v>644.2928912000001</v>
      </c>
      <c r="M9" s="6">
        <f>0.5*E9*($M$7/100)</f>
        <v>500.55844140000005</v>
      </c>
      <c r="N9" s="6">
        <f>0.5*F9*($N$7/100)</f>
        <v>105.5727057</v>
      </c>
      <c r="O9" s="6">
        <f>0.5*G9*($O$7/100)</f>
        <v>0</v>
      </c>
      <c r="P9" s="6">
        <f>0.5*H9*($P$7/100)</f>
        <v>3.7614836000000005</v>
      </c>
      <c r="Q9" s="6">
        <f>0.5*I9*($Q$7/100)</f>
        <v>27.772159100000003</v>
      </c>
      <c r="R9" s="6">
        <f>0.5*J9*($R$7/100)</f>
        <v>0</v>
      </c>
      <c r="T9" s="4">
        <f>SUM(L9:Q9)</f>
        <v>1281.9576810000001</v>
      </c>
      <c r="U9" s="4"/>
    </row>
    <row r="10" spans="1:21">
      <c r="A10">
        <v>9</v>
      </c>
      <c r="B10" t="s">
        <v>594</v>
      </c>
      <c r="C10" s="6">
        <v>9318.6720000000005</v>
      </c>
      <c r="D10" s="6">
        <v>4104.92</v>
      </c>
      <c r="E10" s="6">
        <v>47537.122000000003</v>
      </c>
      <c r="F10" s="6">
        <v>1066.7760000000001</v>
      </c>
      <c r="G10" s="6">
        <v>0</v>
      </c>
      <c r="H10" s="6">
        <v>348.76100000000002</v>
      </c>
      <c r="I10" s="6">
        <v>0</v>
      </c>
      <c r="J10" s="6">
        <v>11214.594999999999</v>
      </c>
      <c r="K10" s="7"/>
      <c r="L10" s="6">
        <f t="shared" si="3"/>
        <v>75.172115200000007</v>
      </c>
      <c r="M10" s="6">
        <f t="shared" ref="M10:M73" si="4">0.5*E10*($M$7/100)</f>
        <v>121.21966110000001</v>
      </c>
      <c r="N10" s="6">
        <f t="shared" ref="N10:N73" si="5">0.5*F10*($N$7/100)</f>
        <v>6.4539948000000003</v>
      </c>
      <c r="O10" s="6">
        <f t="shared" ref="O10:O73" si="6">0.5*G10*($O$7/100)</f>
        <v>0</v>
      </c>
      <c r="P10" s="6">
        <f t="shared" ref="P10:P73" si="7">0.5*H10*($P$7/100)</f>
        <v>0.24413270000000006</v>
      </c>
      <c r="Q10" s="6">
        <f t="shared" ref="Q10:Q73" si="8">0.5*I10*($Q$7/100)</f>
        <v>0</v>
      </c>
      <c r="R10" s="6">
        <f t="shared" ref="R10:R73" si="9">0.5*J10*($R$7/100)</f>
        <v>62.801732000000008</v>
      </c>
      <c r="T10" s="4">
        <f t="shared" ref="T10:T73" si="10">SUM(L10:Q10)</f>
        <v>203.0899038</v>
      </c>
      <c r="U10" s="4"/>
    </row>
    <row r="11" spans="1:21">
      <c r="A11">
        <v>10</v>
      </c>
      <c r="B11" t="s">
        <v>595</v>
      </c>
      <c r="C11" s="6">
        <v>121503.92200000001</v>
      </c>
      <c r="D11" s="6">
        <v>38757.641000000003</v>
      </c>
      <c r="E11" s="6">
        <v>245114.29699999999</v>
      </c>
      <c r="F11" s="6">
        <v>28561.147000000001</v>
      </c>
      <c r="G11" s="6">
        <v>0</v>
      </c>
      <c r="H11" s="6">
        <v>4904.4449999999997</v>
      </c>
      <c r="I11" s="6">
        <v>443.63099999999997</v>
      </c>
      <c r="J11" s="6">
        <v>0</v>
      </c>
      <c r="K11" s="7"/>
      <c r="L11" s="6">
        <f t="shared" si="3"/>
        <v>897.46475280000027</v>
      </c>
      <c r="M11" s="6">
        <f t="shared" si="4"/>
        <v>625.04145734999997</v>
      </c>
      <c r="N11" s="6">
        <f t="shared" si="5"/>
        <v>172.79493934999999</v>
      </c>
      <c r="O11" s="6">
        <f t="shared" si="6"/>
        <v>0</v>
      </c>
      <c r="P11" s="6">
        <f t="shared" si="7"/>
        <v>3.4331115000000003</v>
      </c>
      <c r="Q11" s="6">
        <f t="shared" si="8"/>
        <v>9.6267926999999993</v>
      </c>
      <c r="R11" s="6">
        <f t="shared" si="9"/>
        <v>0</v>
      </c>
      <c r="T11" s="4">
        <f t="shared" si="10"/>
        <v>1708.3610537000002</v>
      </c>
      <c r="U11" s="4"/>
    </row>
    <row r="12" spans="1:21">
      <c r="A12">
        <v>16</v>
      </c>
      <c r="B12" t="s">
        <v>596</v>
      </c>
      <c r="C12" s="6">
        <v>54094.76</v>
      </c>
      <c r="D12" s="6">
        <v>85742.703999999998</v>
      </c>
      <c r="E12" s="6">
        <v>196501.14799999999</v>
      </c>
      <c r="F12" s="6">
        <v>66386.37</v>
      </c>
      <c r="G12" s="6">
        <v>0</v>
      </c>
      <c r="H12" s="6">
        <v>726.80200000000002</v>
      </c>
      <c r="I12" s="6">
        <v>583.12199999999996</v>
      </c>
      <c r="J12" s="6">
        <v>0</v>
      </c>
      <c r="K12" s="7"/>
      <c r="L12" s="6">
        <f t="shared" si="3"/>
        <v>783.08979840000018</v>
      </c>
      <c r="M12" s="6">
        <f t="shared" si="4"/>
        <v>501.07792740000002</v>
      </c>
      <c r="N12" s="6">
        <f t="shared" si="5"/>
        <v>401.63753849999995</v>
      </c>
      <c r="O12" s="6">
        <f t="shared" si="6"/>
        <v>0</v>
      </c>
      <c r="P12" s="6">
        <f t="shared" si="7"/>
        <v>0.50876140000000014</v>
      </c>
      <c r="Q12" s="6">
        <f t="shared" si="8"/>
        <v>12.653747399999999</v>
      </c>
      <c r="R12" s="6">
        <f t="shared" si="9"/>
        <v>0</v>
      </c>
      <c r="T12" s="4">
        <f t="shared" si="10"/>
        <v>1698.9677730999999</v>
      </c>
      <c r="U12" s="4"/>
    </row>
    <row r="13" spans="1:21">
      <c r="A13">
        <v>18</v>
      </c>
      <c r="B13" t="s">
        <v>597</v>
      </c>
      <c r="C13" s="6">
        <v>23760.232</v>
      </c>
      <c r="D13" s="6">
        <v>12287.915000000001</v>
      </c>
      <c r="E13" s="6">
        <v>101099.974</v>
      </c>
      <c r="F13" s="6">
        <v>8043.2290000000003</v>
      </c>
      <c r="G13" s="6">
        <v>0</v>
      </c>
      <c r="H13" s="6">
        <v>1209.7449999999999</v>
      </c>
      <c r="I13" s="6">
        <v>106.76</v>
      </c>
      <c r="J13" s="6">
        <v>17.321000000000002</v>
      </c>
      <c r="K13" s="7"/>
      <c r="L13" s="6">
        <f t="shared" si="3"/>
        <v>201.86962320000001</v>
      </c>
      <c r="M13" s="6">
        <f t="shared" si="4"/>
        <v>257.80493370000005</v>
      </c>
      <c r="N13" s="6">
        <f t="shared" si="5"/>
        <v>48.661535450000002</v>
      </c>
      <c r="O13" s="6">
        <f t="shared" si="6"/>
        <v>0</v>
      </c>
      <c r="P13" s="6">
        <f t="shared" si="7"/>
        <v>0.8468215</v>
      </c>
      <c r="Q13" s="6">
        <f t="shared" si="8"/>
        <v>2.3166920000000002</v>
      </c>
      <c r="R13" s="6">
        <f t="shared" si="9"/>
        <v>9.6997600000000017E-2</v>
      </c>
      <c r="T13" s="4">
        <f t="shared" si="10"/>
        <v>511.49960585000002</v>
      </c>
      <c r="U13" s="4"/>
    </row>
    <row r="14" spans="1:21">
      <c r="A14">
        <v>19</v>
      </c>
      <c r="B14" t="s">
        <v>598</v>
      </c>
      <c r="C14" s="6">
        <v>20675.102999999999</v>
      </c>
      <c r="D14" s="6">
        <v>8734.4269999999997</v>
      </c>
      <c r="E14" s="6">
        <v>82840.069000000003</v>
      </c>
      <c r="F14" s="6">
        <v>1750.6880000000001</v>
      </c>
      <c r="G14" s="6">
        <v>0</v>
      </c>
      <c r="H14" s="6">
        <v>155.96100000000001</v>
      </c>
      <c r="I14" s="6">
        <v>0</v>
      </c>
      <c r="J14" s="6">
        <v>0</v>
      </c>
      <c r="K14" s="7"/>
      <c r="L14" s="6">
        <f t="shared" si="3"/>
        <v>164.69336800000002</v>
      </c>
      <c r="M14" s="6">
        <f t="shared" si="4"/>
        <v>211.24217595000002</v>
      </c>
      <c r="N14" s="6">
        <f t="shared" si="5"/>
        <v>10.591662400000001</v>
      </c>
      <c r="O14" s="6">
        <f t="shared" si="6"/>
        <v>0</v>
      </c>
      <c r="P14" s="6">
        <f t="shared" si="7"/>
        <v>0.10917270000000003</v>
      </c>
      <c r="Q14" s="6">
        <f t="shared" si="8"/>
        <v>0</v>
      </c>
      <c r="R14" s="6">
        <f t="shared" si="9"/>
        <v>0</v>
      </c>
      <c r="T14" s="4">
        <f t="shared" si="10"/>
        <v>386.63637905000002</v>
      </c>
      <c r="U14" s="4"/>
    </row>
    <row r="15" spans="1:21">
      <c r="A15">
        <v>20</v>
      </c>
      <c r="B15" t="s">
        <v>592</v>
      </c>
      <c r="C15" s="6">
        <v>85226.73</v>
      </c>
      <c r="D15" s="6">
        <v>32588.27</v>
      </c>
      <c r="E15" s="6">
        <v>343021.86</v>
      </c>
      <c r="F15" s="6">
        <v>12614.536</v>
      </c>
      <c r="G15" s="6">
        <v>0</v>
      </c>
      <c r="H15" s="6">
        <v>1136.713</v>
      </c>
      <c r="I15" s="6">
        <v>888.81700000000001</v>
      </c>
      <c r="J15" s="6">
        <v>0</v>
      </c>
      <c r="K15" s="7"/>
      <c r="L15" s="6">
        <f t="shared" si="3"/>
        <v>659.76400000000012</v>
      </c>
      <c r="M15" s="6">
        <f t="shared" si="4"/>
        <v>874.70574299999998</v>
      </c>
      <c r="N15" s="6">
        <f t="shared" si="5"/>
        <v>76.317942799999997</v>
      </c>
      <c r="O15" s="6">
        <f t="shared" si="6"/>
        <v>0</v>
      </c>
      <c r="P15" s="6">
        <f t="shared" si="7"/>
        <v>0.7956991000000001</v>
      </c>
      <c r="Q15" s="6">
        <f t="shared" si="8"/>
        <v>19.287328900000002</v>
      </c>
      <c r="R15" s="6">
        <f t="shared" si="9"/>
        <v>0</v>
      </c>
      <c r="T15" s="4">
        <f t="shared" si="10"/>
        <v>1630.8707138000002</v>
      </c>
      <c r="U15" s="4"/>
    </row>
    <row r="16" spans="1:21">
      <c r="A16">
        <v>46</v>
      </c>
      <c r="B16" t="s">
        <v>599</v>
      </c>
      <c r="C16" s="6">
        <v>6094.0529999999999</v>
      </c>
      <c r="D16" s="6">
        <v>10784.378000000001</v>
      </c>
      <c r="E16" s="6">
        <v>29759.49</v>
      </c>
      <c r="F16" s="6">
        <v>13885.486999999999</v>
      </c>
      <c r="G16" s="6">
        <v>0</v>
      </c>
      <c r="H16" s="6">
        <v>354.67099999999999</v>
      </c>
      <c r="I16" s="6">
        <v>28.628</v>
      </c>
      <c r="J16" s="6">
        <v>0</v>
      </c>
      <c r="K16" s="7"/>
      <c r="L16" s="6">
        <f t="shared" si="3"/>
        <v>94.519213600000015</v>
      </c>
      <c r="M16" s="6">
        <f t="shared" si="4"/>
        <v>75.886699500000006</v>
      </c>
      <c r="N16" s="6">
        <f t="shared" si="5"/>
        <v>84.007196349999987</v>
      </c>
      <c r="O16" s="6">
        <f t="shared" si="6"/>
        <v>0</v>
      </c>
      <c r="P16" s="6">
        <f t="shared" si="7"/>
        <v>0.24826970000000004</v>
      </c>
      <c r="Q16" s="6">
        <f t="shared" si="8"/>
        <v>0.62122759999999999</v>
      </c>
      <c r="R16" s="6">
        <f t="shared" si="9"/>
        <v>0</v>
      </c>
      <c r="T16" s="4">
        <f t="shared" si="10"/>
        <v>255.28260675000001</v>
      </c>
      <c r="U16" s="4"/>
    </row>
    <row r="17" spans="1:21">
      <c r="A17">
        <v>47</v>
      </c>
      <c r="B17" t="s">
        <v>600</v>
      </c>
      <c r="C17" s="6">
        <v>19729.274999999998</v>
      </c>
      <c r="D17" s="6">
        <v>16122.047</v>
      </c>
      <c r="E17" s="6">
        <v>39402.26</v>
      </c>
      <c r="F17" s="6">
        <v>24712.754000000001</v>
      </c>
      <c r="G17" s="6">
        <v>0</v>
      </c>
      <c r="H17" s="6">
        <v>255.035</v>
      </c>
      <c r="I17" s="6">
        <v>182.13300000000001</v>
      </c>
      <c r="J17" s="6">
        <v>237.971</v>
      </c>
      <c r="K17" s="7"/>
      <c r="L17" s="6">
        <f t="shared" si="3"/>
        <v>200.76740320000002</v>
      </c>
      <c r="M17" s="6">
        <f t="shared" si="4"/>
        <v>100.47576300000001</v>
      </c>
      <c r="N17" s="6">
        <f t="shared" si="5"/>
        <v>149.51216170000001</v>
      </c>
      <c r="O17" s="6">
        <f t="shared" si="6"/>
        <v>0</v>
      </c>
      <c r="P17" s="6">
        <f t="shared" si="7"/>
        <v>0.17852450000000003</v>
      </c>
      <c r="Q17" s="6">
        <f t="shared" si="8"/>
        <v>3.9522861000000002</v>
      </c>
      <c r="R17" s="6">
        <f t="shared" si="9"/>
        <v>1.3326376000000002</v>
      </c>
      <c r="T17" s="4">
        <f t="shared" si="10"/>
        <v>454.88613849999996</v>
      </c>
      <c r="U17" s="4"/>
    </row>
    <row r="18" spans="1:21">
      <c r="A18">
        <v>49</v>
      </c>
      <c r="B18" t="s">
        <v>601</v>
      </c>
      <c r="C18" s="6">
        <v>4486924.449</v>
      </c>
      <c r="D18" s="6">
        <v>5860073.057</v>
      </c>
      <c r="E18" s="6">
        <v>7532318.6090000002</v>
      </c>
      <c r="F18" s="6">
        <v>29216.634999999998</v>
      </c>
      <c r="G18" s="6">
        <v>0</v>
      </c>
      <c r="H18" s="6">
        <v>187168.80600000001</v>
      </c>
      <c r="I18" s="6">
        <v>132281.448</v>
      </c>
      <c r="J18" s="6">
        <v>0</v>
      </c>
      <c r="K18" s="7"/>
      <c r="L18" s="6">
        <f t="shared" si="3"/>
        <v>57943.186033600017</v>
      </c>
      <c r="M18" s="6">
        <f t="shared" si="4"/>
        <v>19207.41245295</v>
      </c>
      <c r="N18" s="6">
        <f t="shared" si="5"/>
        <v>176.76064174999999</v>
      </c>
      <c r="O18" s="6">
        <f t="shared" si="6"/>
        <v>0</v>
      </c>
      <c r="P18" s="6">
        <f t="shared" si="7"/>
        <v>131.01816420000003</v>
      </c>
      <c r="Q18" s="6">
        <f t="shared" si="8"/>
        <v>2870.5074216000003</v>
      </c>
      <c r="R18" s="6">
        <f t="shared" si="9"/>
        <v>0</v>
      </c>
      <c r="T18" s="4">
        <f t="shared" si="10"/>
        <v>80328.88471410003</v>
      </c>
      <c r="U18" s="4"/>
    </row>
    <row r="19" spans="1:21">
      <c r="A19">
        <v>50</v>
      </c>
      <c r="B19" t="s">
        <v>602</v>
      </c>
      <c r="C19" s="6">
        <v>111476.611</v>
      </c>
      <c r="D19" s="6">
        <v>29005.096000000001</v>
      </c>
      <c r="E19" s="6">
        <v>241678.97700000001</v>
      </c>
      <c r="F19" s="6">
        <v>19880.087</v>
      </c>
      <c r="G19" s="6">
        <v>0</v>
      </c>
      <c r="H19" s="6">
        <v>2337.4650000000001</v>
      </c>
      <c r="I19" s="6">
        <v>536.149</v>
      </c>
      <c r="J19" s="6">
        <v>680.37800000000004</v>
      </c>
      <c r="K19" s="7"/>
      <c r="L19" s="6">
        <f t="shared" si="3"/>
        <v>786.69755920000011</v>
      </c>
      <c r="M19" s="6">
        <f t="shared" si="4"/>
        <v>616.28139135000004</v>
      </c>
      <c r="N19" s="6">
        <f t="shared" si="5"/>
        <v>120.27452634999999</v>
      </c>
      <c r="O19" s="6">
        <f t="shared" si="6"/>
        <v>0</v>
      </c>
      <c r="P19" s="6">
        <f t="shared" si="7"/>
        <v>1.6362255000000003</v>
      </c>
      <c r="Q19" s="6">
        <f t="shared" si="8"/>
        <v>11.6344333</v>
      </c>
      <c r="R19" s="6">
        <f t="shared" si="9"/>
        <v>3.8101168000000007</v>
      </c>
      <c r="T19" s="4">
        <f t="shared" si="10"/>
        <v>1536.5241357000002</v>
      </c>
      <c r="U19" s="4"/>
    </row>
    <row r="20" spans="1:21">
      <c r="A20">
        <v>51</v>
      </c>
      <c r="B20" t="s">
        <v>603</v>
      </c>
      <c r="C20" s="6">
        <v>96484.116999999998</v>
      </c>
      <c r="D20" s="6">
        <v>37181.216999999997</v>
      </c>
      <c r="E20" s="6">
        <v>190182.848</v>
      </c>
      <c r="F20" s="6">
        <v>34576.118999999999</v>
      </c>
      <c r="G20" s="6">
        <v>653911.42299999995</v>
      </c>
      <c r="H20" s="6">
        <v>3223.1109999999999</v>
      </c>
      <c r="I20" s="6">
        <v>164.94200000000001</v>
      </c>
      <c r="J20" s="6">
        <v>41369.814000000013</v>
      </c>
      <c r="K20" s="7"/>
      <c r="L20" s="6">
        <f t="shared" si="3"/>
        <v>748.52587040000014</v>
      </c>
      <c r="M20" s="6">
        <f t="shared" si="4"/>
        <v>484.96626240000001</v>
      </c>
      <c r="N20" s="6">
        <f t="shared" si="5"/>
        <v>209.18551994999999</v>
      </c>
      <c r="O20" s="6">
        <f t="shared" si="6"/>
        <v>3661.9039688000003</v>
      </c>
      <c r="P20" s="6">
        <f t="shared" si="7"/>
        <v>2.2561777000000003</v>
      </c>
      <c r="Q20" s="6">
        <f t="shared" si="8"/>
        <v>3.5792414000000004</v>
      </c>
      <c r="R20" s="6">
        <f t="shared" si="9"/>
        <v>231.6709584000001</v>
      </c>
      <c r="T20" s="4">
        <f t="shared" si="10"/>
        <v>5110.4170406499998</v>
      </c>
      <c r="U20" s="4"/>
    </row>
    <row r="21" spans="1:21">
      <c r="A21">
        <v>52</v>
      </c>
      <c r="B21" t="s">
        <v>604</v>
      </c>
      <c r="C21" s="6">
        <v>21077.631999999998</v>
      </c>
      <c r="D21" s="6">
        <v>8001.2039999999997</v>
      </c>
      <c r="E21" s="6">
        <v>51557.775999999998</v>
      </c>
      <c r="F21" s="6">
        <v>9603.4410000000007</v>
      </c>
      <c r="G21" s="6">
        <v>0</v>
      </c>
      <c r="H21" s="6">
        <v>434.12700000000001</v>
      </c>
      <c r="I21" s="6">
        <v>0</v>
      </c>
      <c r="J21" s="6">
        <v>3545.3739999999998</v>
      </c>
      <c r="K21" s="7"/>
      <c r="L21" s="6">
        <f t="shared" si="3"/>
        <v>162.84148160000001</v>
      </c>
      <c r="M21" s="6">
        <f t="shared" si="4"/>
        <v>131.47232880000001</v>
      </c>
      <c r="N21" s="6">
        <f t="shared" si="5"/>
        <v>58.100818050000001</v>
      </c>
      <c r="O21" s="6">
        <f t="shared" si="6"/>
        <v>0</v>
      </c>
      <c r="P21" s="6">
        <f t="shared" si="7"/>
        <v>0.30388890000000007</v>
      </c>
      <c r="Q21" s="6">
        <f t="shared" si="8"/>
        <v>0</v>
      </c>
      <c r="R21" s="6">
        <f t="shared" si="9"/>
        <v>19.854094400000001</v>
      </c>
      <c r="T21" s="4">
        <f t="shared" si="10"/>
        <v>352.71851735000001</v>
      </c>
      <c r="U21" s="4"/>
    </row>
    <row r="22" spans="1:21">
      <c r="A22">
        <v>61</v>
      </c>
      <c r="B22" t="s">
        <v>605</v>
      </c>
      <c r="C22" s="6">
        <v>188991.34599999999</v>
      </c>
      <c r="D22" s="6">
        <v>64043.072999999997</v>
      </c>
      <c r="E22" s="6">
        <v>371186.674</v>
      </c>
      <c r="F22" s="6">
        <v>9242.82</v>
      </c>
      <c r="G22" s="6">
        <v>0</v>
      </c>
      <c r="H22" s="6">
        <v>2205.2800000000002</v>
      </c>
      <c r="I22" s="6">
        <v>76.337000000000003</v>
      </c>
      <c r="J22" s="6">
        <v>0</v>
      </c>
      <c r="K22" s="7"/>
      <c r="L22" s="6">
        <f t="shared" si="3"/>
        <v>1416.9927464000002</v>
      </c>
      <c r="M22" s="6">
        <f t="shared" si="4"/>
        <v>946.52601870000012</v>
      </c>
      <c r="N22" s="6">
        <f t="shared" si="5"/>
        <v>55.919060999999999</v>
      </c>
      <c r="O22" s="6">
        <f t="shared" si="6"/>
        <v>0</v>
      </c>
      <c r="P22" s="6">
        <f t="shared" si="7"/>
        <v>1.5436960000000004</v>
      </c>
      <c r="Q22" s="6">
        <f t="shared" si="8"/>
        <v>1.6565129000000001</v>
      </c>
      <c r="R22" s="6">
        <f t="shared" si="9"/>
        <v>0</v>
      </c>
      <c r="T22" s="4">
        <f t="shared" si="10"/>
        <v>2422.6380350000009</v>
      </c>
      <c r="U22" s="4"/>
    </row>
    <row r="23" spans="1:21">
      <c r="A23">
        <v>69</v>
      </c>
      <c r="B23" t="s">
        <v>606</v>
      </c>
      <c r="C23" s="6">
        <v>49931.495999999999</v>
      </c>
      <c r="D23" s="6">
        <v>16036.058999999999</v>
      </c>
      <c r="E23" s="6">
        <v>140952.193</v>
      </c>
      <c r="F23" s="6">
        <v>3511.3910000000001</v>
      </c>
      <c r="G23" s="6">
        <v>0</v>
      </c>
      <c r="H23" s="6">
        <v>2195.7600000000002</v>
      </c>
      <c r="I23" s="6">
        <v>314.779</v>
      </c>
      <c r="J23" s="6">
        <v>29894.475999999999</v>
      </c>
      <c r="K23" s="7"/>
      <c r="L23" s="6">
        <f t="shared" si="3"/>
        <v>369.41830800000002</v>
      </c>
      <c r="M23" s="6">
        <f t="shared" si="4"/>
        <v>359.42809215</v>
      </c>
      <c r="N23" s="6">
        <f t="shared" si="5"/>
        <v>21.243915550000001</v>
      </c>
      <c r="O23" s="6">
        <f t="shared" si="6"/>
        <v>0</v>
      </c>
      <c r="P23" s="6">
        <f t="shared" si="7"/>
        <v>1.5370320000000004</v>
      </c>
      <c r="Q23" s="6">
        <f t="shared" si="8"/>
        <v>6.8307042999999998</v>
      </c>
      <c r="R23" s="6">
        <f t="shared" si="9"/>
        <v>167.40906560000002</v>
      </c>
      <c r="T23" s="4">
        <f t="shared" si="10"/>
        <v>758.45805199999995</v>
      </c>
      <c r="U23" s="4"/>
    </row>
    <row r="24" spans="1:21">
      <c r="A24">
        <v>71</v>
      </c>
      <c r="B24" t="s">
        <v>607</v>
      </c>
      <c r="C24" s="6">
        <v>58897.564999999995</v>
      </c>
      <c r="D24" s="6">
        <v>14761.352000000001</v>
      </c>
      <c r="E24" s="6">
        <v>136448.42000000001</v>
      </c>
      <c r="F24" s="6">
        <v>5677.1080000000002</v>
      </c>
      <c r="G24" s="6">
        <v>0</v>
      </c>
      <c r="H24" s="6">
        <v>3567.1529999999998</v>
      </c>
      <c r="I24" s="6">
        <v>207.99799999999999</v>
      </c>
      <c r="J24" s="6">
        <v>1779.8820000000001</v>
      </c>
      <c r="K24" s="7"/>
      <c r="L24" s="6">
        <f t="shared" si="3"/>
        <v>412.48993520000005</v>
      </c>
      <c r="M24" s="6">
        <f t="shared" si="4"/>
        <v>347.94347100000005</v>
      </c>
      <c r="N24" s="6">
        <f t="shared" si="5"/>
        <v>34.346503400000003</v>
      </c>
      <c r="O24" s="6">
        <f t="shared" si="6"/>
        <v>0</v>
      </c>
      <c r="P24" s="6">
        <f t="shared" si="7"/>
        <v>2.4970071000000003</v>
      </c>
      <c r="Q24" s="6">
        <f t="shared" si="8"/>
        <v>4.5135566000000003</v>
      </c>
      <c r="R24" s="6">
        <f t="shared" si="9"/>
        <v>9.9673392000000014</v>
      </c>
      <c r="T24" s="4">
        <f t="shared" si="10"/>
        <v>801.79047330000003</v>
      </c>
      <c r="U24" s="4"/>
    </row>
    <row r="25" spans="1:21">
      <c r="A25">
        <v>72</v>
      </c>
      <c r="B25" t="s">
        <v>608</v>
      </c>
      <c r="C25" s="6">
        <v>3826.1800000000003</v>
      </c>
      <c r="D25" s="6">
        <v>7117.0910000000003</v>
      </c>
      <c r="E25" s="6">
        <v>22833.531999999999</v>
      </c>
      <c r="F25" s="6">
        <v>8453.4770000000008</v>
      </c>
      <c r="G25" s="6">
        <v>0</v>
      </c>
      <c r="H25" s="6">
        <v>26.536000000000001</v>
      </c>
      <c r="I25" s="6">
        <v>0</v>
      </c>
      <c r="J25" s="6">
        <v>527.32100000000003</v>
      </c>
      <c r="K25" s="7"/>
      <c r="L25" s="6">
        <f t="shared" si="3"/>
        <v>61.282317600000013</v>
      </c>
      <c r="M25" s="6">
        <f t="shared" si="4"/>
        <v>58.225506600000003</v>
      </c>
      <c r="N25" s="6">
        <f t="shared" si="5"/>
        <v>51.143535850000006</v>
      </c>
      <c r="O25" s="6">
        <f t="shared" si="6"/>
        <v>0</v>
      </c>
      <c r="P25" s="6">
        <f t="shared" si="7"/>
        <v>1.8575200000000004E-2</v>
      </c>
      <c r="Q25" s="6">
        <f t="shared" si="8"/>
        <v>0</v>
      </c>
      <c r="R25" s="6">
        <f t="shared" si="9"/>
        <v>2.9529976000000007</v>
      </c>
      <c r="T25" s="4">
        <f t="shared" si="10"/>
        <v>170.66993525000001</v>
      </c>
      <c r="U25" s="4"/>
    </row>
    <row r="26" spans="1:21">
      <c r="A26">
        <v>74</v>
      </c>
      <c r="B26" t="s">
        <v>609</v>
      </c>
      <c r="C26" s="6">
        <v>13016.103999999999</v>
      </c>
      <c r="D26" s="6">
        <v>3046.2269999999999</v>
      </c>
      <c r="E26" s="6">
        <v>24476.052</v>
      </c>
      <c r="F26" s="6">
        <v>3103.9090000000001</v>
      </c>
      <c r="G26" s="6">
        <v>0</v>
      </c>
      <c r="H26" s="6">
        <v>599.17200000000003</v>
      </c>
      <c r="I26" s="6">
        <v>0</v>
      </c>
      <c r="J26" s="6">
        <v>0</v>
      </c>
      <c r="K26" s="7"/>
      <c r="L26" s="6">
        <f t="shared" si="3"/>
        <v>89.949053599999999</v>
      </c>
      <c r="M26" s="6">
        <f t="shared" si="4"/>
        <v>62.413932600000003</v>
      </c>
      <c r="N26" s="6">
        <f t="shared" si="5"/>
        <v>18.77864945</v>
      </c>
      <c r="O26" s="6">
        <f t="shared" si="6"/>
        <v>0</v>
      </c>
      <c r="P26" s="6">
        <f t="shared" si="7"/>
        <v>0.41942040000000008</v>
      </c>
      <c r="Q26" s="6">
        <f t="shared" si="8"/>
        <v>0</v>
      </c>
      <c r="R26" s="6">
        <f t="shared" si="9"/>
        <v>0</v>
      </c>
      <c r="T26" s="4">
        <f t="shared" si="10"/>
        <v>171.56105604999999</v>
      </c>
      <c r="U26" s="4"/>
    </row>
    <row r="27" spans="1:21">
      <c r="A27">
        <v>75</v>
      </c>
      <c r="B27" t="s">
        <v>610</v>
      </c>
      <c r="C27" s="6">
        <v>295714.07799999998</v>
      </c>
      <c r="D27" s="6">
        <v>62154.915999999997</v>
      </c>
      <c r="E27" s="6">
        <v>423588.20199999999</v>
      </c>
      <c r="F27" s="6">
        <v>33009.697</v>
      </c>
      <c r="G27" s="6">
        <v>0</v>
      </c>
      <c r="H27" s="6">
        <v>4044.8110000000001</v>
      </c>
      <c r="I27" s="6">
        <v>0</v>
      </c>
      <c r="J27" s="6">
        <v>3969.3389999999999</v>
      </c>
      <c r="K27" s="7"/>
      <c r="L27" s="6">
        <f t="shared" si="3"/>
        <v>2004.0663664000001</v>
      </c>
      <c r="M27" s="6">
        <f t="shared" si="4"/>
        <v>1080.1499151</v>
      </c>
      <c r="N27" s="6">
        <f t="shared" si="5"/>
        <v>199.70866684999999</v>
      </c>
      <c r="O27" s="6">
        <f t="shared" si="6"/>
        <v>0</v>
      </c>
      <c r="P27" s="6">
        <f t="shared" si="7"/>
        <v>2.8313677000000004</v>
      </c>
      <c r="Q27" s="6">
        <f t="shared" si="8"/>
        <v>0</v>
      </c>
      <c r="R27" s="6">
        <f t="shared" si="9"/>
        <v>22.228298400000003</v>
      </c>
      <c r="T27" s="4">
        <f t="shared" si="10"/>
        <v>3286.7563160500004</v>
      </c>
      <c r="U27" s="4"/>
    </row>
    <row r="28" spans="1:21">
      <c r="A28">
        <v>77</v>
      </c>
      <c r="B28" t="s">
        <v>611</v>
      </c>
      <c r="C28" s="6">
        <v>33168.377</v>
      </c>
      <c r="D28" s="6">
        <v>22686.016</v>
      </c>
      <c r="E28" s="6">
        <v>92192.67</v>
      </c>
      <c r="F28" s="6">
        <v>19724.823</v>
      </c>
      <c r="G28" s="6">
        <v>0</v>
      </c>
      <c r="H28" s="6">
        <v>1551.433</v>
      </c>
      <c r="I28" s="6">
        <v>0</v>
      </c>
      <c r="J28" s="6">
        <v>0</v>
      </c>
      <c r="K28" s="7"/>
      <c r="L28" s="6">
        <f t="shared" si="3"/>
        <v>312.78460080000002</v>
      </c>
      <c r="M28" s="6">
        <f t="shared" si="4"/>
        <v>235.09130850000003</v>
      </c>
      <c r="N28" s="6">
        <f t="shared" si="5"/>
        <v>119.33517915</v>
      </c>
      <c r="O28" s="6">
        <f t="shared" si="6"/>
        <v>0</v>
      </c>
      <c r="P28" s="6">
        <f t="shared" si="7"/>
        <v>1.0860031000000001</v>
      </c>
      <c r="Q28" s="6">
        <f t="shared" si="8"/>
        <v>0</v>
      </c>
      <c r="R28" s="6">
        <f t="shared" si="9"/>
        <v>0</v>
      </c>
      <c r="T28" s="4">
        <f t="shared" si="10"/>
        <v>668.29709155000012</v>
      </c>
      <c r="U28" s="4"/>
    </row>
    <row r="29" spans="1:21">
      <c r="A29">
        <v>78</v>
      </c>
      <c r="B29" t="s">
        <v>612</v>
      </c>
      <c r="C29" s="6">
        <v>90766.805000000008</v>
      </c>
      <c r="D29" s="6">
        <v>38738.260999999999</v>
      </c>
      <c r="E29" s="6">
        <v>191564.152</v>
      </c>
      <c r="F29" s="6">
        <v>22305.58</v>
      </c>
      <c r="G29" s="6">
        <v>0</v>
      </c>
      <c r="H29" s="6">
        <v>908.73699999999997</v>
      </c>
      <c r="I29" s="6">
        <v>249.87799999999999</v>
      </c>
      <c r="J29" s="6">
        <v>929.24099999999999</v>
      </c>
      <c r="K29" s="7"/>
      <c r="L29" s="6">
        <f t="shared" si="3"/>
        <v>725.22836960000018</v>
      </c>
      <c r="M29" s="6">
        <f t="shared" si="4"/>
        <v>488.48858760000002</v>
      </c>
      <c r="N29" s="6">
        <f t="shared" si="5"/>
        <v>134.948759</v>
      </c>
      <c r="O29" s="6">
        <f t="shared" si="6"/>
        <v>0</v>
      </c>
      <c r="P29" s="6">
        <f t="shared" si="7"/>
        <v>0.63611590000000007</v>
      </c>
      <c r="Q29" s="6">
        <f t="shared" si="8"/>
        <v>5.4223526</v>
      </c>
      <c r="R29" s="6">
        <f t="shared" si="9"/>
        <v>5.203749600000001</v>
      </c>
      <c r="T29" s="4">
        <f t="shared" si="10"/>
        <v>1354.7241847000003</v>
      </c>
      <c r="U29" s="4"/>
    </row>
    <row r="30" spans="1:21">
      <c r="A30">
        <v>79</v>
      </c>
      <c r="B30" t="s">
        <v>613</v>
      </c>
      <c r="C30" s="6">
        <v>137221.75899999999</v>
      </c>
      <c r="D30" s="6">
        <v>14069.111000000001</v>
      </c>
      <c r="E30" s="6">
        <v>153052.14499999999</v>
      </c>
      <c r="F30" s="6">
        <v>1364.826</v>
      </c>
      <c r="G30" s="6">
        <v>0</v>
      </c>
      <c r="H30" s="6">
        <v>114.735</v>
      </c>
      <c r="I30" s="6">
        <v>0</v>
      </c>
      <c r="J30" s="6">
        <v>4573.3760000000002</v>
      </c>
      <c r="K30" s="7"/>
      <c r="L30" s="6">
        <f t="shared" si="3"/>
        <v>847.22887200000014</v>
      </c>
      <c r="M30" s="6">
        <f t="shared" si="4"/>
        <v>390.28296975000001</v>
      </c>
      <c r="N30" s="6">
        <f t="shared" si="5"/>
        <v>8.2571972999999996</v>
      </c>
      <c r="O30" s="6">
        <f t="shared" si="6"/>
        <v>0</v>
      </c>
      <c r="P30" s="6">
        <f t="shared" si="7"/>
        <v>8.0314500000000011E-2</v>
      </c>
      <c r="Q30" s="6">
        <f t="shared" si="8"/>
        <v>0</v>
      </c>
      <c r="R30" s="6">
        <f t="shared" si="9"/>
        <v>25.610905600000006</v>
      </c>
      <c r="T30" s="4">
        <f t="shared" si="10"/>
        <v>1245.8493535500002</v>
      </c>
      <c r="U30" s="4"/>
    </row>
    <row r="31" spans="1:21">
      <c r="A31">
        <v>81</v>
      </c>
      <c r="B31" t="s">
        <v>614</v>
      </c>
      <c r="C31" s="6">
        <v>22871.631000000001</v>
      </c>
      <c r="D31" s="6">
        <v>44376.707999999999</v>
      </c>
      <c r="E31" s="6">
        <v>64773.79</v>
      </c>
      <c r="F31" s="6">
        <v>37032.146999999997</v>
      </c>
      <c r="G31" s="6">
        <v>0</v>
      </c>
      <c r="H31" s="6">
        <v>2964.3530000000001</v>
      </c>
      <c r="I31" s="6">
        <v>0</v>
      </c>
      <c r="J31" s="6">
        <v>0</v>
      </c>
      <c r="K31" s="7"/>
      <c r="L31" s="6">
        <f t="shared" si="3"/>
        <v>376.59069840000012</v>
      </c>
      <c r="M31" s="6">
        <f t="shared" si="4"/>
        <v>165.17316450000001</v>
      </c>
      <c r="N31" s="6">
        <f t="shared" si="5"/>
        <v>224.04448934999996</v>
      </c>
      <c r="O31" s="6">
        <f t="shared" si="6"/>
        <v>0</v>
      </c>
      <c r="P31" s="6">
        <f t="shared" si="7"/>
        <v>2.0750471000000004</v>
      </c>
      <c r="Q31" s="6">
        <f t="shared" si="8"/>
        <v>0</v>
      </c>
      <c r="R31" s="6">
        <f t="shared" si="9"/>
        <v>0</v>
      </c>
      <c r="T31" s="4">
        <f t="shared" si="10"/>
        <v>767.8833993500001</v>
      </c>
      <c r="U31" s="4"/>
    </row>
    <row r="32" spans="1:21">
      <c r="A32">
        <v>82</v>
      </c>
      <c r="B32" t="s">
        <v>615</v>
      </c>
      <c r="C32" s="6">
        <v>72996.23</v>
      </c>
      <c r="D32" s="6">
        <v>44931.171999999999</v>
      </c>
      <c r="E32" s="6">
        <v>215690.429</v>
      </c>
      <c r="F32" s="6">
        <v>27627.355</v>
      </c>
      <c r="G32" s="6">
        <v>0</v>
      </c>
      <c r="H32" s="6">
        <v>1911.6</v>
      </c>
      <c r="I32" s="6">
        <v>277.42399999999998</v>
      </c>
      <c r="J32" s="6">
        <v>0</v>
      </c>
      <c r="K32" s="7"/>
      <c r="L32" s="6">
        <f t="shared" si="3"/>
        <v>660.39345120000007</v>
      </c>
      <c r="M32" s="6">
        <f t="shared" si="4"/>
        <v>550.01059395000004</v>
      </c>
      <c r="N32" s="6">
        <f t="shared" si="5"/>
        <v>167.14549775</v>
      </c>
      <c r="O32" s="6">
        <f t="shared" si="6"/>
        <v>0</v>
      </c>
      <c r="P32" s="6">
        <f t="shared" si="7"/>
        <v>1.3381200000000002</v>
      </c>
      <c r="Q32" s="6">
        <f t="shared" si="8"/>
        <v>6.0201007999999998</v>
      </c>
      <c r="R32" s="6">
        <f t="shared" si="9"/>
        <v>0</v>
      </c>
      <c r="T32" s="4">
        <f t="shared" si="10"/>
        <v>1384.9077636999998</v>
      </c>
      <c r="U32" s="4"/>
    </row>
    <row r="33" spans="1:21">
      <c r="A33">
        <v>86</v>
      </c>
      <c r="B33" t="s">
        <v>616</v>
      </c>
      <c r="C33" s="6">
        <v>39591.730000000003</v>
      </c>
      <c r="D33" s="6">
        <v>25174.788</v>
      </c>
      <c r="E33" s="6">
        <v>167408.83799999999</v>
      </c>
      <c r="F33" s="6">
        <v>12439.474</v>
      </c>
      <c r="G33" s="6">
        <v>0</v>
      </c>
      <c r="H33" s="6">
        <v>4365.2420000000002</v>
      </c>
      <c r="I33" s="6">
        <v>385.06</v>
      </c>
      <c r="J33" s="6">
        <v>0</v>
      </c>
      <c r="K33" s="7"/>
      <c r="L33" s="6">
        <f t="shared" si="3"/>
        <v>362.69250080000006</v>
      </c>
      <c r="M33" s="6">
        <f t="shared" si="4"/>
        <v>426.89253689999998</v>
      </c>
      <c r="N33" s="6">
        <f t="shared" si="5"/>
        <v>75.258817699999994</v>
      </c>
      <c r="O33" s="6">
        <f t="shared" si="6"/>
        <v>0</v>
      </c>
      <c r="P33" s="6">
        <f t="shared" si="7"/>
        <v>3.0556694000000006</v>
      </c>
      <c r="Q33" s="6">
        <f t="shared" si="8"/>
        <v>8.3558020000000006</v>
      </c>
      <c r="R33" s="6">
        <f t="shared" si="9"/>
        <v>0</v>
      </c>
      <c r="T33" s="4">
        <f t="shared" si="10"/>
        <v>876.25532680000015</v>
      </c>
      <c r="U33" s="4"/>
    </row>
    <row r="34" spans="1:21">
      <c r="A34">
        <v>90</v>
      </c>
      <c r="B34" t="s">
        <v>618</v>
      </c>
      <c r="C34" s="6">
        <v>16594.927</v>
      </c>
      <c r="D34" s="6">
        <v>29615.677</v>
      </c>
      <c r="E34" s="6">
        <v>65050.89</v>
      </c>
      <c r="F34" s="6">
        <v>29658.096000000001</v>
      </c>
      <c r="G34" s="6">
        <v>0</v>
      </c>
      <c r="H34" s="6">
        <v>322.13299999999998</v>
      </c>
      <c r="I34" s="6">
        <v>62.762999999999998</v>
      </c>
      <c r="J34" s="6">
        <v>6041.616</v>
      </c>
      <c r="K34" s="7"/>
      <c r="L34" s="6">
        <f t="shared" si="3"/>
        <v>258.77938240000003</v>
      </c>
      <c r="M34" s="6">
        <f t="shared" si="4"/>
        <v>165.87976950000001</v>
      </c>
      <c r="N34" s="6">
        <f t="shared" si="5"/>
        <v>179.4314808</v>
      </c>
      <c r="O34" s="6">
        <f t="shared" si="6"/>
        <v>0</v>
      </c>
      <c r="P34" s="6">
        <f t="shared" si="7"/>
        <v>0.22549310000000003</v>
      </c>
      <c r="Q34" s="6">
        <f t="shared" si="8"/>
        <v>1.3619570999999999</v>
      </c>
      <c r="R34" s="6">
        <f t="shared" si="9"/>
        <v>33.833049600000002</v>
      </c>
      <c r="T34" s="4">
        <f t="shared" si="10"/>
        <v>605.67808290000005</v>
      </c>
      <c r="U34" s="4"/>
    </row>
    <row r="35" spans="1:21">
      <c r="A35">
        <v>91</v>
      </c>
      <c r="B35" t="s">
        <v>619</v>
      </c>
      <c r="C35" s="6">
        <v>10523927.957</v>
      </c>
      <c r="D35" s="6">
        <v>13580201.977</v>
      </c>
      <c r="E35" s="6">
        <v>14834024.434</v>
      </c>
      <c r="F35" s="6">
        <v>27720.864000000001</v>
      </c>
      <c r="G35" s="6">
        <v>0</v>
      </c>
      <c r="H35" s="6">
        <v>392362.02299999999</v>
      </c>
      <c r="I35" s="6">
        <v>107715.33900000001</v>
      </c>
      <c r="J35" s="6">
        <v>17292.705000000002</v>
      </c>
      <c r="K35" s="7"/>
      <c r="L35" s="6">
        <f t="shared" si="3"/>
        <v>134983.12763040003</v>
      </c>
      <c r="M35" s="6">
        <f t="shared" si="4"/>
        <v>37826.762306700002</v>
      </c>
      <c r="N35" s="6">
        <f t="shared" si="5"/>
        <v>167.7112272</v>
      </c>
      <c r="O35" s="6">
        <f t="shared" si="6"/>
        <v>0</v>
      </c>
      <c r="P35" s="6">
        <f t="shared" si="7"/>
        <v>274.65341610000002</v>
      </c>
      <c r="Q35" s="6">
        <f t="shared" si="8"/>
        <v>2337.4228563000001</v>
      </c>
      <c r="R35" s="6">
        <f t="shared" si="9"/>
        <v>96.839148000000023</v>
      </c>
      <c r="T35" s="4">
        <f t="shared" si="10"/>
        <v>175589.6774367</v>
      </c>
      <c r="U35" s="4"/>
    </row>
    <row r="36" spans="1:21">
      <c r="A36">
        <v>92</v>
      </c>
      <c r="B36" t="s">
        <v>866</v>
      </c>
      <c r="C36" s="6">
        <v>3181042.4759999998</v>
      </c>
      <c r="D36" s="6">
        <v>3115767.7230000002</v>
      </c>
      <c r="E36" s="6">
        <v>5546876.4859999996</v>
      </c>
      <c r="F36" s="6">
        <v>9284.6720000000005</v>
      </c>
      <c r="G36" s="6">
        <v>0</v>
      </c>
      <c r="H36" s="6">
        <v>58132.891000000003</v>
      </c>
      <c r="I36" s="6">
        <v>48479.430999999997</v>
      </c>
      <c r="J36" s="6">
        <v>0</v>
      </c>
      <c r="K36" s="7"/>
      <c r="L36" s="6">
        <f t="shared" si="3"/>
        <v>35262.137114400008</v>
      </c>
      <c r="M36" s="6">
        <f t="shared" si="4"/>
        <v>14144.535039300001</v>
      </c>
      <c r="N36" s="6">
        <f t="shared" si="5"/>
        <v>56.172265600000003</v>
      </c>
      <c r="O36" s="6">
        <f t="shared" si="6"/>
        <v>0</v>
      </c>
      <c r="P36" s="6">
        <f t="shared" si="7"/>
        <v>40.693023700000005</v>
      </c>
      <c r="Q36" s="6">
        <f t="shared" si="8"/>
        <v>1052.0036527</v>
      </c>
      <c r="R36" s="6">
        <f t="shared" si="9"/>
        <v>0</v>
      </c>
      <c r="T36" s="4">
        <f t="shared" si="10"/>
        <v>50555.541095700006</v>
      </c>
      <c r="U36" s="4"/>
    </row>
    <row r="37" spans="1:21">
      <c r="A37">
        <v>97</v>
      </c>
      <c r="B37" t="s">
        <v>620</v>
      </c>
      <c r="C37" s="6">
        <v>15236.018</v>
      </c>
      <c r="D37" s="6">
        <v>48038.828000000001</v>
      </c>
      <c r="E37" s="6">
        <v>50690.190999999999</v>
      </c>
      <c r="F37" s="6">
        <v>49870.495000000003</v>
      </c>
      <c r="G37" s="6">
        <v>0</v>
      </c>
      <c r="H37" s="6">
        <v>252.65899999999999</v>
      </c>
      <c r="I37" s="6">
        <v>112.249</v>
      </c>
      <c r="J37" s="6">
        <v>0</v>
      </c>
      <c r="K37" s="7"/>
      <c r="L37" s="6">
        <f t="shared" si="3"/>
        <v>354.33913760000007</v>
      </c>
      <c r="M37" s="6">
        <f t="shared" si="4"/>
        <v>129.25998705000001</v>
      </c>
      <c r="N37" s="6">
        <f t="shared" si="5"/>
        <v>301.71649474999998</v>
      </c>
      <c r="O37" s="6">
        <f t="shared" si="6"/>
        <v>0</v>
      </c>
      <c r="P37" s="6">
        <f t="shared" si="7"/>
        <v>0.17686130000000003</v>
      </c>
      <c r="Q37" s="6">
        <f t="shared" si="8"/>
        <v>2.4358032999999999</v>
      </c>
      <c r="R37" s="6">
        <f t="shared" si="9"/>
        <v>0</v>
      </c>
      <c r="T37" s="4">
        <f t="shared" si="10"/>
        <v>787.92828400000008</v>
      </c>
      <c r="U37" s="4"/>
    </row>
    <row r="38" spans="1:21">
      <c r="A38">
        <v>98</v>
      </c>
      <c r="B38" t="s">
        <v>621</v>
      </c>
      <c r="C38" s="6">
        <v>138001.65599999999</v>
      </c>
      <c r="D38" s="6">
        <v>80906.858999999997</v>
      </c>
      <c r="E38" s="6">
        <v>557652.54799999995</v>
      </c>
      <c r="F38" s="6">
        <v>33081.747000000003</v>
      </c>
      <c r="G38" s="6">
        <v>0</v>
      </c>
      <c r="H38" s="6">
        <v>615.93499999999995</v>
      </c>
      <c r="I38" s="6">
        <v>99.94</v>
      </c>
      <c r="J38" s="6">
        <v>0</v>
      </c>
      <c r="K38" s="7"/>
      <c r="L38" s="6">
        <f t="shared" si="3"/>
        <v>1225.887684</v>
      </c>
      <c r="M38" s="6">
        <f t="shared" si="4"/>
        <v>1422.0139973999999</v>
      </c>
      <c r="N38" s="6">
        <f t="shared" si="5"/>
        <v>200.14456935000001</v>
      </c>
      <c r="O38" s="6">
        <f t="shared" si="6"/>
        <v>0</v>
      </c>
      <c r="P38" s="6">
        <f t="shared" si="7"/>
        <v>0.43115450000000005</v>
      </c>
      <c r="Q38" s="6">
        <f t="shared" si="8"/>
        <v>2.168698</v>
      </c>
      <c r="R38" s="6">
        <f t="shared" si="9"/>
        <v>0</v>
      </c>
      <c r="T38" s="4">
        <f t="shared" si="10"/>
        <v>2850.6461032499997</v>
      </c>
      <c r="U38" s="4"/>
    </row>
    <row r="39" spans="1:21">
      <c r="A39">
        <v>102</v>
      </c>
      <c r="B39" t="s">
        <v>622</v>
      </c>
      <c r="C39" s="6">
        <v>113380.806</v>
      </c>
      <c r="D39" s="6">
        <v>29114.071</v>
      </c>
      <c r="E39" s="6">
        <v>232883.91200000001</v>
      </c>
      <c r="F39" s="6">
        <v>9791.9709999999995</v>
      </c>
      <c r="G39" s="6">
        <v>0</v>
      </c>
      <c r="H39" s="6">
        <v>1827.221</v>
      </c>
      <c r="I39" s="6">
        <v>891.94100000000003</v>
      </c>
      <c r="J39" s="6">
        <v>1430.798</v>
      </c>
      <c r="K39" s="7"/>
      <c r="L39" s="6">
        <f t="shared" si="3"/>
        <v>797.97131120000017</v>
      </c>
      <c r="M39" s="6">
        <f t="shared" si="4"/>
        <v>593.85397560000013</v>
      </c>
      <c r="N39" s="6">
        <f t="shared" si="5"/>
        <v>59.241424549999998</v>
      </c>
      <c r="O39" s="6">
        <f t="shared" si="6"/>
        <v>0</v>
      </c>
      <c r="P39" s="6">
        <f t="shared" si="7"/>
        <v>1.2790547000000001</v>
      </c>
      <c r="Q39" s="6">
        <f t="shared" si="8"/>
        <v>19.355119699999999</v>
      </c>
      <c r="R39" s="6">
        <f t="shared" si="9"/>
        <v>8.0124688000000006</v>
      </c>
      <c r="T39" s="4">
        <f t="shared" si="10"/>
        <v>1471.7008857500002</v>
      </c>
      <c r="U39" s="4"/>
    </row>
    <row r="40" spans="1:21">
      <c r="A40">
        <v>103</v>
      </c>
      <c r="B40" t="s">
        <v>623</v>
      </c>
      <c r="C40" s="6">
        <v>15983.135</v>
      </c>
      <c r="D40" s="6">
        <v>5339.03</v>
      </c>
      <c r="E40" s="6">
        <v>44368.921000000002</v>
      </c>
      <c r="F40" s="6">
        <v>5412.8950000000004</v>
      </c>
      <c r="G40" s="6">
        <v>0</v>
      </c>
      <c r="H40" s="6">
        <v>43.116999999999997</v>
      </c>
      <c r="I40" s="6">
        <v>0</v>
      </c>
      <c r="J40" s="6">
        <v>1318.8109999999999</v>
      </c>
      <c r="K40" s="7"/>
      <c r="L40" s="6">
        <f t="shared" si="3"/>
        <v>119.40412400000002</v>
      </c>
      <c r="M40" s="6">
        <f t="shared" si="4"/>
        <v>113.14074855000001</v>
      </c>
      <c r="N40" s="6">
        <f t="shared" si="5"/>
        <v>32.748014750000003</v>
      </c>
      <c r="O40" s="6">
        <f t="shared" si="6"/>
        <v>0</v>
      </c>
      <c r="P40" s="6">
        <f t="shared" si="7"/>
        <v>3.0181900000000001E-2</v>
      </c>
      <c r="Q40" s="6">
        <f t="shared" si="8"/>
        <v>0</v>
      </c>
      <c r="R40" s="6">
        <f t="shared" si="9"/>
        <v>7.3853416000000003</v>
      </c>
      <c r="T40" s="4">
        <f t="shared" si="10"/>
        <v>265.32306920000002</v>
      </c>
      <c r="U40" s="4"/>
    </row>
    <row r="41" spans="1:21">
      <c r="A41">
        <v>105</v>
      </c>
      <c r="B41" t="s">
        <v>624</v>
      </c>
      <c r="C41" s="6">
        <v>17440.769</v>
      </c>
      <c r="D41" s="6">
        <v>8320.8469999999998</v>
      </c>
      <c r="E41" s="6">
        <v>47845.313000000002</v>
      </c>
      <c r="F41" s="6">
        <v>14838.995000000001</v>
      </c>
      <c r="G41" s="6">
        <v>0</v>
      </c>
      <c r="H41" s="6">
        <v>27.28</v>
      </c>
      <c r="I41" s="6">
        <v>0</v>
      </c>
      <c r="J41" s="6">
        <v>15853.811</v>
      </c>
      <c r="K41" s="7"/>
      <c r="L41" s="6">
        <f t="shared" si="3"/>
        <v>144.26504960000003</v>
      </c>
      <c r="M41" s="6">
        <f t="shared" si="4"/>
        <v>122.00554815000001</v>
      </c>
      <c r="N41" s="6">
        <f t="shared" si="5"/>
        <v>89.77591975</v>
      </c>
      <c r="O41" s="6">
        <f t="shared" si="6"/>
        <v>0</v>
      </c>
      <c r="P41" s="6">
        <f t="shared" si="7"/>
        <v>1.9096000000000002E-2</v>
      </c>
      <c r="Q41" s="6">
        <f t="shared" si="8"/>
        <v>0</v>
      </c>
      <c r="R41" s="6">
        <f t="shared" si="9"/>
        <v>88.781341600000005</v>
      </c>
      <c r="T41" s="4">
        <f t="shared" si="10"/>
        <v>356.06561350000004</v>
      </c>
      <c r="U41" s="4"/>
    </row>
    <row r="42" spans="1:21">
      <c r="A42">
        <v>106</v>
      </c>
      <c r="B42" t="s">
        <v>625</v>
      </c>
      <c r="C42" s="6">
        <v>447730.64799999999</v>
      </c>
      <c r="D42" s="6">
        <v>291956.04200000002</v>
      </c>
      <c r="E42" s="6">
        <v>1069036.077</v>
      </c>
      <c r="F42" s="6">
        <v>8808.2479999999996</v>
      </c>
      <c r="G42" s="6">
        <v>0</v>
      </c>
      <c r="H42" s="6">
        <v>26065.129000000001</v>
      </c>
      <c r="I42" s="6">
        <v>3148.3960000000002</v>
      </c>
      <c r="J42" s="6">
        <v>0</v>
      </c>
      <c r="K42" s="7"/>
      <c r="L42" s="6">
        <f t="shared" si="3"/>
        <v>4142.2454640000005</v>
      </c>
      <c r="M42" s="6">
        <f t="shared" si="4"/>
        <v>2726.0419963500003</v>
      </c>
      <c r="N42" s="6">
        <f t="shared" si="5"/>
        <v>53.289900399999993</v>
      </c>
      <c r="O42" s="6">
        <f t="shared" si="6"/>
        <v>0</v>
      </c>
      <c r="P42" s="6">
        <f t="shared" si="7"/>
        <v>18.245590300000003</v>
      </c>
      <c r="Q42" s="6">
        <f t="shared" si="8"/>
        <v>68.320193200000006</v>
      </c>
      <c r="R42" s="6">
        <f t="shared" si="9"/>
        <v>0</v>
      </c>
      <c r="T42" s="4">
        <f t="shared" si="10"/>
        <v>7008.1431442500007</v>
      </c>
      <c r="U42" s="4"/>
    </row>
    <row r="43" spans="1:21">
      <c r="A43">
        <v>108</v>
      </c>
      <c r="B43" t="s">
        <v>626</v>
      </c>
      <c r="C43" s="6">
        <v>50459.839</v>
      </c>
      <c r="D43" s="6">
        <v>29891.022000000001</v>
      </c>
      <c r="E43" s="6">
        <v>220311.785</v>
      </c>
      <c r="F43" s="6">
        <v>17016.649000000001</v>
      </c>
      <c r="G43" s="6">
        <v>0</v>
      </c>
      <c r="H43" s="6">
        <v>1100.566</v>
      </c>
      <c r="I43" s="6">
        <v>437.39600000000002</v>
      </c>
      <c r="J43" s="6">
        <v>6773.9030000000002</v>
      </c>
      <c r="K43" s="7"/>
      <c r="L43" s="6">
        <f t="shared" si="3"/>
        <v>449.96482160000011</v>
      </c>
      <c r="M43" s="6">
        <f t="shared" si="4"/>
        <v>561.79505175000008</v>
      </c>
      <c r="N43" s="6">
        <f t="shared" si="5"/>
        <v>102.95072645</v>
      </c>
      <c r="O43" s="6">
        <f t="shared" si="6"/>
        <v>0</v>
      </c>
      <c r="P43" s="6">
        <f t="shared" si="7"/>
        <v>0.77039620000000009</v>
      </c>
      <c r="Q43" s="6">
        <f t="shared" si="8"/>
        <v>9.4914932000000007</v>
      </c>
      <c r="R43" s="6">
        <f t="shared" si="9"/>
        <v>37.933856800000008</v>
      </c>
      <c r="T43" s="4">
        <f t="shared" si="10"/>
        <v>1124.9724892000002</v>
      </c>
      <c r="U43" s="4"/>
    </row>
    <row r="44" spans="1:21">
      <c r="A44">
        <v>109</v>
      </c>
      <c r="B44" t="s">
        <v>627</v>
      </c>
      <c r="C44" s="6">
        <v>796608.80299999996</v>
      </c>
      <c r="D44" s="6">
        <v>478065.86499999999</v>
      </c>
      <c r="E44" s="6">
        <v>1619637.5759999999</v>
      </c>
      <c r="F44" s="6">
        <v>124414.75199999999</v>
      </c>
      <c r="G44" s="6">
        <v>0</v>
      </c>
      <c r="H44" s="6">
        <v>29734.837</v>
      </c>
      <c r="I44" s="6">
        <v>5938.5190000000002</v>
      </c>
      <c r="J44" s="6">
        <v>0</v>
      </c>
      <c r="K44" s="7"/>
      <c r="L44" s="6">
        <f t="shared" si="3"/>
        <v>7138.1781408000015</v>
      </c>
      <c r="M44" s="6">
        <f t="shared" si="4"/>
        <v>4130.0758188</v>
      </c>
      <c r="N44" s="6">
        <f t="shared" si="5"/>
        <v>752.70924959999991</v>
      </c>
      <c r="O44" s="6">
        <f t="shared" si="6"/>
        <v>0</v>
      </c>
      <c r="P44" s="6">
        <f t="shared" si="7"/>
        <v>20.814385900000001</v>
      </c>
      <c r="Q44" s="6">
        <f t="shared" si="8"/>
        <v>128.8658623</v>
      </c>
      <c r="R44" s="6">
        <f t="shared" si="9"/>
        <v>0</v>
      </c>
      <c r="T44" s="4">
        <f t="shared" si="10"/>
        <v>12170.643457400001</v>
      </c>
      <c r="U44" s="4"/>
    </row>
    <row r="45" spans="1:21">
      <c r="A45">
        <v>111</v>
      </c>
      <c r="B45" t="s">
        <v>617</v>
      </c>
      <c r="C45" s="6">
        <v>191359.177</v>
      </c>
      <c r="D45" s="6">
        <v>123972.00900000001</v>
      </c>
      <c r="E45" s="6">
        <v>482827.59399999998</v>
      </c>
      <c r="F45" s="6">
        <v>74345.417000000001</v>
      </c>
      <c r="G45" s="6">
        <v>0</v>
      </c>
      <c r="H45" s="6">
        <v>1249.5509999999999</v>
      </c>
      <c r="I45" s="6">
        <v>2937.6289999999999</v>
      </c>
      <c r="J45" s="6">
        <v>118.26799999999999</v>
      </c>
      <c r="K45" s="7"/>
      <c r="L45" s="6">
        <f t="shared" si="3"/>
        <v>1765.8546416000001</v>
      </c>
      <c r="M45" s="6">
        <f t="shared" si="4"/>
        <v>1231.2103647000001</v>
      </c>
      <c r="N45" s="6">
        <f t="shared" si="5"/>
        <v>449.78977285000002</v>
      </c>
      <c r="O45" s="6">
        <f t="shared" si="6"/>
        <v>0</v>
      </c>
      <c r="P45" s="6">
        <f t="shared" si="7"/>
        <v>0.87468570000000012</v>
      </c>
      <c r="Q45" s="6">
        <f t="shared" si="8"/>
        <v>63.746549299999998</v>
      </c>
      <c r="R45" s="6">
        <f t="shared" si="9"/>
        <v>0.66230080000000002</v>
      </c>
      <c r="T45" s="4">
        <f t="shared" si="10"/>
        <v>3511.4760141500005</v>
      </c>
      <c r="U45" s="4"/>
    </row>
    <row r="46" spans="1:21">
      <c r="A46">
        <v>139</v>
      </c>
      <c r="B46" t="s">
        <v>628</v>
      </c>
      <c r="C46" s="6">
        <v>32666.562000000002</v>
      </c>
      <c r="D46" s="6">
        <v>26110.929</v>
      </c>
      <c r="E46" s="6">
        <v>193045.35200000001</v>
      </c>
      <c r="F46" s="6">
        <v>26570.795999999998</v>
      </c>
      <c r="G46" s="6">
        <v>0</v>
      </c>
      <c r="H46" s="6">
        <v>697.87099999999998</v>
      </c>
      <c r="I46" s="6">
        <v>73.197000000000003</v>
      </c>
      <c r="J46" s="6">
        <v>77475.964999999997</v>
      </c>
      <c r="K46" s="7"/>
      <c r="L46" s="6">
        <f t="shared" si="3"/>
        <v>329.15394960000003</v>
      </c>
      <c r="M46" s="6">
        <f t="shared" si="4"/>
        <v>492.26564760000008</v>
      </c>
      <c r="N46" s="6">
        <f t="shared" si="5"/>
        <v>160.7533158</v>
      </c>
      <c r="O46" s="6">
        <f t="shared" si="6"/>
        <v>0</v>
      </c>
      <c r="P46" s="6">
        <f t="shared" si="7"/>
        <v>0.48850970000000005</v>
      </c>
      <c r="Q46" s="6">
        <f t="shared" si="8"/>
        <v>1.5883749</v>
      </c>
      <c r="R46" s="6">
        <f t="shared" si="9"/>
        <v>433.86540400000007</v>
      </c>
      <c r="T46" s="4">
        <f t="shared" si="10"/>
        <v>984.24979760000008</v>
      </c>
      <c r="U46" s="4"/>
    </row>
    <row r="47" spans="1:21">
      <c r="A47">
        <v>140</v>
      </c>
      <c r="B47" t="s">
        <v>629</v>
      </c>
      <c r="C47" s="6">
        <v>217699.12299999999</v>
      </c>
      <c r="D47" s="6">
        <v>70302.582999999999</v>
      </c>
      <c r="E47" s="6">
        <v>483433.46399999998</v>
      </c>
      <c r="F47" s="6">
        <v>16601.088</v>
      </c>
      <c r="G47" s="6">
        <v>0</v>
      </c>
      <c r="H47" s="6">
        <v>2664.0590000000002</v>
      </c>
      <c r="I47" s="6">
        <v>1616.865</v>
      </c>
      <c r="J47" s="6">
        <v>0</v>
      </c>
      <c r="K47" s="7"/>
      <c r="L47" s="6">
        <f t="shared" si="3"/>
        <v>1612.8095536000003</v>
      </c>
      <c r="M47" s="6">
        <f t="shared" si="4"/>
        <v>1232.7553332</v>
      </c>
      <c r="N47" s="6">
        <f t="shared" si="5"/>
        <v>100.43658239999999</v>
      </c>
      <c r="O47" s="6">
        <f t="shared" si="6"/>
        <v>0</v>
      </c>
      <c r="P47" s="6">
        <f t="shared" si="7"/>
        <v>1.8648413000000004</v>
      </c>
      <c r="Q47" s="6">
        <f t="shared" si="8"/>
        <v>35.085970500000002</v>
      </c>
      <c r="R47" s="6">
        <f t="shared" si="9"/>
        <v>0</v>
      </c>
      <c r="T47" s="4">
        <f t="shared" si="10"/>
        <v>2982.9522810000003</v>
      </c>
      <c r="U47" s="4"/>
    </row>
    <row r="48" spans="1:21">
      <c r="A48">
        <v>142</v>
      </c>
      <c r="B48" t="s">
        <v>630</v>
      </c>
      <c r="C48" s="6">
        <v>58539.008000000002</v>
      </c>
      <c r="D48" s="6">
        <v>55989.623</v>
      </c>
      <c r="E48" s="6">
        <v>141452.26199999999</v>
      </c>
      <c r="F48" s="6">
        <v>38392.534</v>
      </c>
      <c r="G48" s="6">
        <v>0</v>
      </c>
      <c r="H48" s="6">
        <v>1621.8330000000001</v>
      </c>
      <c r="I48" s="6">
        <v>0.79300000000000004</v>
      </c>
      <c r="J48" s="6">
        <v>14817.763999999999</v>
      </c>
      <c r="K48" s="7"/>
      <c r="L48" s="6">
        <f t="shared" si="3"/>
        <v>641.3603336000001</v>
      </c>
      <c r="M48" s="6">
        <f t="shared" si="4"/>
        <v>360.7032681</v>
      </c>
      <c r="N48" s="6">
        <f t="shared" si="5"/>
        <v>232.2748307</v>
      </c>
      <c r="O48" s="6">
        <f t="shared" si="6"/>
        <v>0</v>
      </c>
      <c r="P48" s="6">
        <f t="shared" si="7"/>
        <v>1.1352831000000003</v>
      </c>
      <c r="Q48" s="6">
        <f t="shared" si="8"/>
        <v>1.72081E-2</v>
      </c>
      <c r="R48" s="6">
        <f t="shared" si="9"/>
        <v>82.979478400000005</v>
      </c>
      <c r="T48" s="4">
        <f t="shared" si="10"/>
        <v>1235.4909236000001</v>
      </c>
      <c r="U48" s="4"/>
    </row>
    <row r="49" spans="1:21">
      <c r="A49">
        <v>143</v>
      </c>
      <c r="B49" t="s">
        <v>631</v>
      </c>
      <c r="C49" s="6">
        <v>61762.02</v>
      </c>
      <c r="D49" s="6">
        <v>44291.758999999998</v>
      </c>
      <c r="E49" s="6">
        <v>167664.261</v>
      </c>
      <c r="F49" s="6">
        <v>37924.328000000001</v>
      </c>
      <c r="G49" s="6">
        <v>0</v>
      </c>
      <c r="H49" s="6">
        <v>2083.9369999999999</v>
      </c>
      <c r="I49" s="6">
        <v>350.99099999999999</v>
      </c>
      <c r="J49" s="6">
        <v>184.84100000000001</v>
      </c>
      <c r="K49" s="7"/>
      <c r="L49" s="6">
        <f t="shared" si="3"/>
        <v>593.90116240000009</v>
      </c>
      <c r="M49" s="6">
        <f t="shared" si="4"/>
        <v>427.54386555000002</v>
      </c>
      <c r="N49" s="6">
        <f t="shared" si="5"/>
        <v>229.4421844</v>
      </c>
      <c r="O49" s="6">
        <f t="shared" si="6"/>
        <v>0</v>
      </c>
      <c r="P49" s="6">
        <f t="shared" si="7"/>
        <v>1.4587559000000001</v>
      </c>
      <c r="Q49" s="6">
        <f t="shared" si="8"/>
        <v>7.6165047000000001</v>
      </c>
      <c r="R49" s="6">
        <f t="shared" si="9"/>
        <v>1.0351096000000002</v>
      </c>
      <c r="T49" s="4">
        <f t="shared" si="10"/>
        <v>1259.9624729500001</v>
      </c>
      <c r="U49" s="4"/>
    </row>
    <row r="50" spans="1:21">
      <c r="A50">
        <v>145</v>
      </c>
      <c r="B50" t="s">
        <v>632</v>
      </c>
      <c r="C50" s="6">
        <v>84796.635999999999</v>
      </c>
      <c r="D50" s="6">
        <v>20286.256000000001</v>
      </c>
      <c r="E50" s="6">
        <v>273380.53200000001</v>
      </c>
      <c r="F50" s="6">
        <v>6066.2380000000003</v>
      </c>
      <c r="G50" s="6">
        <v>0</v>
      </c>
      <c r="H50" s="6">
        <v>4089.5230000000001</v>
      </c>
      <c r="I50" s="6">
        <v>467.85500000000002</v>
      </c>
      <c r="J50" s="6">
        <v>9221.3959999999988</v>
      </c>
      <c r="K50" s="7"/>
      <c r="L50" s="6">
        <f t="shared" si="3"/>
        <v>588.46419520000006</v>
      </c>
      <c r="M50" s="6">
        <f t="shared" si="4"/>
        <v>697.12035660000004</v>
      </c>
      <c r="N50" s="6">
        <f t="shared" si="5"/>
        <v>36.700739900000002</v>
      </c>
      <c r="O50" s="6">
        <f t="shared" si="6"/>
        <v>0</v>
      </c>
      <c r="P50" s="6">
        <f t="shared" si="7"/>
        <v>2.8626661000000007</v>
      </c>
      <c r="Q50" s="6">
        <f t="shared" si="8"/>
        <v>10.1524535</v>
      </c>
      <c r="R50" s="6">
        <f t="shared" si="9"/>
        <v>51.639817600000001</v>
      </c>
      <c r="T50" s="4">
        <f t="shared" si="10"/>
        <v>1335.3004113000002</v>
      </c>
      <c r="U50" s="4"/>
    </row>
    <row r="51" spans="1:21">
      <c r="A51">
        <v>146</v>
      </c>
      <c r="B51" t="s">
        <v>633</v>
      </c>
      <c r="C51" s="6">
        <v>36685.906999999999</v>
      </c>
      <c r="D51" s="6">
        <v>27354.848000000002</v>
      </c>
      <c r="E51" s="6">
        <v>100067.636</v>
      </c>
      <c r="F51" s="6">
        <v>28174.101999999999</v>
      </c>
      <c r="G51" s="6">
        <v>0</v>
      </c>
      <c r="H51" s="6">
        <v>439.14</v>
      </c>
      <c r="I51" s="6">
        <v>0</v>
      </c>
      <c r="J51" s="6">
        <v>5093.21</v>
      </c>
      <c r="K51" s="7"/>
      <c r="L51" s="6">
        <f t="shared" si="3"/>
        <v>358.62822800000009</v>
      </c>
      <c r="M51" s="6">
        <f t="shared" si="4"/>
        <v>255.17247180000001</v>
      </c>
      <c r="N51" s="6">
        <f t="shared" si="5"/>
        <v>170.45331709999999</v>
      </c>
      <c r="O51" s="6">
        <f t="shared" si="6"/>
        <v>0</v>
      </c>
      <c r="P51" s="6">
        <f t="shared" si="7"/>
        <v>0.30739800000000006</v>
      </c>
      <c r="Q51" s="6">
        <f t="shared" si="8"/>
        <v>0</v>
      </c>
      <c r="R51" s="6">
        <f t="shared" si="9"/>
        <v>28.521976000000006</v>
      </c>
      <c r="T51" s="4">
        <f t="shared" si="10"/>
        <v>784.56141490000016</v>
      </c>
      <c r="U51" s="4"/>
    </row>
    <row r="52" spans="1:21">
      <c r="A52">
        <v>148</v>
      </c>
      <c r="B52" t="s">
        <v>635</v>
      </c>
      <c r="C52" s="6">
        <v>133113.97</v>
      </c>
      <c r="D52" s="6">
        <v>89552.815000000002</v>
      </c>
      <c r="E52" s="6">
        <v>141846.166</v>
      </c>
      <c r="F52" s="6">
        <v>93699.221000000005</v>
      </c>
      <c r="G52" s="6">
        <v>0</v>
      </c>
      <c r="H52" s="6">
        <v>890.88599999999997</v>
      </c>
      <c r="I52" s="6">
        <v>494.71100000000001</v>
      </c>
      <c r="J52" s="6">
        <v>1862.444</v>
      </c>
      <c r="K52" s="7"/>
      <c r="L52" s="6">
        <f t="shared" si="3"/>
        <v>1246.9339960000002</v>
      </c>
      <c r="M52" s="6">
        <f t="shared" si="4"/>
        <v>361.7077233</v>
      </c>
      <c r="N52" s="6">
        <f t="shared" si="5"/>
        <v>566.88028704999999</v>
      </c>
      <c r="O52" s="6">
        <f t="shared" si="6"/>
        <v>0</v>
      </c>
      <c r="P52" s="6">
        <f t="shared" si="7"/>
        <v>0.62362020000000007</v>
      </c>
      <c r="Q52" s="6">
        <f t="shared" si="8"/>
        <v>10.7352287</v>
      </c>
      <c r="R52" s="6">
        <f t="shared" si="9"/>
        <v>10.429686400000001</v>
      </c>
      <c r="T52" s="4">
        <f t="shared" si="10"/>
        <v>2186.88085525</v>
      </c>
      <c r="U52" s="4"/>
    </row>
    <row r="53" spans="1:21">
      <c r="A53">
        <v>149</v>
      </c>
      <c r="B53" t="s">
        <v>636</v>
      </c>
      <c r="C53" s="6">
        <v>30237.241999999998</v>
      </c>
      <c r="D53" s="6">
        <v>96677.459000000003</v>
      </c>
      <c r="E53" s="6">
        <v>134895.19500000001</v>
      </c>
      <c r="F53" s="6">
        <v>45991.478999999999</v>
      </c>
      <c r="G53" s="6">
        <v>0</v>
      </c>
      <c r="H53" s="6">
        <v>704.46199999999999</v>
      </c>
      <c r="I53" s="6">
        <v>84.510999999999996</v>
      </c>
      <c r="J53" s="6">
        <v>0</v>
      </c>
      <c r="K53" s="7"/>
      <c r="L53" s="6">
        <f t="shared" si="3"/>
        <v>710.72232560000009</v>
      </c>
      <c r="M53" s="6">
        <f t="shared" si="4"/>
        <v>343.98274725000005</v>
      </c>
      <c r="N53" s="6">
        <f t="shared" si="5"/>
        <v>278.24844795000001</v>
      </c>
      <c r="O53" s="6">
        <f t="shared" si="6"/>
        <v>0</v>
      </c>
      <c r="P53" s="6">
        <f t="shared" si="7"/>
        <v>0.49312340000000005</v>
      </c>
      <c r="Q53" s="6">
        <f t="shared" si="8"/>
        <v>1.8338886999999999</v>
      </c>
      <c r="R53" s="6">
        <f t="shared" si="9"/>
        <v>0</v>
      </c>
      <c r="T53" s="4">
        <f t="shared" si="10"/>
        <v>1335.2805329000003</v>
      </c>
      <c r="U53" s="4"/>
    </row>
    <row r="54" spans="1:21">
      <c r="A54">
        <v>151</v>
      </c>
      <c r="B54" t="s">
        <v>637</v>
      </c>
      <c r="C54" s="6">
        <v>21922.281999999999</v>
      </c>
      <c r="D54" s="6">
        <v>4879.3649999999998</v>
      </c>
      <c r="E54" s="6">
        <v>44636.214999999997</v>
      </c>
      <c r="F54" s="6">
        <v>6304.9380000000001</v>
      </c>
      <c r="G54" s="6">
        <v>0</v>
      </c>
      <c r="H54" s="6">
        <v>905.68600000000004</v>
      </c>
      <c r="I54" s="6">
        <v>0</v>
      </c>
      <c r="J54" s="6">
        <v>15529.370999999999</v>
      </c>
      <c r="K54" s="7"/>
      <c r="L54" s="6">
        <f t="shared" si="3"/>
        <v>150.08922319999999</v>
      </c>
      <c r="M54" s="6">
        <f t="shared" si="4"/>
        <v>113.82234825</v>
      </c>
      <c r="N54" s="6">
        <f t="shared" si="5"/>
        <v>38.144874899999998</v>
      </c>
      <c r="O54" s="6">
        <f t="shared" si="6"/>
        <v>0</v>
      </c>
      <c r="P54" s="6">
        <f t="shared" si="7"/>
        <v>0.6339802000000001</v>
      </c>
      <c r="Q54" s="6">
        <f t="shared" si="8"/>
        <v>0</v>
      </c>
      <c r="R54" s="6">
        <f t="shared" si="9"/>
        <v>86.964477600000009</v>
      </c>
      <c r="T54" s="4">
        <f t="shared" si="10"/>
        <v>302.69042654999998</v>
      </c>
      <c r="U54" s="4"/>
    </row>
    <row r="55" spans="1:21">
      <c r="A55">
        <v>152</v>
      </c>
      <c r="B55" t="s">
        <v>638</v>
      </c>
      <c r="C55" s="6">
        <v>26430.571</v>
      </c>
      <c r="D55" s="6">
        <v>9338.4840000000004</v>
      </c>
      <c r="E55" s="6">
        <v>90272.467000000004</v>
      </c>
      <c r="F55" s="6">
        <v>3837.6819999999998</v>
      </c>
      <c r="G55" s="6">
        <v>0</v>
      </c>
      <c r="H55" s="6">
        <v>635.66800000000001</v>
      </c>
      <c r="I55" s="6">
        <v>0</v>
      </c>
      <c r="J55" s="6">
        <v>0</v>
      </c>
      <c r="K55" s="7"/>
      <c r="L55" s="6">
        <f t="shared" si="3"/>
        <v>200.30670800000004</v>
      </c>
      <c r="M55" s="6">
        <f t="shared" si="4"/>
        <v>230.19479085000003</v>
      </c>
      <c r="N55" s="6">
        <f t="shared" si="5"/>
        <v>23.217976099999998</v>
      </c>
      <c r="O55" s="6">
        <f t="shared" si="6"/>
        <v>0</v>
      </c>
      <c r="P55" s="6">
        <f t="shared" si="7"/>
        <v>0.44496760000000007</v>
      </c>
      <c r="Q55" s="6">
        <f t="shared" si="8"/>
        <v>0</v>
      </c>
      <c r="R55" s="6">
        <f t="shared" si="9"/>
        <v>0</v>
      </c>
      <c r="T55" s="4">
        <f t="shared" si="10"/>
        <v>454.16444255000005</v>
      </c>
      <c r="U55" s="4"/>
    </row>
    <row r="56" spans="1:21">
      <c r="A56">
        <v>153</v>
      </c>
      <c r="B56" t="s">
        <v>634</v>
      </c>
      <c r="C56" s="6">
        <v>334931.255</v>
      </c>
      <c r="D56" s="6">
        <v>101810.182</v>
      </c>
      <c r="E56" s="6">
        <v>542893.29500000004</v>
      </c>
      <c r="F56" s="6">
        <v>18039.614000000001</v>
      </c>
      <c r="G56" s="6">
        <v>0</v>
      </c>
      <c r="H56" s="6">
        <v>6894.4939999999997</v>
      </c>
      <c r="I56" s="6">
        <v>0</v>
      </c>
      <c r="J56" s="6">
        <v>51343.697</v>
      </c>
      <c r="K56" s="7"/>
      <c r="L56" s="6">
        <f t="shared" si="3"/>
        <v>2445.7520472000006</v>
      </c>
      <c r="M56" s="6">
        <f t="shared" si="4"/>
        <v>1384.3779022500003</v>
      </c>
      <c r="N56" s="6">
        <f t="shared" si="5"/>
        <v>109.13966470000001</v>
      </c>
      <c r="O56" s="6">
        <f t="shared" si="6"/>
        <v>0</v>
      </c>
      <c r="P56" s="6">
        <f t="shared" si="7"/>
        <v>4.8261458000000008</v>
      </c>
      <c r="Q56" s="6">
        <f t="shared" si="8"/>
        <v>0</v>
      </c>
      <c r="R56" s="6">
        <f t="shared" si="9"/>
        <v>287.52470320000003</v>
      </c>
      <c r="T56" s="4">
        <f t="shared" si="10"/>
        <v>3944.0957599500011</v>
      </c>
      <c r="U56" s="4"/>
    </row>
    <row r="57" spans="1:21">
      <c r="A57">
        <v>165</v>
      </c>
      <c r="B57" t="s">
        <v>639</v>
      </c>
      <c r="C57" s="6">
        <v>117408.22900000001</v>
      </c>
      <c r="D57" s="6">
        <v>57286.728000000003</v>
      </c>
      <c r="E57" s="6">
        <v>350939.75</v>
      </c>
      <c r="F57" s="6">
        <v>25536.292000000001</v>
      </c>
      <c r="G57" s="6">
        <v>0</v>
      </c>
      <c r="H57" s="6">
        <v>13433.035</v>
      </c>
      <c r="I57" s="6">
        <v>1176.3420000000001</v>
      </c>
      <c r="J57" s="6">
        <v>0</v>
      </c>
      <c r="K57" s="7"/>
      <c r="L57" s="6">
        <f t="shared" si="3"/>
        <v>978.29175920000012</v>
      </c>
      <c r="M57" s="6">
        <f t="shared" si="4"/>
        <v>894.89636250000001</v>
      </c>
      <c r="N57" s="6">
        <f t="shared" si="5"/>
        <v>154.49456660000001</v>
      </c>
      <c r="O57" s="6">
        <f t="shared" si="6"/>
        <v>0</v>
      </c>
      <c r="P57" s="6">
        <f t="shared" si="7"/>
        <v>9.4031245000000006</v>
      </c>
      <c r="Q57" s="6">
        <f t="shared" si="8"/>
        <v>25.526621400000003</v>
      </c>
      <c r="R57" s="6">
        <f t="shared" si="9"/>
        <v>0</v>
      </c>
      <c r="T57" s="4">
        <f t="shared" si="10"/>
        <v>2062.6124342000003</v>
      </c>
      <c r="U57" s="4"/>
    </row>
    <row r="58" spans="1:21">
      <c r="A58">
        <v>167</v>
      </c>
      <c r="B58" t="s">
        <v>640</v>
      </c>
      <c r="C58" s="6">
        <v>870048.30100000009</v>
      </c>
      <c r="D58" s="6">
        <v>303218.83</v>
      </c>
      <c r="E58" s="6">
        <v>1860058.561</v>
      </c>
      <c r="F58" s="6">
        <v>46281.135000000002</v>
      </c>
      <c r="G58" s="6">
        <v>0</v>
      </c>
      <c r="H58" s="6">
        <v>2550.3339999999998</v>
      </c>
      <c r="I58" s="6">
        <v>0</v>
      </c>
      <c r="J58" s="6">
        <v>34842.494999999995</v>
      </c>
      <c r="K58" s="7"/>
      <c r="L58" s="6">
        <f t="shared" si="3"/>
        <v>6570.2959336000013</v>
      </c>
      <c r="M58" s="6">
        <f t="shared" si="4"/>
        <v>4743.1493305500007</v>
      </c>
      <c r="N58" s="6">
        <f t="shared" si="5"/>
        <v>280.00086675</v>
      </c>
      <c r="O58" s="6">
        <f t="shared" si="6"/>
        <v>0</v>
      </c>
      <c r="P58" s="6">
        <f t="shared" si="7"/>
        <v>1.7852338000000001</v>
      </c>
      <c r="Q58" s="6">
        <f t="shared" si="8"/>
        <v>0</v>
      </c>
      <c r="R58" s="6">
        <f t="shared" si="9"/>
        <v>195.11797200000001</v>
      </c>
      <c r="T58" s="4">
        <f t="shared" si="10"/>
        <v>11595.231364700003</v>
      </c>
      <c r="U58" s="4"/>
    </row>
    <row r="59" spans="1:21">
      <c r="A59">
        <v>169</v>
      </c>
      <c r="B59" t="s">
        <v>641</v>
      </c>
      <c r="C59" s="6">
        <v>40010.385000000002</v>
      </c>
      <c r="D59" s="6">
        <v>9712.2019999999993</v>
      </c>
      <c r="E59" s="6">
        <v>100451.181</v>
      </c>
      <c r="F59" s="6">
        <v>4662.9399999999996</v>
      </c>
      <c r="G59" s="6">
        <v>0</v>
      </c>
      <c r="H59" s="6">
        <v>54.67</v>
      </c>
      <c r="I59" s="6">
        <v>0</v>
      </c>
      <c r="J59" s="6">
        <v>4295.3900000000003</v>
      </c>
      <c r="K59" s="7"/>
      <c r="L59" s="6">
        <f t="shared" si="3"/>
        <v>278.44648720000004</v>
      </c>
      <c r="M59" s="6">
        <f t="shared" si="4"/>
        <v>256.15051155000003</v>
      </c>
      <c r="N59" s="6">
        <f t="shared" si="5"/>
        <v>28.210786999999996</v>
      </c>
      <c r="O59" s="6">
        <f t="shared" si="6"/>
        <v>0</v>
      </c>
      <c r="P59" s="6">
        <f t="shared" si="7"/>
        <v>3.8269000000000004E-2</v>
      </c>
      <c r="Q59" s="6">
        <f t="shared" si="8"/>
        <v>0</v>
      </c>
      <c r="R59" s="6">
        <f t="shared" si="9"/>
        <v>24.054184000000006</v>
      </c>
      <c r="T59" s="4">
        <f t="shared" si="10"/>
        <v>562.84605475000001</v>
      </c>
      <c r="U59" s="4"/>
    </row>
    <row r="60" spans="1:21">
      <c r="A60">
        <v>171</v>
      </c>
      <c r="B60" t="s">
        <v>642</v>
      </c>
      <c r="C60" s="6">
        <v>27381.802</v>
      </c>
      <c r="D60" s="6">
        <v>18915.182000000001</v>
      </c>
      <c r="E60" s="6">
        <v>102730.118</v>
      </c>
      <c r="F60" s="6">
        <v>16452.522000000001</v>
      </c>
      <c r="G60" s="6">
        <v>0</v>
      </c>
      <c r="H60" s="6">
        <v>214.964</v>
      </c>
      <c r="I60" s="6">
        <v>0</v>
      </c>
      <c r="J60" s="6">
        <v>634.33299999999997</v>
      </c>
      <c r="K60" s="7"/>
      <c r="L60" s="6">
        <f t="shared" si="3"/>
        <v>259.26311040000002</v>
      </c>
      <c r="M60" s="6">
        <f t="shared" si="4"/>
        <v>261.96180090000001</v>
      </c>
      <c r="N60" s="6">
        <f t="shared" si="5"/>
        <v>99.537758100000005</v>
      </c>
      <c r="O60" s="6">
        <f t="shared" si="6"/>
        <v>0</v>
      </c>
      <c r="P60" s="6">
        <f t="shared" si="7"/>
        <v>0.15047480000000002</v>
      </c>
      <c r="Q60" s="6">
        <f t="shared" si="8"/>
        <v>0</v>
      </c>
      <c r="R60" s="6">
        <f t="shared" si="9"/>
        <v>3.5522648000000006</v>
      </c>
      <c r="T60" s="4">
        <f t="shared" si="10"/>
        <v>620.91314420000003</v>
      </c>
      <c r="U60" s="4"/>
    </row>
    <row r="61" spans="1:21">
      <c r="A61">
        <v>172</v>
      </c>
      <c r="B61" t="s">
        <v>643</v>
      </c>
      <c r="C61" s="6">
        <v>29638.876</v>
      </c>
      <c r="D61" s="6">
        <v>36181.447999999997</v>
      </c>
      <c r="E61" s="6">
        <v>101229.341</v>
      </c>
      <c r="F61" s="6">
        <v>38901.421000000002</v>
      </c>
      <c r="G61" s="6">
        <v>0</v>
      </c>
      <c r="H61" s="6">
        <v>618.23699999999997</v>
      </c>
      <c r="I61" s="6">
        <v>0</v>
      </c>
      <c r="J61" s="6">
        <v>0</v>
      </c>
      <c r="K61" s="7"/>
      <c r="L61" s="6">
        <f t="shared" si="3"/>
        <v>368.59381440000004</v>
      </c>
      <c r="M61" s="6">
        <f t="shared" si="4"/>
        <v>258.13481955000003</v>
      </c>
      <c r="N61" s="6">
        <f t="shared" si="5"/>
        <v>235.35359705000002</v>
      </c>
      <c r="O61" s="6">
        <f t="shared" si="6"/>
        <v>0</v>
      </c>
      <c r="P61" s="6">
        <f t="shared" si="7"/>
        <v>0.43276590000000004</v>
      </c>
      <c r="Q61" s="6">
        <f t="shared" si="8"/>
        <v>0</v>
      </c>
      <c r="R61" s="6">
        <f t="shared" si="9"/>
        <v>0</v>
      </c>
      <c r="T61" s="4">
        <f t="shared" si="10"/>
        <v>862.51499690000014</v>
      </c>
      <c r="U61" s="4"/>
    </row>
    <row r="62" spans="1:21">
      <c r="A62">
        <v>176</v>
      </c>
      <c r="B62" t="s">
        <v>644</v>
      </c>
      <c r="C62" s="6">
        <v>27279.532999999999</v>
      </c>
      <c r="D62" s="6">
        <v>27691.482</v>
      </c>
      <c r="E62" s="6">
        <v>92721.24</v>
      </c>
      <c r="F62" s="6">
        <v>30226.058000000001</v>
      </c>
      <c r="G62" s="6">
        <v>0</v>
      </c>
      <c r="H62" s="6">
        <v>1538.674</v>
      </c>
      <c r="I62" s="6">
        <v>0</v>
      </c>
      <c r="J62" s="6">
        <v>0</v>
      </c>
      <c r="K62" s="7"/>
      <c r="L62" s="6">
        <f t="shared" si="3"/>
        <v>307.83768400000002</v>
      </c>
      <c r="M62" s="6">
        <f t="shared" si="4"/>
        <v>236.43916200000004</v>
      </c>
      <c r="N62" s="6">
        <f t="shared" si="5"/>
        <v>182.8676509</v>
      </c>
      <c r="O62" s="6">
        <f t="shared" si="6"/>
        <v>0</v>
      </c>
      <c r="P62" s="6">
        <f t="shared" si="7"/>
        <v>1.0770718000000001</v>
      </c>
      <c r="Q62" s="6">
        <f t="shared" si="8"/>
        <v>0</v>
      </c>
      <c r="R62" s="6">
        <f t="shared" si="9"/>
        <v>0</v>
      </c>
      <c r="T62" s="4">
        <f t="shared" si="10"/>
        <v>728.22156870000015</v>
      </c>
      <c r="U62" s="4"/>
    </row>
    <row r="63" spans="1:21">
      <c r="A63">
        <v>177</v>
      </c>
      <c r="B63" t="s">
        <v>645</v>
      </c>
      <c r="C63" s="6">
        <v>16795.61</v>
      </c>
      <c r="D63" s="6">
        <v>6638.69</v>
      </c>
      <c r="E63" s="6">
        <v>41396.483</v>
      </c>
      <c r="F63" s="6">
        <v>8717.5949999999993</v>
      </c>
      <c r="G63" s="6">
        <v>0</v>
      </c>
      <c r="H63" s="6">
        <v>747.92399999999998</v>
      </c>
      <c r="I63" s="6">
        <v>0</v>
      </c>
      <c r="J63" s="6">
        <v>0</v>
      </c>
      <c r="K63" s="7"/>
      <c r="L63" s="6">
        <f t="shared" si="3"/>
        <v>131.23208000000002</v>
      </c>
      <c r="M63" s="6">
        <f t="shared" si="4"/>
        <v>105.56103165</v>
      </c>
      <c r="N63" s="6">
        <f t="shared" si="5"/>
        <v>52.741449749999994</v>
      </c>
      <c r="O63" s="6">
        <f t="shared" si="6"/>
        <v>0</v>
      </c>
      <c r="P63" s="6">
        <f t="shared" si="7"/>
        <v>0.52354680000000009</v>
      </c>
      <c r="Q63" s="6">
        <f t="shared" si="8"/>
        <v>0</v>
      </c>
      <c r="R63" s="6">
        <f t="shared" si="9"/>
        <v>0</v>
      </c>
      <c r="T63" s="4">
        <f t="shared" si="10"/>
        <v>290.05810820000005</v>
      </c>
      <c r="U63" s="4"/>
    </row>
    <row r="64" spans="1:21">
      <c r="A64">
        <v>178</v>
      </c>
      <c r="B64" t="s">
        <v>646</v>
      </c>
      <c r="C64" s="6">
        <v>39822.993999999999</v>
      </c>
      <c r="D64" s="6">
        <v>36970.038999999997</v>
      </c>
      <c r="E64" s="6">
        <v>130361.951</v>
      </c>
      <c r="F64" s="6">
        <v>32816.999000000003</v>
      </c>
      <c r="G64" s="6">
        <v>0</v>
      </c>
      <c r="H64" s="6">
        <v>1799.538</v>
      </c>
      <c r="I64" s="6">
        <v>329.00400000000002</v>
      </c>
      <c r="J64" s="6">
        <v>0</v>
      </c>
      <c r="K64" s="7"/>
      <c r="L64" s="6">
        <f t="shared" si="3"/>
        <v>430.04098480000005</v>
      </c>
      <c r="M64" s="6">
        <f t="shared" si="4"/>
        <v>332.42297505000005</v>
      </c>
      <c r="N64" s="6">
        <f t="shared" si="5"/>
        <v>198.54284395000002</v>
      </c>
      <c r="O64" s="6">
        <f t="shared" si="6"/>
        <v>0</v>
      </c>
      <c r="P64" s="6">
        <f t="shared" si="7"/>
        <v>1.2596766000000001</v>
      </c>
      <c r="Q64" s="6">
        <f t="shared" si="8"/>
        <v>7.1393868000000005</v>
      </c>
      <c r="R64" s="6">
        <f t="shared" si="9"/>
        <v>0</v>
      </c>
      <c r="T64" s="4">
        <f t="shared" si="10"/>
        <v>969.4058672000001</v>
      </c>
      <c r="U64" s="4"/>
    </row>
    <row r="65" spans="1:21">
      <c r="A65">
        <v>179</v>
      </c>
      <c r="B65" t="s">
        <v>647</v>
      </c>
      <c r="C65" s="6">
        <v>1636978.4080000001</v>
      </c>
      <c r="D65" s="6">
        <v>887714.03200000001</v>
      </c>
      <c r="E65" s="6">
        <v>3566914.38</v>
      </c>
      <c r="F65" s="6">
        <v>52351.133999999998</v>
      </c>
      <c r="G65" s="6">
        <v>0</v>
      </c>
      <c r="H65" s="6">
        <v>94583.745999999999</v>
      </c>
      <c r="I65" s="6">
        <v>8318.4210000000003</v>
      </c>
      <c r="J65" s="6">
        <v>7.7779999999999996</v>
      </c>
      <c r="K65" s="7"/>
      <c r="L65" s="6">
        <f t="shared" si="3"/>
        <v>14138.277664000001</v>
      </c>
      <c r="M65" s="6">
        <f t="shared" si="4"/>
        <v>9095.6316690000003</v>
      </c>
      <c r="N65" s="6">
        <f t="shared" si="5"/>
        <v>316.72436069999998</v>
      </c>
      <c r="O65" s="6">
        <f t="shared" si="6"/>
        <v>0</v>
      </c>
      <c r="P65" s="6">
        <f t="shared" si="7"/>
        <v>66.208622200000008</v>
      </c>
      <c r="Q65" s="6">
        <f t="shared" si="8"/>
        <v>180.50973570000002</v>
      </c>
      <c r="R65" s="6">
        <f t="shared" si="9"/>
        <v>4.3556800000000007E-2</v>
      </c>
      <c r="T65" s="4">
        <f t="shared" si="10"/>
        <v>23797.352051600003</v>
      </c>
      <c r="U65" s="4"/>
    </row>
    <row r="66" spans="1:21">
      <c r="A66">
        <v>181</v>
      </c>
      <c r="B66" t="s">
        <v>648</v>
      </c>
      <c r="C66" s="6">
        <v>11457.504999999999</v>
      </c>
      <c r="D66" s="6">
        <v>5936.6329999999998</v>
      </c>
      <c r="E66" s="6">
        <v>37460.506999999998</v>
      </c>
      <c r="F66" s="6">
        <v>7991.1880000000001</v>
      </c>
      <c r="G66" s="6">
        <v>0</v>
      </c>
      <c r="H66" s="6">
        <v>1516.558</v>
      </c>
      <c r="I66" s="6">
        <v>68.210999999999999</v>
      </c>
      <c r="J66" s="6">
        <v>10246.063</v>
      </c>
      <c r="K66" s="7"/>
      <c r="L66" s="6">
        <f t="shared" si="3"/>
        <v>97.407172800000012</v>
      </c>
      <c r="M66" s="6">
        <f t="shared" si="4"/>
        <v>95.524292849999995</v>
      </c>
      <c r="N66" s="6">
        <f t="shared" si="5"/>
        <v>48.3466874</v>
      </c>
      <c r="O66" s="6">
        <f t="shared" si="6"/>
        <v>0</v>
      </c>
      <c r="P66" s="6">
        <f t="shared" si="7"/>
        <v>1.0615906000000002</v>
      </c>
      <c r="Q66" s="6">
        <f t="shared" si="8"/>
        <v>1.4801787</v>
      </c>
      <c r="R66" s="6">
        <f t="shared" si="9"/>
        <v>57.37795280000001</v>
      </c>
      <c r="T66" s="4">
        <f t="shared" si="10"/>
        <v>243.81992235000001</v>
      </c>
      <c r="U66" s="4"/>
    </row>
    <row r="67" spans="1:21">
      <c r="A67">
        <v>182</v>
      </c>
      <c r="B67" t="s">
        <v>649</v>
      </c>
      <c r="C67" s="6">
        <v>210827.818</v>
      </c>
      <c r="D67" s="6">
        <v>110864.713</v>
      </c>
      <c r="E67" s="6">
        <v>448764.18199999997</v>
      </c>
      <c r="F67" s="6">
        <v>67164.152000000002</v>
      </c>
      <c r="G67" s="6">
        <v>0</v>
      </c>
      <c r="H67" s="6">
        <v>2134.2359999999999</v>
      </c>
      <c r="I67" s="6">
        <v>1844.809</v>
      </c>
      <c r="J67" s="6">
        <v>2479.0729999999999</v>
      </c>
      <c r="K67" s="7"/>
      <c r="L67" s="6">
        <f t="shared" si="3"/>
        <v>1801.4781736000004</v>
      </c>
      <c r="M67" s="6">
        <f t="shared" si="4"/>
        <v>1144.3486641</v>
      </c>
      <c r="N67" s="6">
        <f t="shared" si="5"/>
        <v>406.34311960000002</v>
      </c>
      <c r="O67" s="6">
        <f t="shared" si="6"/>
        <v>0</v>
      </c>
      <c r="P67" s="6">
        <f t="shared" si="7"/>
        <v>1.4939652000000001</v>
      </c>
      <c r="Q67" s="6">
        <f t="shared" si="8"/>
        <v>40.032355299999999</v>
      </c>
      <c r="R67" s="6">
        <f t="shared" si="9"/>
        <v>13.882808800000001</v>
      </c>
      <c r="T67" s="4">
        <f t="shared" si="10"/>
        <v>3393.6962778000002</v>
      </c>
      <c r="U67" s="4"/>
    </row>
    <row r="68" spans="1:21">
      <c r="A68">
        <v>186</v>
      </c>
      <c r="B68" t="s">
        <v>650</v>
      </c>
      <c r="C68" s="6">
        <v>328540.49599999998</v>
      </c>
      <c r="D68" s="6">
        <v>364991.33799999999</v>
      </c>
      <c r="E68" s="6">
        <v>1052594.044</v>
      </c>
      <c r="F68" s="6">
        <v>1061.8969999999999</v>
      </c>
      <c r="G68" s="6">
        <v>0</v>
      </c>
      <c r="H68" s="6">
        <v>22240.129000000001</v>
      </c>
      <c r="I68" s="6">
        <v>10712.031000000001</v>
      </c>
      <c r="J68" s="6">
        <v>0</v>
      </c>
      <c r="K68" s="7"/>
      <c r="L68" s="6">
        <f t="shared" si="3"/>
        <v>3883.7782704000006</v>
      </c>
      <c r="M68" s="6">
        <f t="shared" si="4"/>
        <v>2684.1148122</v>
      </c>
      <c r="N68" s="6">
        <f t="shared" si="5"/>
        <v>6.4244768499999996</v>
      </c>
      <c r="O68" s="6">
        <f t="shared" si="6"/>
        <v>0</v>
      </c>
      <c r="P68" s="6">
        <f t="shared" si="7"/>
        <v>15.568090300000003</v>
      </c>
      <c r="Q68" s="6">
        <f t="shared" si="8"/>
        <v>232.45107270000003</v>
      </c>
      <c r="R68" s="6">
        <f t="shared" si="9"/>
        <v>0</v>
      </c>
      <c r="T68" s="4">
        <f t="shared" si="10"/>
        <v>6822.3367224500007</v>
      </c>
      <c r="U68" s="4"/>
    </row>
    <row r="69" spans="1:21">
      <c r="A69">
        <v>202</v>
      </c>
      <c r="B69" t="s">
        <v>651</v>
      </c>
      <c r="C69" s="6">
        <v>204059.10199999998</v>
      </c>
      <c r="D69" s="6">
        <v>198295.30900000001</v>
      </c>
      <c r="E69" s="6">
        <v>870212.88500000001</v>
      </c>
      <c r="F69" s="6">
        <v>13870.241</v>
      </c>
      <c r="G69" s="6">
        <v>0</v>
      </c>
      <c r="H69" s="6">
        <v>2877.2629999999999</v>
      </c>
      <c r="I69" s="6">
        <v>6940.875</v>
      </c>
      <c r="J69" s="6">
        <v>1.1619999999999999</v>
      </c>
      <c r="K69" s="7"/>
      <c r="L69" s="6">
        <f t="shared" si="3"/>
        <v>2253.1847016000002</v>
      </c>
      <c r="M69" s="6">
        <f t="shared" si="4"/>
        <v>2219.0428567500003</v>
      </c>
      <c r="N69" s="6">
        <f t="shared" si="5"/>
        <v>83.914958049999996</v>
      </c>
      <c r="O69" s="6">
        <f t="shared" si="6"/>
        <v>0</v>
      </c>
      <c r="P69" s="6">
        <f t="shared" si="7"/>
        <v>2.0140841000000003</v>
      </c>
      <c r="Q69" s="6">
        <f t="shared" si="8"/>
        <v>150.61698749999999</v>
      </c>
      <c r="R69" s="6">
        <f t="shared" si="9"/>
        <v>6.5072000000000003E-3</v>
      </c>
      <c r="T69" s="4">
        <f t="shared" si="10"/>
        <v>4708.773588</v>
      </c>
      <c r="U69" s="4"/>
    </row>
    <row r="70" spans="1:21">
      <c r="A70">
        <v>204</v>
      </c>
      <c r="B70" t="s">
        <v>652</v>
      </c>
      <c r="C70" s="6">
        <v>18087.023000000001</v>
      </c>
      <c r="D70" s="6">
        <v>11563.450999999999</v>
      </c>
      <c r="E70" s="6">
        <v>66832.642999999996</v>
      </c>
      <c r="F70" s="6">
        <v>18590.59</v>
      </c>
      <c r="G70" s="6">
        <v>0</v>
      </c>
      <c r="H70" s="6">
        <v>1050.2470000000001</v>
      </c>
      <c r="I70" s="6">
        <v>0</v>
      </c>
      <c r="J70" s="6">
        <v>0</v>
      </c>
      <c r="K70" s="7"/>
      <c r="L70" s="6">
        <f t="shared" si="3"/>
        <v>166.04265440000003</v>
      </c>
      <c r="M70" s="6">
        <f t="shared" si="4"/>
        <v>170.42323965</v>
      </c>
      <c r="N70" s="6">
        <f t="shared" si="5"/>
        <v>112.47306949999999</v>
      </c>
      <c r="O70" s="6">
        <f t="shared" si="6"/>
        <v>0</v>
      </c>
      <c r="P70" s="6">
        <f t="shared" si="7"/>
        <v>0.73517290000000013</v>
      </c>
      <c r="Q70" s="6">
        <f t="shared" si="8"/>
        <v>0</v>
      </c>
      <c r="R70" s="6">
        <f t="shared" si="9"/>
        <v>0</v>
      </c>
      <c r="T70" s="4">
        <f t="shared" si="10"/>
        <v>449.67413645000005</v>
      </c>
      <c r="U70" s="4"/>
    </row>
    <row r="71" spans="1:21">
      <c r="A71">
        <v>205</v>
      </c>
      <c r="B71" t="s">
        <v>653</v>
      </c>
      <c r="C71" s="6">
        <v>364690.47500000003</v>
      </c>
      <c r="D71" s="6">
        <v>128033.039</v>
      </c>
      <c r="E71" s="6">
        <v>806094.41799999995</v>
      </c>
      <c r="F71" s="6">
        <v>24976.311000000002</v>
      </c>
      <c r="G71" s="6">
        <v>0</v>
      </c>
      <c r="H71" s="6">
        <v>4969.4160000000002</v>
      </c>
      <c r="I71" s="6">
        <v>1521.893</v>
      </c>
      <c r="J71" s="6">
        <v>28793.014000000003</v>
      </c>
      <c r="K71" s="7"/>
      <c r="L71" s="6">
        <f t="shared" si="3"/>
        <v>2759.2516784000004</v>
      </c>
      <c r="M71" s="6">
        <f t="shared" si="4"/>
        <v>2055.5407659000002</v>
      </c>
      <c r="N71" s="6">
        <f t="shared" si="5"/>
        <v>151.10668155000002</v>
      </c>
      <c r="O71" s="6">
        <f t="shared" si="6"/>
        <v>0</v>
      </c>
      <c r="P71" s="6">
        <f t="shared" si="7"/>
        <v>3.4785912000000008</v>
      </c>
      <c r="Q71" s="6">
        <f t="shared" si="8"/>
        <v>33.025078100000002</v>
      </c>
      <c r="R71" s="6">
        <f t="shared" si="9"/>
        <v>161.24087840000004</v>
      </c>
      <c r="T71" s="4">
        <f t="shared" si="10"/>
        <v>5002.4027951500011</v>
      </c>
      <c r="U71" s="4"/>
    </row>
    <row r="72" spans="1:21">
      <c r="A72">
        <v>208</v>
      </c>
      <c r="B72" t="s">
        <v>654</v>
      </c>
      <c r="C72" s="6">
        <v>171379.215</v>
      </c>
      <c r="D72" s="6">
        <v>36259.262000000002</v>
      </c>
      <c r="E72" s="6">
        <v>263811.33500000002</v>
      </c>
      <c r="F72" s="6">
        <v>42861.51</v>
      </c>
      <c r="G72" s="6">
        <v>0</v>
      </c>
      <c r="H72" s="6">
        <v>2533.5129999999999</v>
      </c>
      <c r="I72" s="6">
        <v>0</v>
      </c>
      <c r="J72" s="6">
        <v>50879.431000000004</v>
      </c>
      <c r="K72" s="7"/>
      <c r="L72" s="6">
        <f t="shared" si="3"/>
        <v>1162.7754712000003</v>
      </c>
      <c r="M72" s="6">
        <f t="shared" si="4"/>
        <v>672.71890425000015</v>
      </c>
      <c r="N72" s="6">
        <f t="shared" si="5"/>
        <v>259.31213550000001</v>
      </c>
      <c r="O72" s="6">
        <f t="shared" si="6"/>
        <v>0</v>
      </c>
      <c r="P72" s="6">
        <f t="shared" si="7"/>
        <v>1.7734591000000002</v>
      </c>
      <c r="Q72" s="6">
        <f t="shared" si="8"/>
        <v>0</v>
      </c>
      <c r="R72" s="6">
        <f t="shared" si="9"/>
        <v>284.92481360000005</v>
      </c>
      <c r="T72" s="4">
        <f t="shared" si="10"/>
        <v>2096.5799700500002</v>
      </c>
      <c r="U72" s="4"/>
    </row>
    <row r="73" spans="1:21">
      <c r="A73">
        <v>211</v>
      </c>
      <c r="B73" t="s">
        <v>655</v>
      </c>
      <c r="C73" s="6">
        <v>181068.962</v>
      </c>
      <c r="D73" s="6">
        <v>228678.62599999999</v>
      </c>
      <c r="E73" s="6">
        <v>770530.49800000002</v>
      </c>
      <c r="F73" s="6">
        <v>60266.360999999997</v>
      </c>
      <c r="G73" s="6">
        <v>0</v>
      </c>
      <c r="H73" s="6">
        <v>14909.290999999999</v>
      </c>
      <c r="I73" s="6">
        <v>9786.2440000000006</v>
      </c>
      <c r="J73" s="6">
        <v>0</v>
      </c>
      <c r="K73" s="7"/>
      <c r="L73" s="6">
        <f t="shared" ref="L73:L136" si="11">0.5*(C73+D73)*($L$7/100)</f>
        <v>2294.5864928000001</v>
      </c>
      <c r="M73" s="6">
        <f t="shared" si="4"/>
        <v>1964.8527699000001</v>
      </c>
      <c r="N73" s="6">
        <f t="shared" si="5"/>
        <v>364.61148404999994</v>
      </c>
      <c r="O73" s="6">
        <f t="shared" si="6"/>
        <v>0</v>
      </c>
      <c r="P73" s="6">
        <f t="shared" si="7"/>
        <v>10.436503700000001</v>
      </c>
      <c r="Q73" s="6">
        <f t="shared" si="8"/>
        <v>212.36149480000003</v>
      </c>
      <c r="R73" s="6">
        <f t="shared" si="9"/>
        <v>0</v>
      </c>
      <c r="T73" s="4">
        <f t="shared" si="10"/>
        <v>4846.8487452499994</v>
      </c>
      <c r="U73" s="4"/>
    </row>
    <row r="74" spans="1:21">
      <c r="A74">
        <v>213</v>
      </c>
      <c r="B74" t="s">
        <v>656</v>
      </c>
      <c r="C74" s="6">
        <v>30064.489000000001</v>
      </c>
      <c r="D74" s="6">
        <v>50437.750999999997</v>
      </c>
      <c r="E74" s="6">
        <v>124350.765</v>
      </c>
      <c r="F74" s="6">
        <v>56134.417000000001</v>
      </c>
      <c r="G74" s="6">
        <v>0</v>
      </c>
      <c r="H74" s="6">
        <v>570.697</v>
      </c>
      <c r="I74" s="6">
        <v>1.5840000000000001</v>
      </c>
      <c r="J74" s="6">
        <v>0</v>
      </c>
      <c r="K74" s="7"/>
      <c r="L74" s="6">
        <f t="shared" si="11"/>
        <v>450.812544</v>
      </c>
      <c r="M74" s="6">
        <f t="shared" ref="M74:M137" si="12">0.5*E74*($M$7/100)</f>
        <v>317.09445075000002</v>
      </c>
      <c r="N74" s="6">
        <f t="shared" ref="N74:N137" si="13">0.5*F74*($N$7/100)</f>
        <v>339.61322285</v>
      </c>
      <c r="O74" s="6">
        <f t="shared" ref="O74:O137" si="14">0.5*G74*($O$7/100)</f>
        <v>0</v>
      </c>
      <c r="P74" s="6">
        <f t="shared" ref="P74:P137" si="15">0.5*H74*($P$7/100)</f>
        <v>0.39948790000000006</v>
      </c>
      <c r="Q74" s="6">
        <f t="shared" ref="Q74:Q137" si="16">0.5*I74*($Q$7/100)</f>
        <v>3.4372800000000002E-2</v>
      </c>
      <c r="R74" s="6">
        <f t="shared" ref="R74:R137" si="17">0.5*J74*($R$7/100)</f>
        <v>0</v>
      </c>
      <c r="T74" s="4">
        <f t="shared" ref="T74:T137" si="18">SUM(L74:Q74)</f>
        <v>1107.9540783</v>
      </c>
      <c r="U74" s="4"/>
    </row>
    <row r="75" spans="1:21">
      <c r="A75">
        <v>214</v>
      </c>
      <c r="B75" t="s">
        <v>657</v>
      </c>
      <c r="C75" s="6">
        <v>151446.74299999999</v>
      </c>
      <c r="D75" s="6">
        <v>42160.506000000001</v>
      </c>
      <c r="E75" s="6">
        <v>299780.99</v>
      </c>
      <c r="F75" s="6">
        <v>13898.584000000001</v>
      </c>
      <c r="G75" s="6">
        <v>0</v>
      </c>
      <c r="H75" s="6">
        <v>1706.94</v>
      </c>
      <c r="I75" s="6">
        <v>1116.098</v>
      </c>
      <c r="J75" s="6">
        <v>14872.324000000001</v>
      </c>
      <c r="K75" s="7"/>
      <c r="L75" s="6">
        <f t="shared" si="11"/>
        <v>1084.2005944</v>
      </c>
      <c r="M75" s="6">
        <f t="shared" si="12"/>
        <v>764.44152450000001</v>
      </c>
      <c r="N75" s="6">
        <f t="shared" si="13"/>
        <v>84.086433200000002</v>
      </c>
      <c r="O75" s="6">
        <f t="shared" si="14"/>
        <v>0</v>
      </c>
      <c r="P75" s="6">
        <f t="shared" si="15"/>
        <v>1.1948580000000002</v>
      </c>
      <c r="Q75" s="6">
        <f t="shared" si="16"/>
        <v>24.219326599999999</v>
      </c>
      <c r="R75" s="6">
        <f t="shared" si="17"/>
        <v>83.285014400000009</v>
      </c>
      <c r="T75" s="4">
        <f t="shared" si="18"/>
        <v>1958.1427367000001</v>
      </c>
      <c r="U75" s="4"/>
    </row>
    <row r="76" spans="1:21">
      <c r="A76">
        <v>216</v>
      </c>
      <c r="B76" t="s">
        <v>658</v>
      </c>
      <c r="C76" s="6">
        <v>7822.1089999999995</v>
      </c>
      <c r="D76" s="6">
        <v>12327.995999999999</v>
      </c>
      <c r="E76" s="6">
        <v>24677.101999999999</v>
      </c>
      <c r="F76" s="6">
        <v>14203.34</v>
      </c>
      <c r="G76" s="6">
        <v>0</v>
      </c>
      <c r="H76" s="6">
        <v>226.553</v>
      </c>
      <c r="I76" s="6">
        <v>0</v>
      </c>
      <c r="J76" s="6">
        <v>4.0819999999999999</v>
      </c>
      <c r="K76" s="7"/>
      <c r="L76" s="6">
        <f t="shared" si="11"/>
        <v>112.84058800000001</v>
      </c>
      <c r="M76" s="6">
        <f t="shared" si="12"/>
        <v>62.926610100000005</v>
      </c>
      <c r="N76" s="6">
        <f t="shared" si="13"/>
        <v>85.930206999999996</v>
      </c>
      <c r="O76" s="6">
        <f t="shared" si="14"/>
        <v>0</v>
      </c>
      <c r="P76" s="6">
        <f t="shared" si="15"/>
        <v>0.15858710000000001</v>
      </c>
      <c r="Q76" s="6">
        <f t="shared" si="16"/>
        <v>0</v>
      </c>
      <c r="R76" s="6">
        <f t="shared" si="17"/>
        <v>2.2859200000000003E-2</v>
      </c>
      <c r="T76" s="4">
        <f t="shared" si="18"/>
        <v>261.8559922</v>
      </c>
      <c r="U76" s="4"/>
    </row>
    <row r="77" spans="1:21">
      <c r="A77">
        <v>217</v>
      </c>
      <c r="B77" t="s">
        <v>659</v>
      </c>
      <c r="C77" s="6">
        <v>62228.51</v>
      </c>
      <c r="D77" s="6">
        <v>14330.261</v>
      </c>
      <c r="E77" s="6">
        <v>111352.427</v>
      </c>
      <c r="F77" s="6">
        <v>1906.9839999999999</v>
      </c>
      <c r="G77" s="6">
        <v>0</v>
      </c>
      <c r="H77" s="6">
        <v>90.81</v>
      </c>
      <c r="I77" s="6">
        <v>0</v>
      </c>
      <c r="J77" s="6">
        <v>17099.227999999999</v>
      </c>
      <c r="K77" s="7"/>
      <c r="L77" s="6">
        <f t="shared" si="11"/>
        <v>428.72911760000011</v>
      </c>
      <c r="M77" s="6">
        <f t="shared" si="12"/>
        <v>283.94868885</v>
      </c>
      <c r="N77" s="6">
        <f t="shared" si="13"/>
        <v>11.537253199999999</v>
      </c>
      <c r="O77" s="6">
        <f t="shared" si="14"/>
        <v>0</v>
      </c>
      <c r="P77" s="6">
        <f t="shared" si="15"/>
        <v>6.3567000000000012E-2</v>
      </c>
      <c r="Q77" s="6">
        <f t="shared" si="16"/>
        <v>0</v>
      </c>
      <c r="R77" s="6">
        <f t="shared" si="17"/>
        <v>95.755676800000003</v>
      </c>
      <c r="T77" s="4">
        <f t="shared" si="18"/>
        <v>724.27862665000021</v>
      </c>
      <c r="U77" s="4"/>
    </row>
    <row r="78" spans="1:21">
      <c r="A78">
        <v>218</v>
      </c>
      <c r="B78" t="s">
        <v>660</v>
      </c>
      <c r="C78" s="6">
        <v>9229.5859999999993</v>
      </c>
      <c r="D78" s="6">
        <v>2736.337</v>
      </c>
      <c r="E78" s="6">
        <v>26473.246999999999</v>
      </c>
      <c r="F78" s="6">
        <v>1719.261</v>
      </c>
      <c r="G78" s="6">
        <v>0</v>
      </c>
      <c r="H78" s="6">
        <v>126.825</v>
      </c>
      <c r="I78" s="6">
        <v>0</v>
      </c>
      <c r="J78" s="6">
        <v>1361.5429999999999</v>
      </c>
      <c r="K78" s="7"/>
      <c r="L78" s="6">
        <f t="shared" si="11"/>
        <v>67.009168799999998</v>
      </c>
      <c r="M78" s="6">
        <f t="shared" si="12"/>
        <v>67.506779850000001</v>
      </c>
      <c r="N78" s="6">
        <f t="shared" si="13"/>
        <v>10.401529049999999</v>
      </c>
      <c r="O78" s="6">
        <f t="shared" si="14"/>
        <v>0</v>
      </c>
      <c r="P78" s="6">
        <f t="shared" si="15"/>
        <v>8.8777500000000009E-2</v>
      </c>
      <c r="Q78" s="6">
        <f t="shared" si="16"/>
        <v>0</v>
      </c>
      <c r="R78" s="6">
        <f t="shared" si="17"/>
        <v>7.6246408000000008</v>
      </c>
      <c r="T78" s="4">
        <f t="shared" si="18"/>
        <v>145.00625519999997</v>
      </c>
      <c r="U78" s="4"/>
    </row>
    <row r="79" spans="1:21">
      <c r="A79">
        <v>224</v>
      </c>
      <c r="B79" t="s">
        <v>661</v>
      </c>
      <c r="C79" s="6">
        <v>43047.106999999996</v>
      </c>
      <c r="D79" s="6">
        <v>43356.875</v>
      </c>
      <c r="E79" s="6">
        <v>177416.26199999999</v>
      </c>
      <c r="F79" s="6">
        <v>13705.758</v>
      </c>
      <c r="G79" s="6">
        <v>0</v>
      </c>
      <c r="H79" s="6">
        <v>707.83</v>
      </c>
      <c r="I79" s="6">
        <v>1488.9480000000001</v>
      </c>
      <c r="J79" s="6">
        <v>212.81100000000001</v>
      </c>
      <c r="K79" s="7"/>
      <c r="L79" s="6">
        <f t="shared" si="11"/>
        <v>483.8622992</v>
      </c>
      <c r="M79" s="6">
        <f t="shared" si="12"/>
        <v>452.41146809999998</v>
      </c>
      <c r="N79" s="6">
        <f t="shared" si="13"/>
        <v>82.919835899999995</v>
      </c>
      <c r="O79" s="6">
        <f t="shared" si="14"/>
        <v>0</v>
      </c>
      <c r="P79" s="6">
        <f t="shared" si="15"/>
        <v>0.49548100000000012</v>
      </c>
      <c r="Q79" s="6">
        <f t="shared" si="16"/>
        <v>32.310171600000004</v>
      </c>
      <c r="R79" s="6">
        <f t="shared" si="17"/>
        <v>1.1917416000000003</v>
      </c>
      <c r="T79" s="4">
        <f t="shared" si="18"/>
        <v>1051.9992557999999</v>
      </c>
      <c r="U79" s="4"/>
    </row>
    <row r="80" spans="1:21">
      <c r="A80">
        <v>226</v>
      </c>
      <c r="B80" t="s">
        <v>662</v>
      </c>
      <c r="C80" s="6">
        <v>32932.728000000003</v>
      </c>
      <c r="D80" s="6">
        <v>22006.367999999999</v>
      </c>
      <c r="E80" s="6">
        <v>85140.164999999994</v>
      </c>
      <c r="F80" s="6">
        <v>19192.703000000001</v>
      </c>
      <c r="G80" s="6">
        <v>0</v>
      </c>
      <c r="H80" s="6">
        <v>2941.4470000000001</v>
      </c>
      <c r="I80" s="6">
        <v>0</v>
      </c>
      <c r="J80" s="6">
        <v>130.37799999999999</v>
      </c>
      <c r="K80" s="7"/>
      <c r="L80" s="6">
        <f t="shared" si="11"/>
        <v>307.65893760000006</v>
      </c>
      <c r="M80" s="6">
        <f t="shared" si="12"/>
        <v>217.10742074999999</v>
      </c>
      <c r="N80" s="6">
        <f t="shared" si="13"/>
        <v>116.11585315000001</v>
      </c>
      <c r="O80" s="6">
        <f t="shared" si="14"/>
        <v>0</v>
      </c>
      <c r="P80" s="6">
        <f t="shared" si="15"/>
        <v>2.0590129000000004</v>
      </c>
      <c r="Q80" s="6">
        <f t="shared" si="16"/>
        <v>0</v>
      </c>
      <c r="R80" s="6">
        <f t="shared" si="17"/>
        <v>0.73011680000000001</v>
      </c>
      <c r="T80" s="4">
        <f t="shared" si="18"/>
        <v>642.94122440000001</v>
      </c>
      <c r="U80" s="4"/>
    </row>
    <row r="81" spans="1:21">
      <c r="A81">
        <v>230</v>
      </c>
      <c r="B81" t="s">
        <v>663</v>
      </c>
      <c r="C81" s="6">
        <v>19655.752</v>
      </c>
      <c r="D81" s="6">
        <v>6079.0789999999997</v>
      </c>
      <c r="E81" s="6">
        <v>53410.849000000002</v>
      </c>
      <c r="F81" s="6">
        <v>5228.8770000000004</v>
      </c>
      <c r="G81" s="6">
        <v>0</v>
      </c>
      <c r="H81" s="6">
        <v>620.77499999999998</v>
      </c>
      <c r="I81" s="6">
        <v>0</v>
      </c>
      <c r="J81" s="6">
        <v>7353.3980000000001</v>
      </c>
      <c r="K81" s="7"/>
      <c r="L81" s="6">
        <f t="shared" si="11"/>
        <v>144.11505360000001</v>
      </c>
      <c r="M81" s="6">
        <f t="shared" si="12"/>
        <v>136.19766495000002</v>
      </c>
      <c r="N81" s="6">
        <f t="shared" si="13"/>
        <v>31.634705850000003</v>
      </c>
      <c r="O81" s="6">
        <f t="shared" si="14"/>
        <v>0</v>
      </c>
      <c r="P81" s="6">
        <f t="shared" si="15"/>
        <v>0.43454250000000005</v>
      </c>
      <c r="Q81" s="6">
        <f t="shared" si="16"/>
        <v>0</v>
      </c>
      <c r="R81" s="6">
        <f t="shared" si="17"/>
        <v>41.179028800000005</v>
      </c>
      <c r="T81" s="4">
        <f t="shared" si="18"/>
        <v>312.38196690000001</v>
      </c>
      <c r="U81" s="4"/>
    </row>
    <row r="82" spans="1:21">
      <c r="A82">
        <v>231</v>
      </c>
      <c r="B82" t="s">
        <v>664</v>
      </c>
      <c r="C82" s="6">
        <v>26355.985000000001</v>
      </c>
      <c r="D82" s="6">
        <v>4124.0069999999996</v>
      </c>
      <c r="E82" s="6">
        <v>30884.871999999999</v>
      </c>
      <c r="F82" s="6">
        <v>2476.1610000000001</v>
      </c>
      <c r="G82" s="6">
        <v>0</v>
      </c>
      <c r="H82" s="6">
        <v>145.12</v>
      </c>
      <c r="I82" s="6">
        <v>89.016999999999996</v>
      </c>
      <c r="J82" s="6">
        <v>59.048999999999999</v>
      </c>
      <c r="K82" s="7"/>
      <c r="L82" s="6">
        <f t="shared" si="11"/>
        <v>170.6879552</v>
      </c>
      <c r="M82" s="6">
        <f t="shared" si="12"/>
        <v>78.756423600000005</v>
      </c>
      <c r="N82" s="6">
        <f t="shared" si="13"/>
        <v>14.980774049999999</v>
      </c>
      <c r="O82" s="6">
        <f t="shared" si="14"/>
        <v>0</v>
      </c>
      <c r="P82" s="6">
        <f t="shared" si="15"/>
        <v>0.10158400000000002</v>
      </c>
      <c r="Q82" s="6">
        <f t="shared" si="16"/>
        <v>1.9316689</v>
      </c>
      <c r="R82" s="6">
        <f t="shared" si="17"/>
        <v>0.33067440000000003</v>
      </c>
      <c r="T82" s="4">
        <f t="shared" si="18"/>
        <v>266.45840575</v>
      </c>
      <c r="U82" s="4"/>
    </row>
    <row r="83" spans="1:21">
      <c r="A83">
        <v>232</v>
      </c>
      <c r="B83" t="s">
        <v>665</v>
      </c>
      <c r="C83" s="6">
        <v>151736.00600000002</v>
      </c>
      <c r="D83" s="6">
        <v>24736.850999999999</v>
      </c>
      <c r="E83" s="6">
        <v>284109.67200000002</v>
      </c>
      <c r="F83" s="6">
        <v>10496.050999999999</v>
      </c>
      <c r="G83" s="6">
        <v>0</v>
      </c>
      <c r="H83" s="6">
        <v>7677.0609999999997</v>
      </c>
      <c r="I83" s="6">
        <v>469.476</v>
      </c>
      <c r="J83" s="6">
        <v>4972.1210000000001</v>
      </c>
      <c r="K83" s="7"/>
      <c r="L83" s="6">
        <f t="shared" si="11"/>
        <v>988.24799920000021</v>
      </c>
      <c r="M83" s="6">
        <f t="shared" si="12"/>
        <v>724.47966360000009</v>
      </c>
      <c r="N83" s="6">
        <f t="shared" si="13"/>
        <v>63.501108549999998</v>
      </c>
      <c r="O83" s="6">
        <f t="shared" si="14"/>
        <v>0</v>
      </c>
      <c r="P83" s="6">
        <f t="shared" si="15"/>
        <v>5.3739427000000006</v>
      </c>
      <c r="Q83" s="6">
        <f t="shared" si="16"/>
        <v>10.1876292</v>
      </c>
      <c r="R83" s="6">
        <f t="shared" si="17"/>
        <v>27.843877600000006</v>
      </c>
      <c r="T83" s="4">
        <f t="shared" si="18"/>
        <v>1791.7903432500004</v>
      </c>
      <c r="U83" s="4"/>
    </row>
    <row r="84" spans="1:21">
      <c r="A84">
        <v>233</v>
      </c>
      <c r="B84" t="s">
        <v>666</v>
      </c>
      <c r="C84" s="6">
        <v>180764.731</v>
      </c>
      <c r="D84" s="6">
        <v>34290.612000000001</v>
      </c>
      <c r="E84" s="6">
        <v>347416.53499999997</v>
      </c>
      <c r="F84" s="6">
        <v>11081.886</v>
      </c>
      <c r="G84" s="6">
        <v>0</v>
      </c>
      <c r="H84" s="6">
        <v>9512.3220000000001</v>
      </c>
      <c r="I84" s="6">
        <v>703.00400000000002</v>
      </c>
      <c r="J84" s="6">
        <v>773.72799999999995</v>
      </c>
      <c r="K84" s="7"/>
      <c r="L84" s="6">
        <f t="shared" si="11"/>
        <v>1204.3099208000001</v>
      </c>
      <c r="M84" s="6">
        <f t="shared" si="12"/>
        <v>885.91216425000005</v>
      </c>
      <c r="N84" s="6">
        <f t="shared" si="13"/>
        <v>67.0454103</v>
      </c>
      <c r="O84" s="6">
        <f t="shared" si="14"/>
        <v>0</v>
      </c>
      <c r="P84" s="6">
        <f t="shared" si="15"/>
        <v>6.6586254000000009</v>
      </c>
      <c r="Q84" s="6">
        <f t="shared" si="16"/>
        <v>15.255186800000001</v>
      </c>
      <c r="R84" s="6">
        <f t="shared" si="17"/>
        <v>4.3328768000000002</v>
      </c>
      <c r="T84" s="4">
        <f t="shared" si="18"/>
        <v>2179.1813075500004</v>
      </c>
      <c r="U84" s="4"/>
    </row>
    <row r="85" spans="1:21">
      <c r="A85">
        <v>235</v>
      </c>
      <c r="B85" t="s">
        <v>667</v>
      </c>
      <c r="C85" s="6">
        <v>15836.912</v>
      </c>
      <c r="D85" s="6">
        <v>339102.973</v>
      </c>
      <c r="E85" s="6">
        <v>300448.09899999999</v>
      </c>
      <c r="F85" s="6">
        <v>3470.4470000000001</v>
      </c>
      <c r="G85" s="6">
        <v>0</v>
      </c>
      <c r="H85" s="6">
        <v>5644.5219999999999</v>
      </c>
      <c r="I85" s="6">
        <v>3204.4549999999999</v>
      </c>
      <c r="J85" s="6">
        <v>0</v>
      </c>
      <c r="K85" s="7"/>
      <c r="L85" s="6">
        <f t="shared" si="11"/>
        <v>1987.6633560000002</v>
      </c>
      <c r="M85" s="6">
        <f t="shared" si="12"/>
        <v>766.14265245000001</v>
      </c>
      <c r="N85" s="6">
        <f t="shared" si="13"/>
        <v>20.996204349999999</v>
      </c>
      <c r="O85" s="6">
        <f t="shared" si="14"/>
        <v>0</v>
      </c>
      <c r="P85" s="6">
        <f t="shared" si="15"/>
        <v>3.9511654000000007</v>
      </c>
      <c r="Q85" s="6">
        <f t="shared" si="16"/>
        <v>69.536673500000006</v>
      </c>
      <c r="R85" s="6">
        <f t="shared" si="17"/>
        <v>0</v>
      </c>
      <c r="T85" s="4">
        <f t="shared" si="18"/>
        <v>2848.2900516999998</v>
      </c>
      <c r="U85" s="4"/>
    </row>
    <row r="86" spans="1:21">
      <c r="A86">
        <v>236</v>
      </c>
      <c r="B86" t="s">
        <v>668</v>
      </c>
      <c r="C86" s="6">
        <v>41289.184000000001</v>
      </c>
      <c r="D86" s="6">
        <v>7968.0749999999998</v>
      </c>
      <c r="E86" s="6">
        <v>95220.648000000001</v>
      </c>
      <c r="F86" s="6">
        <v>3059.348</v>
      </c>
      <c r="G86" s="6">
        <v>0</v>
      </c>
      <c r="H86" s="6">
        <v>2466.848</v>
      </c>
      <c r="I86" s="6">
        <v>168.654</v>
      </c>
      <c r="J86" s="6">
        <v>61.09</v>
      </c>
      <c r="K86" s="7"/>
      <c r="L86" s="6">
        <f t="shared" si="11"/>
        <v>275.84065040000002</v>
      </c>
      <c r="M86" s="6">
        <f t="shared" si="12"/>
        <v>242.81265240000002</v>
      </c>
      <c r="N86" s="6">
        <f t="shared" si="13"/>
        <v>18.509055399999998</v>
      </c>
      <c r="O86" s="6">
        <f t="shared" si="14"/>
        <v>0</v>
      </c>
      <c r="P86" s="6">
        <f t="shared" si="15"/>
        <v>1.7267936000000002</v>
      </c>
      <c r="Q86" s="6">
        <f t="shared" si="16"/>
        <v>3.6597917999999998</v>
      </c>
      <c r="R86" s="6">
        <f t="shared" si="17"/>
        <v>0.34210400000000007</v>
      </c>
      <c r="T86" s="4">
        <f t="shared" si="18"/>
        <v>542.54894359999992</v>
      </c>
      <c r="U86" s="4"/>
    </row>
    <row r="87" spans="1:21">
      <c r="A87">
        <v>239</v>
      </c>
      <c r="B87" t="s">
        <v>669</v>
      </c>
      <c r="C87" s="6">
        <v>16681.394</v>
      </c>
      <c r="D87" s="6">
        <v>7797.4520000000002</v>
      </c>
      <c r="E87" s="6">
        <v>47225.124000000003</v>
      </c>
      <c r="F87" s="6">
        <v>6834.5370000000003</v>
      </c>
      <c r="G87" s="6">
        <v>0</v>
      </c>
      <c r="H87" s="6">
        <v>187.65199999999999</v>
      </c>
      <c r="I87" s="6">
        <v>0</v>
      </c>
      <c r="J87" s="6">
        <v>0</v>
      </c>
      <c r="K87" s="7"/>
      <c r="L87" s="6">
        <f t="shared" si="11"/>
        <v>137.08153760000002</v>
      </c>
      <c r="M87" s="6">
        <f t="shared" si="12"/>
        <v>120.42406620000001</v>
      </c>
      <c r="N87" s="6">
        <f t="shared" si="13"/>
        <v>41.348948849999999</v>
      </c>
      <c r="O87" s="6">
        <f t="shared" si="14"/>
        <v>0</v>
      </c>
      <c r="P87" s="6">
        <f t="shared" si="15"/>
        <v>0.13135640000000001</v>
      </c>
      <c r="Q87" s="6">
        <f t="shared" si="16"/>
        <v>0</v>
      </c>
      <c r="R87" s="6">
        <f t="shared" si="17"/>
        <v>0</v>
      </c>
      <c r="T87" s="4">
        <f t="shared" si="18"/>
        <v>298.98590905000003</v>
      </c>
      <c r="U87" s="4"/>
    </row>
    <row r="88" spans="1:21">
      <c r="A88">
        <v>240</v>
      </c>
      <c r="B88" t="s">
        <v>670</v>
      </c>
      <c r="C88" s="6">
        <v>267934.74300000002</v>
      </c>
      <c r="D88" s="6">
        <v>52566.959000000003</v>
      </c>
      <c r="E88" s="6">
        <v>448125.38199999998</v>
      </c>
      <c r="F88" s="6">
        <v>3082.6849999999999</v>
      </c>
      <c r="G88" s="6">
        <v>0</v>
      </c>
      <c r="H88" s="6">
        <v>356.64299999999997</v>
      </c>
      <c r="I88" s="6">
        <v>1033.258</v>
      </c>
      <c r="J88" s="6">
        <v>33793.472999999998</v>
      </c>
      <c r="K88" s="7"/>
      <c r="L88" s="6">
        <f t="shared" si="11"/>
        <v>1794.8095312000005</v>
      </c>
      <c r="M88" s="6">
        <f t="shared" si="12"/>
        <v>1142.7197241000001</v>
      </c>
      <c r="N88" s="6">
        <f t="shared" si="13"/>
        <v>18.65024425</v>
      </c>
      <c r="O88" s="6">
        <f t="shared" si="14"/>
        <v>0</v>
      </c>
      <c r="P88" s="6">
        <f t="shared" si="15"/>
        <v>0.24965010000000001</v>
      </c>
      <c r="Q88" s="6">
        <f t="shared" si="16"/>
        <v>22.421698600000003</v>
      </c>
      <c r="R88" s="6">
        <f t="shared" si="17"/>
        <v>189.24344880000001</v>
      </c>
      <c r="T88" s="4">
        <f t="shared" si="18"/>
        <v>2978.850848250001</v>
      </c>
      <c r="U88" s="4"/>
    </row>
    <row r="89" spans="1:21">
      <c r="A89">
        <v>241</v>
      </c>
      <c r="B89" t="s">
        <v>672</v>
      </c>
      <c r="C89" s="6">
        <v>61312.724999999999</v>
      </c>
      <c r="D89" s="6">
        <v>18644.539000000001</v>
      </c>
      <c r="E89" s="6">
        <v>180638.04500000001</v>
      </c>
      <c r="F89" s="6">
        <v>5861.0439999999999</v>
      </c>
      <c r="G89" s="6">
        <v>0</v>
      </c>
      <c r="H89" s="6">
        <v>604.37099999999998</v>
      </c>
      <c r="I89" s="6">
        <v>396.64</v>
      </c>
      <c r="J89" s="6">
        <v>72647.997000000003</v>
      </c>
      <c r="K89" s="7"/>
      <c r="L89" s="6">
        <f t="shared" si="11"/>
        <v>447.76067840000002</v>
      </c>
      <c r="M89" s="6">
        <f t="shared" si="12"/>
        <v>460.62701475000006</v>
      </c>
      <c r="N89" s="6">
        <f t="shared" si="13"/>
        <v>35.459316199999996</v>
      </c>
      <c r="O89" s="6">
        <f t="shared" si="14"/>
        <v>0</v>
      </c>
      <c r="P89" s="6">
        <f t="shared" si="15"/>
        <v>0.42305970000000004</v>
      </c>
      <c r="Q89" s="6">
        <f t="shared" si="16"/>
        <v>8.6070879999999992</v>
      </c>
      <c r="R89" s="6">
        <f t="shared" si="17"/>
        <v>406.82878320000009</v>
      </c>
      <c r="T89" s="4">
        <f t="shared" si="18"/>
        <v>952.87715705000005</v>
      </c>
      <c r="U89" s="4"/>
    </row>
    <row r="90" spans="1:21">
      <c r="A90">
        <v>244</v>
      </c>
      <c r="B90" t="s">
        <v>674</v>
      </c>
      <c r="C90" s="6">
        <v>134971.242</v>
      </c>
      <c r="D90" s="6">
        <v>85808.074999999997</v>
      </c>
      <c r="E90" s="6">
        <v>430667.10700000002</v>
      </c>
      <c r="F90" s="6">
        <v>533.21199999999999</v>
      </c>
      <c r="G90" s="6">
        <v>0</v>
      </c>
      <c r="H90" s="6">
        <v>2066.8330000000001</v>
      </c>
      <c r="I90" s="6">
        <v>1347.4090000000001</v>
      </c>
      <c r="J90" s="6">
        <v>2.4420000000000002</v>
      </c>
      <c r="K90" s="7"/>
      <c r="L90" s="6">
        <f t="shared" si="11"/>
        <v>1236.3641752000001</v>
      </c>
      <c r="M90" s="6">
        <f t="shared" si="12"/>
        <v>1098.20112285</v>
      </c>
      <c r="N90" s="6">
        <f t="shared" si="13"/>
        <v>3.2259325999999997</v>
      </c>
      <c r="O90" s="6">
        <f t="shared" si="14"/>
        <v>0</v>
      </c>
      <c r="P90" s="6">
        <f t="shared" si="15"/>
        <v>1.4467831000000002</v>
      </c>
      <c r="Q90" s="6">
        <f t="shared" si="16"/>
        <v>29.238775300000004</v>
      </c>
      <c r="R90" s="6">
        <f t="shared" si="17"/>
        <v>1.3675200000000004E-2</v>
      </c>
      <c r="T90" s="4">
        <f t="shared" si="18"/>
        <v>2368.4767890499998</v>
      </c>
      <c r="U90" s="4"/>
    </row>
    <row r="91" spans="1:21">
      <c r="A91">
        <v>245</v>
      </c>
      <c r="B91" t="s">
        <v>675</v>
      </c>
      <c r="C91" s="6">
        <v>327369.64</v>
      </c>
      <c r="D91" s="6">
        <v>264733.48</v>
      </c>
      <c r="E91" s="6">
        <v>889578.36100000003</v>
      </c>
      <c r="F91" s="6">
        <v>375.29300000000001</v>
      </c>
      <c r="G91" s="6">
        <v>0</v>
      </c>
      <c r="H91" s="6">
        <v>2040.0920000000001</v>
      </c>
      <c r="I91" s="6">
        <v>1871.4849999999999</v>
      </c>
      <c r="J91" s="6">
        <v>0</v>
      </c>
      <c r="K91" s="7"/>
      <c r="L91" s="6">
        <f t="shared" si="11"/>
        <v>3315.7774720000007</v>
      </c>
      <c r="M91" s="6">
        <f t="shared" si="12"/>
        <v>2268.4248205500003</v>
      </c>
      <c r="N91" s="6">
        <f t="shared" si="13"/>
        <v>2.2705226499999998</v>
      </c>
      <c r="O91" s="6">
        <f t="shared" si="14"/>
        <v>0</v>
      </c>
      <c r="P91" s="6">
        <f t="shared" si="15"/>
        <v>1.4280644000000002</v>
      </c>
      <c r="Q91" s="6">
        <f t="shared" si="16"/>
        <v>40.611224499999999</v>
      </c>
      <c r="R91" s="6">
        <f t="shared" si="17"/>
        <v>0</v>
      </c>
      <c r="T91" s="4">
        <f t="shared" si="18"/>
        <v>5628.5121041000011</v>
      </c>
      <c r="U91" s="4"/>
    </row>
    <row r="92" spans="1:21">
      <c r="A92">
        <v>249</v>
      </c>
      <c r="B92" t="s">
        <v>676</v>
      </c>
      <c r="C92" s="6">
        <v>68615.182000000001</v>
      </c>
      <c r="D92" s="6">
        <v>49449.767999999996</v>
      </c>
      <c r="E92" s="6">
        <v>209485.54800000001</v>
      </c>
      <c r="F92" s="6">
        <v>41606.196000000004</v>
      </c>
      <c r="G92" s="6">
        <v>0</v>
      </c>
      <c r="H92" s="6">
        <v>5738.5590000000002</v>
      </c>
      <c r="I92" s="6">
        <v>323.50400000000002</v>
      </c>
      <c r="J92" s="6">
        <v>0</v>
      </c>
      <c r="K92" s="7"/>
      <c r="L92" s="6">
        <f t="shared" si="11"/>
        <v>661.16372000000013</v>
      </c>
      <c r="M92" s="6">
        <f t="shared" si="12"/>
        <v>534.18814740000005</v>
      </c>
      <c r="N92" s="6">
        <f t="shared" si="13"/>
        <v>251.71748580000002</v>
      </c>
      <c r="O92" s="6">
        <f t="shared" si="14"/>
        <v>0</v>
      </c>
      <c r="P92" s="6">
        <f t="shared" si="15"/>
        <v>4.0169913000000008</v>
      </c>
      <c r="Q92" s="6">
        <f t="shared" si="16"/>
        <v>7.0200368000000006</v>
      </c>
      <c r="R92" s="6">
        <f t="shared" si="17"/>
        <v>0</v>
      </c>
      <c r="T92" s="4">
        <f t="shared" si="18"/>
        <v>1458.1063813000003</v>
      </c>
      <c r="U92" s="4"/>
    </row>
    <row r="93" spans="1:21">
      <c r="A93">
        <v>250</v>
      </c>
      <c r="B93" t="s">
        <v>677</v>
      </c>
      <c r="C93" s="6">
        <v>8805.7980000000007</v>
      </c>
      <c r="D93" s="6">
        <v>9076.2880000000005</v>
      </c>
      <c r="E93" s="6">
        <v>35526.788999999997</v>
      </c>
      <c r="F93" s="6">
        <v>14268.212</v>
      </c>
      <c r="G93" s="6">
        <v>0</v>
      </c>
      <c r="H93" s="6">
        <v>812.91200000000003</v>
      </c>
      <c r="I93" s="6">
        <v>0</v>
      </c>
      <c r="J93" s="6">
        <v>0</v>
      </c>
      <c r="K93" s="7"/>
      <c r="L93" s="6">
        <f t="shared" si="11"/>
        <v>100.13968160000003</v>
      </c>
      <c r="M93" s="6">
        <f t="shared" si="12"/>
        <v>90.59331195</v>
      </c>
      <c r="N93" s="6">
        <f t="shared" si="13"/>
        <v>86.322682599999993</v>
      </c>
      <c r="O93" s="6">
        <f t="shared" si="14"/>
        <v>0</v>
      </c>
      <c r="P93" s="6">
        <f t="shared" si="15"/>
        <v>0.56903840000000006</v>
      </c>
      <c r="Q93" s="6">
        <f t="shared" si="16"/>
        <v>0</v>
      </c>
      <c r="R93" s="6">
        <f t="shared" si="17"/>
        <v>0</v>
      </c>
      <c r="T93" s="4">
        <f t="shared" si="18"/>
        <v>277.62471455000002</v>
      </c>
      <c r="U93" s="4"/>
    </row>
    <row r="94" spans="1:21">
      <c r="A94">
        <v>256</v>
      </c>
      <c r="B94" t="s">
        <v>678</v>
      </c>
      <c r="C94" s="6">
        <v>7942.8090000000002</v>
      </c>
      <c r="D94" s="6">
        <v>6557.9849999999997</v>
      </c>
      <c r="E94" s="6">
        <v>30153.917000000001</v>
      </c>
      <c r="F94" s="6">
        <v>7165.6120000000001</v>
      </c>
      <c r="G94" s="6">
        <v>0</v>
      </c>
      <c r="H94" s="6">
        <v>231.56899999999999</v>
      </c>
      <c r="I94" s="6">
        <v>87.230999999999995</v>
      </c>
      <c r="J94" s="6">
        <v>0</v>
      </c>
      <c r="K94" s="7"/>
      <c r="L94" s="6">
        <f t="shared" si="11"/>
        <v>81.204446400000009</v>
      </c>
      <c r="M94" s="6">
        <f t="shared" si="12"/>
        <v>76.892488350000008</v>
      </c>
      <c r="N94" s="6">
        <f t="shared" si="13"/>
        <v>43.351952599999997</v>
      </c>
      <c r="O94" s="6">
        <f t="shared" si="14"/>
        <v>0</v>
      </c>
      <c r="P94" s="6">
        <f t="shared" si="15"/>
        <v>0.16209830000000003</v>
      </c>
      <c r="Q94" s="6">
        <f t="shared" si="16"/>
        <v>1.8929126999999999</v>
      </c>
      <c r="R94" s="6">
        <f t="shared" si="17"/>
        <v>0</v>
      </c>
      <c r="T94" s="4">
        <f t="shared" si="18"/>
        <v>203.50389835000001</v>
      </c>
      <c r="U94" s="4"/>
    </row>
    <row r="95" spans="1:21">
      <c r="A95">
        <v>257</v>
      </c>
      <c r="B95" t="s">
        <v>679</v>
      </c>
      <c r="C95" s="6">
        <v>257344.44399999999</v>
      </c>
      <c r="D95" s="6">
        <v>480094.505</v>
      </c>
      <c r="E95" s="6">
        <v>1057912.706</v>
      </c>
      <c r="F95" s="6">
        <v>57481.438000000002</v>
      </c>
      <c r="G95" s="6">
        <v>0</v>
      </c>
      <c r="H95" s="6">
        <v>6877.3590000000004</v>
      </c>
      <c r="I95" s="6">
        <v>11373.444</v>
      </c>
      <c r="J95" s="6">
        <v>0</v>
      </c>
      <c r="K95" s="7"/>
      <c r="L95" s="6">
        <f t="shared" si="11"/>
        <v>4129.6581144000011</v>
      </c>
      <c r="M95" s="6">
        <f t="shared" si="12"/>
        <v>2697.6774003</v>
      </c>
      <c r="N95" s="6">
        <f t="shared" si="13"/>
        <v>347.76269990000003</v>
      </c>
      <c r="O95" s="6">
        <f t="shared" si="14"/>
        <v>0</v>
      </c>
      <c r="P95" s="6">
        <f t="shared" si="15"/>
        <v>4.8141513000000007</v>
      </c>
      <c r="Q95" s="6">
        <f t="shared" si="16"/>
        <v>246.8037348</v>
      </c>
      <c r="R95" s="6">
        <f t="shared" si="17"/>
        <v>0</v>
      </c>
      <c r="T95" s="4">
        <f t="shared" si="18"/>
        <v>7426.7161007000013</v>
      </c>
      <c r="U95" s="4"/>
    </row>
    <row r="96" spans="1:21">
      <c r="A96">
        <v>260</v>
      </c>
      <c r="B96" t="s">
        <v>680</v>
      </c>
      <c r="C96" s="6">
        <v>84822.044999999998</v>
      </c>
      <c r="D96" s="6">
        <v>45133.67</v>
      </c>
      <c r="E96" s="6">
        <v>218314.62</v>
      </c>
      <c r="F96" s="6">
        <v>43568.5</v>
      </c>
      <c r="G96" s="6">
        <v>0</v>
      </c>
      <c r="H96" s="6">
        <v>2729.348</v>
      </c>
      <c r="I96" s="6">
        <v>0</v>
      </c>
      <c r="J96" s="6">
        <v>522.38300000000004</v>
      </c>
      <c r="K96" s="7"/>
      <c r="L96" s="6">
        <f t="shared" si="11"/>
        <v>727.75200400000006</v>
      </c>
      <c r="M96" s="6">
        <f t="shared" si="12"/>
        <v>556.70228100000008</v>
      </c>
      <c r="N96" s="6">
        <f t="shared" si="13"/>
        <v>263.58942500000001</v>
      </c>
      <c r="O96" s="6">
        <f t="shared" si="14"/>
        <v>0</v>
      </c>
      <c r="P96" s="6">
        <f t="shared" si="15"/>
        <v>1.9105436000000002</v>
      </c>
      <c r="Q96" s="6">
        <f t="shared" si="16"/>
        <v>0</v>
      </c>
      <c r="R96" s="6">
        <f t="shared" si="17"/>
        <v>2.9253448000000009</v>
      </c>
      <c r="T96" s="4">
        <f t="shared" si="18"/>
        <v>1549.9542536000004</v>
      </c>
      <c r="U96" s="4"/>
    </row>
    <row r="97" spans="1:21">
      <c r="A97">
        <v>261</v>
      </c>
      <c r="B97" t="s">
        <v>681</v>
      </c>
      <c r="C97" s="6">
        <v>199924.94699999999</v>
      </c>
      <c r="D97" s="6">
        <v>182026.397</v>
      </c>
      <c r="E97" s="6">
        <v>139146.41200000001</v>
      </c>
      <c r="F97" s="6">
        <v>199060.10399999999</v>
      </c>
      <c r="G97" s="6">
        <v>0</v>
      </c>
      <c r="H97" s="6">
        <v>865.88599999999997</v>
      </c>
      <c r="I97" s="6">
        <v>255.703</v>
      </c>
      <c r="J97" s="6">
        <v>14454.529</v>
      </c>
      <c r="K97" s="7"/>
      <c r="L97" s="6">
        <f t="shared" si="11"/>
        <v>2138.9275264000003</v>
      </c>
      <c r="M97" s="6">
        <f t="shared" si="12"/>
        <v>354.82335060000003</v>
      </c>
      <c r="N97" s="6">
        <f t="shared" si="13"/>
        <v>1204.3136291999999</v>
      </c>
      <c r="O97" s="6">
        <f t="shared" si="14"/>
        <v>0</v>
      </c>
      <c r="P97" s="6">
        <f t="shared" si="15"/>
        <v>0.60612020000000011</v>
      </c>
      <c r="Q97" s="6">
        <f t="shared" si="16"/>
        <v>5.5487551000000002</v>
      </c>
      <c r="R97" s="6">
        <f t="shared" si="17"/>
        <v>80.945362400000008</v>
      </c>
      <c r="T97" s="4">
        <f t="shared" si="18"/>
        <v>3704.2193815000005</v>
      </c>
      <c r="U97" s="4"/>
    </row>
    <row r="98" spans="1:21">
      <c r="A98">
        <v>263</v>
      </c>
      <c r="B98" t="s">
        <v>682</v>
      </c>
      <c r="C98" s="6">
        <v>47023.898999999998</v>
      </c>
      <c r="D98" s="6">
        <v>21748.678</v>
      </c>
      <c r="E98" s="6">
        <v>164768.51699999999</v>
      </c>
      <c r="F98" s="6">
        <v>16186.259</v>
      </c>
      <c r="G98" s="6">
        <v>0</v>
      </c>
      <c r="H98" s="6">
        <v>1369.912</v>
      </c>
      <c r="I98" s="6">
        <v>166.35599999999999</v>
      </c>
      <c r="J98" s="6">
        <v>0</v>
      </c>
      <c r="K98" s="7"/>
      <c r="L98" s="6">
        <f t="shared" si="11"/>
        <v>385.12643120000001</v>
      </c>
      <c r="M98" s="6">
        <f t="shared" si="12"/>
        <v>420.15971834999999</v>
      </c>
      <c r="N98" s="6">
        <f t="shared" si="13"/>
        <v>97.92686694999999</v>
      </c>
      <c r="O98" s="6">
        <f t="shared" si="14"/>
        <v>0</v>
      </c>
      <c r="P98" s="6">
        <f t="shared" si="15"/>
        <v>0.95893840000000019</v>
      </c>
      <c r="Q98" s="6">
        <f t="shared" si="16"/>
        <v>3.6099252000000002</v>
      </c>
      <c r="R98" s="6">
        <f t="shared" si="17"/>
        <v>0</v>
      </c>
      <c r="T98" s="4">
        <f t="shared" si="18"/>
        <v>907.78188009999997</v>
      </c>
      <c r="U98" s="4"/>
    </row>
    <row r="99" spans="1:21">
      <c r="A99">
        <v>265</v>
      </c>
      <c r="B99" t="s">
        <v>683</v>
      </c>
      <c r="C99" s="6">
        <v>5837.9229999999998</v>
      </c>
      <c r="D99" s="6">
        <v>10162.102000000001</v>
      </c>
      <c r="E99" s="6">
        <v>22652.361000000001</v>
      </c>
      <c r="F99" s="6">
        <v>13208.174000000001</v>
      </c>
      <c r="G99" s="6">
        <v>0</v>
      </c>
      <c r="H99" s="6">
        <v>654.01599999999996</v>
      </c>
      <c r="I99" s="6">
        <v>0</v>
      </c>
      <c r="J99" s="6">
        <v>0</v>
      </c>
      <c r="K99" s="7"/>
      <c r="L99" s="6">
        <f t="shared" si="11"/>
        <v>89.600140000000025</v>
      </c>
      <c r="M99" s="6">
        <f t="shared" si="12"/>
        <v>57.763520550000003</v>
      </c>
      <c r="N99" s="6">
        <f t="shared" si="13"/>
        <v>79.909452700000003</v>
      </c>
      <c r="O99" s="6">
        <f t="shared" si="14"/>
        <v>0</v>
      </c>
      <c r="P99" s="6">
        <f t="shared" si="15"/>
        <v>0.45781120000000003</v>
      </c>
      <c r="Q99" s="6">
        <f t="shared" si="16"/>
        <v>0</v>
      </c>
      <c r="R99" s="6">
        <f t="shared" si="17"/>
        <v>0</v>
      </c>
      <c r="T99" s="4">
        <f t="shared" si="18"/>
        <v>227.73092445000003</v>
      </c>
      <c r="U99" s="4"/>
    </row>
    <row r="100" spans="1:21">
      <c r="A100">
        <v>271</v>
      </c>
      <c r="B100" t="s">
        <v>684</v>
      </c>
      <c r="C100" s="6">
        <v>66907.918000000005</v>
      </c>
      <c r="D100" s="6">
        <v>28389.044000000002</v>
      </c>
      <c r="E100" s="6">
        <v>155404.06700000001</v>
      </c>
      <c r="F100" s="6">
        <v>19379.865000000002</v>
      </c>
      <c r="G100" s="6">
        <v>0</v>
      </c>
      <c r="H100" s="6">
        <v>2685.6370000000002</v>
      </c>
      <c r="I100" s="6">
        <v>142.34800000000001</v>
      </c>
      <c r="J100" s="6">
        <v>12809.641</v>
      </c>
      <c r="K100" s="7"/>
      <c r="L100" s="6">
        <f t="shared" si="11"/>
        <v>533.66298720000009</v>
      </c>
      <c r="M100" s="6">
        <f t="shared" si="12"/>
        <v>396.28037085000005</v>
      </c>
      <c r="N100" s="6">
        <f t="shared" si="13"/>
        <v>117.24818325000001</v>
      </c>
      <c r="O100" s="6">
        <f t="shared" si="14"/>
        <v>0</v>
      </c>
      <c r="P100" s="6">
        <f t="shared" si="15"/>
        <v>1.8799459000000005</v>
      </c>
      <c r="Q100" s="6">
        <f t="shared" si="16"/>
        <v>3.0889516000000006</v>
      </c>
      <c r="R100" s="6">
        <f t="shared" si="17"/>
        <v>71.733989600000015</v>
      </c>
      <c r="T100" s="4">
        <f t="shared" si="18"/>
        <v>1052.1604388000001</v>
      </c>
      <c r="U100" s="4"/>
    </row>
    <row r="101" spans="1:21">
      <c r="A101">
        <v>272</v>
      </c>
      <c r="B101" t="s">
        <v>685</v>
      </c>
      <c r="C101" s="6">
        <v>532361.68800000008</v>
      </c>
      <c r="D101" s="6">
        <v>146799.64000000001</v>
      </c>
      <c r="E101" s="6">
        <v>1062428.7830000001</v>
      </c>
      <c r="F101" s="6">
        <v>43465.802000000003</v>
      </c>
      <c r="G101" s="6">
        <v>0</v>
      </c>
      <c r="H101" s="6">
        <v>7709.3149999999996</v>
      </c>
      <c r="I101" s="6">
        <v>1131.1320000000001</v>
      </c>
      <c r="J101" s="6">
        <v>4434.4049999999997</v>
      </c>
      <c r="K101" s="7"/>
      <c r="L101" s="6">
        <f t="shared" si="11"/>
        <v>3803.3034368000012</v>
      </c>
      <c r="M101" s="6">
        <f t="shared" si="12"/>
        <v>2709.1933966500005</v>
      </c>
      <c r="N101" s="6">
        <f t="shared" si="13"/>
        <v>262.96810210000001</v>
      </c>
      <c r="O101" s="6">
        <f t="shared" si="14"/>
        <v>0</v>
      </c>
      <c r="P101" s="6">
        <f t="shared" si="15"/>
        <v>5.3965205000000003</v>
      </c>
      <c r="Q101" s="6">
        <f t="shared" si="16"/>
        <v>24.545564400000004</v>
      </c>
      <c r="R101" s="6">
        <f t="shared" si="17"/>
        <v>24.832668000000002</v>
      </c>
      <c r="T101" s="4">
        <f t="shared" si="18"/>
        <v>6805.4070204500022</v>
      </c>
      <c r="U101" s="4"/>
    </row>
    <row r="102" spans="1:21">
      <c r="A102">
        <v>273</v>
      </c>
      <c r="B102" t="s">
        <v>686</v>
      </c>
      <c r="C102" s="6">
        <v>76383.827999999994</v>
      </c>
      <c r="D102" s="6">
        <v>111627.48699999999</v>
      </c>
      <c r="E102" s="6">
        <v>81265.971999999994</v>
      </c>
      <c r="F102" s="6">
        <v>131595.90599999999</v>
      </c>
      <c r="G102" s="6">
        <v>0</v>
      </c>
      <c r="H102" s="6">
        <v>556.77800000000002</v>
      </c>
      <c r="I102" s="6">
        <v>15.56</v>
      </c>
      <c r="J102" s="6">
        <v>0</v>
      </c>
      <c r="K102" s="7"/>
      <c r="L102" s="6">
        <f t="shared" si="11"/>
        <v>1052.8633640000003</v>
      </c>
      <c r="M102" s="6">
        <f t="shared" si="12"/>
        <v>207.22822859999999</v>
      </c>
      <c r="N102" s="6">
        <f t="shared" si="13"/>
        <v>796.15523129999985</v>
      </c>
      <c r="O102" s="6">
        <f t="shared" si="14"/>
        <v>0</v>
      </c>
      <c r="P102" s="6">
        <f t="shared" si="15"/>
        <v>0.38974460000000005</v>
      </c>
      <c r="Q102" s="6">
        <f t="shared" si="16"/>
        <v>0.33765200000000001</v>
      </c>
      <c r="R102" s="6">
        <f t="shared" si="17"/>
        <v>0</v>
      </c>
      <c r="T102" s="4">
        <f t="shared" si="18"/>
        <v>2056.9742205000002</v>
      </c>
      <c r="U102" s="4"/>
    </row>
    <row r="103" spans="1:21">
      <c r="A103">
        <v>275</v>
      </c>
      <c r="B103" t="s">
        <v>687</v>
      </c>
      <c r="C103" s="6">
        <v>10792.062</v>
      </c>
      <c r="D103" s="6">
        <v>17393.143</v>
      </c>
      <c r="E103" s="6">
        <v>53554.012999999999</v>
      </c>
      <c r="F103" s="6">
        <v>18340.731</v>
      </c>
      <c r="G103" s="6">
        <v>0</v>
      </c>
      <c r="H103" s="6">
        <v>197.46</v>
      </c>
      <c r="I103" s="6">
        <v>0</v>
      </c>
      <c r="J103" s="6">
        <v>3.3580000000000001</v>
      </c>
      <c r="K103" s="7"/>
      <c r="L103" s="6">
        <f t="shared" si="11"/>
        <v>157.83714800000004</v>
      </c>
      <c r="M103" s="6">
        <f t="shared" si="12"/>
        <v>136.56273315000001</v>
      </c>
      <c r="N103" s="6">
        <f t="shared" si="13"/>
        <v>110.96142254999999</v>
      </c>
      <c r="O103" s="6">
        <f t="shared" si="14"/>
        <v>0</v>
      </c>
      <c r="P103" s="6">
        <f t="shared" si="15"/>
        <v>0.13822200000000004</v>
      </c>
      <c r="Q103" s="6">
        <f t="shared" si="16"/>
        <v>0</v>
      </c>
      <c r="R103" s="6">
        <f t="shared" si="17"/>
        <v>1.8804800000000003E-2</v>
      </c>
      <c r="T103" s="4">
        <f t="shared" si="18"/>
        <v>405.49952570000005</v>
      </c>
      <c r="U103" s="4"/>
    </row>
    <row r="104" spans="1:21">
      <c r="A104">
        <v>276</v>
      </c>
      <c r="B104" t="s">
        <v>688</v>
      </c>
      <c r="C104" s="6">
        <v>60772.757000000005</v>
      </c>
      <c r="D104" s="6">
        <v>41658.31</v>
      </c>
      <c r="E104" s="6">
        <v>338737.69699999999</v>
      </c>
      <c r="F104" s="6">
        <v>19460.563999999998</v>
      </c>
      <c r="G104" s="6">
        <v>0</v>
      </c>
      <c r="H104" s="6">
        <v>338.94499999999999</v>
      </c>
      <c r="I104" s="6">
        <v>18.21</v>
      </c>
      <c r="J104" s="6">
        <v>19662.102999999999</v>
      </c>
      <c r="K104" s="7"/>
      <c r="L104" s="6">
        <f t="shared" si="11"/>
        <v>573.61397520000014</v>
      </c>
      <c r="M104" s="6">
        <f t="shared" si="12"/>
        <v>863.78112735000002</v>
      </c>
      <c r="N104" s="6">
        <f t="shared" si="13"/>
        <v>117.73641219999999</v>
      </c>
      <c r="O104" s="6">
        <f t="shared" si="14"/>
        <v>0</v>
      </c>
      <c r="P104" s="6">
        <f t="shared" si="15"/>
        <v>0.23726150000000004</v>
      </c>
      <c r="Q104" s="6">
        <f t="shared" si="16"/>
        <v>0.39515700000000004</v>
      </c>
      <c r="R104" s="6">
        <f t="shared" si="17"/>
        <v>110.10777680000001</v>
      </c>
      <c r="T104" s="4">
        <f t="shared" si="18"/>
        <v>1555.7639332499998</v>
      </c>
      <c r="U104" s="4"/>
    </row>
    <row r="105" spans="1:21">
      <c r="A105">
        <v>280</v>
      </c>
      <c r="B105" t="s">
        <v>689</v>
      </c>
      <c r="C105" s="6">
        <v>17017.294999999998</v>
      </c>
      <c r="D105" s="6">
        <v>13593.382</v>
      </c>
      <c r="E105" s="6">
        <v>46607.928999999996</v>
      </c>
      <c r="F105" s="6">
        <v>16466.776000000002</v>
      </c>
      <c r="G105" s="6">
        <v>0</v>
      </c>
      <c r="H105" s="6">
        <v>1381.1289999999999</v>
      </c>
      <c r="I105" s="6">
        <v>0</v>
      </c>
      <c r="J105" s="6">
        <v>1172.3969999999999</v>
      </c>
      <c r="K105" s="7"/>
      <c r="L105" s="6">
        <f t="shared" si="11"/>
        <v>171.41979119999999</v>
      </c>
      <c r="M105" s="6">
        <f t="shared" si="12"/>
        <v>118.85021895</v>
      </c>
      <c r="N105" s="6">
        <f t="shared" si="13"/>
        <v>99.623994800000006</v>
      </c>
      <c r="O105" s="6">
        <f t="shared" si="14"/>
        <v>0</v>
      </c>
      <c r="P105" s="6">
        <f t="shared" si="15"/>
        <v>0.9667903000000001</v>
      </c>
      <c r="Q105" s="6">
        <f t="shared" si="16"/>
        <v>0</v>
      </c>
      <c r="R105" s="6">
        <f t="shared" si="17"/>
        <v>6.5654232000000006</v>
      </c>
      <c r="T105" s="4">
        <f t="shared" si="18"/>
        <v>390.86079524999997</v>
      </c>
      <c r="U105" s="4"/>
    </row>
    <row r="106" spans="1:21">
      <c r="A106">
        <v>284</v>
      </c>
      <c r="B106" t="s">
        <v>690</v>
      </c>
      <c r="C106" s="6">
        <v>26046.580999999998</v>
      </c>
      <c r="D106" s="6">
        <v>5777.3490000000002</v>
      </c>
      <c r="E106" s="6">
        <v>50050.074999999997</v>
      </c>
      <c r="F106" s="6">
        <v>4098.6310000000003</v>
      </c>
      <c r="G106" s="6">
        <v>0</v>
      </c>
      <c r="H106" s="6">
        <v>639.43200000000002</v>
      </c>
      <c r="I106" s="6">
        <v>0</v>
      </c>
      <c r="J106" s="6">
        <v>0</v>
      </c>
      <c r="K106" s="7"/>
      <c r="L106" s="6">
        <f t="shared" si="11"/>
        <v>178.21400800000004</v>
      </c>
      <c r="M106" s="6">
        <f t="shared" si="12"/>
        <v>127.62769125</v>
      </c>
      <c r="N106" s="6">
        <f t="shared" si="13"/>
        <v>24.79671755</v>
      </c>
      <c r="O106" s="6">
        <f t="shared" si="14"/>
        <v>0</v>
      </c>
      <c r="P106" s="6">
        <f t="shared" si="15"/>
        <v>0.44760240000000007</v>
      </c>
      <c r="Q106" s="6">
        <f t="shared" si="16"/>
        <v>0</v>
      </c>
      <c r="R106" s="6">
        <f t="shared" si="17"/>
        <v>0</v>
      </c>
      <c r="T106" s="4">
        <f t="shared" si="18"/>
        <v>331.08601920000001</v>
      </c>
      <c r="U106" s="4"/>
    </row>
    <row r="107" spans="1:21">
      <c r="A107">
        <v>285</v>
      </c>
      <c r="B107" t="s">
        <v>691</v>
      </c>
      <c r="C107" s="6">
        <v>599054.03600000008</v>
      </c>
      <c r="D107" s="6">
        <v>133333.54800000001</v>
      </c>
      <c r="E107" s="6">
        <v>1101981.9650000001</v>
      </c>
      <c r="F107" s="6">
        <v>19475.947</v>
      </c>
      <c r="G107" s="6">
        <v>0</v>
      </c>
      <c r="H107" s="6">
        <v>19886.867999999999</v>
      </c>
      <c r="I107" s="6">
        <v>0</v>
      </c>
      <c r="J107" s="6">
        <v>3569.5659999999998</v>
      </c>
      <c r="K107" s="7"/>
      <c r="L107" s="6">
        <f t="shared" si="11"/>
        <v>4101.3704704000011</v>
      </c>
      <c r="M107" s="6">
        <f t="shared" si="12"/>
        <v>2810.0540107500005</v>
      </c>
      <c r="N107" s="6">
        <f t="shared" si="13"/>
        <v>117.82947935</v>
      </c>
      <c r="O107" s="6">
        <f t="shared" si="14"/>
        <v>0</v>
      </c>
      <c r="P107" s="6">
        <f t="shared" si="15"/>
        <v>13.920807600000002</v>
      </c>
      <c r="Q107" s="6">
        <f t="shared" si="16"/>
        <v>0</v>
      </c>
      <c r="R107" s="6">
        <f t="shared" si="17"/>
        <v>19.989569600000003</v>
      </c>
      <c r="T107" s="4">
        <f t="shared" si="18"/>
        <v>7043.1747681000015</v>
      </c>
      <c r="U107" s="4"/>
    </row>
    <row r="108" spans="1:21">
      <c r="A108">
        <v>286</v>
      </c>
      <c r="B108" t="s">
        <v>692</v>
      </c>
      <c r="C108" s="6">
        <v>711932.62200000009</v>
      </c>
      <c r="D108" s="6">
        <v>308136.61</v>
      </c>
      <c r="E108" s="6">
        <v>1814278.41</v>
      </c>
      <c r="F108" s="6">
        <v>108862.47100000001</v>
      </c>
      <c r="G108" s="6">
        <v>0</v>
      </c>
      <c r="H108" s="6">
        <v>24555.219000000001</v>
      </c>
      <c r="I108" s="6">
        <v>603.23500000000001</v>
      </c>
      <c r="J108" s="6">
        <v>48237.420999999995</v>
      </c>
      <c r="K108" s="7"/>
      <c r="L108" s="6">
        <f t="shared" si="11"/>
        <v>5712.3876992000014</v>
      </c>
      <c r="M108" s="6">
        <f t="shared" si="12"/>
        <v>4626.4099455000005</v>
      </c>
      <c r="N108" s="6">
        <f t="shared" si="13"/>
        <v>658.61794955000005</v>
      </c>
      <c r="O108" s="6">
        <f t="shared" si="14"/>
        <v>0</v>
      </c>
      <c r="P108" s="6">
        <f t="shared" si="15"/>
        <v>17.188653300000002</v>
      </c>
      <c r="Q108" s="6">
        <f t="shared" si="16"/>
        <v>13.090199500000001</v>
      </c>
      <c r="R108" s="6">
        <f t="shared" si="17"/>
        <v>270.1295576</v>
      </c>
      <c r="T108" s="4">
        <f t="shared" si="18"/>
        <v>11027.694447050002</v>
      </c>
      <c r="U108" s="4"/>
    </row>
    <row r="109" spans="1:21">
      <c r="A109">
        <v>287</v>
      </c>
      <c r="B109" t="s">
        <v>693</v>
      </c>
      <c r="C109" s="6">
        <v>65619.245999999999</v>
      </c>
      <c r="D109" s="6">
        <v>31015.195</v>
      </c>
      <c r="E109" s="6">
        <v>152548.07199999999</v>
      </c>
      <c r="F109" s="6">
        <v>30498.465</v>
      </c>
      <c r="G109" s="6">
        <v>0</v>
      </c>
      <c r="H109" s="6">
        <v>2411.1610000000001</v>
      </c>
      <c r="I109" s="6">
        <v>0</v>
      </c>
      <c r="J109" s="6">
        <v>29344.001</v>
      </c>
      <c r="K109" s="7"/>
      <c r="L109" s="6">
        <f t="shared" si="11"/>
        <v>541.15286960000003</v>
      </c>
      <c r="M109" s="6">
        <f t="shared" si="12"/>
        <v>388.99758359999998</v>
      </c>
      <c r="N109" s="6">
        <f t="shared" si="13"/>
        <v>184.51571325</v>
      </c>
      <c r="O109" s="6">
        <f t="shared" si="14"/>
        <v>0</v>
      </c>
      <c r="P109" s="6">
        <f t="shared" si="15"/>
        <v>1.6878127000000003</v>
      </c>
      <c r="Q109" s="6">
        <f t="shared" si="16"/>
        <v>0</v>
      </c>
      <c r="R109" s="6">
        <f t="shared" si="17"/>
        <v>164.32640560000002</v>
      </c>
      <c r="T109" s="4">
        <f t="shared" si="18"/>
        <v>1116.35397915</v>
      </c>
      <c r="U109" s="4"/>
    </row>
    <row r="110" spans="1:21">
      <c r="A110">
        <v>288</v>
      </c>
      <c r="B110" t="s">
        <v>694</v>
      </c>
      <c r="C110" s="6">
        <v>57895.488000000005</v>
      </c>
      <c r="D110" s="6">
        <v>15304.888999999999</v>
      </c>
      <c r="E110" s="6">
        <v>147221.277</v>
      </c>
      <c r="F110" s="6">
        <v>14981.871999999999</v>
      </c>
      <c r="G110" s="6">
        <v>0</v>
      </c>
      <c r="H110" s="6">
        <v>2280.19</v>
      </c>
      <c r="I110" s="6">
        <v>169.7</v>
      </c>
      <c r="J110" s="6">
        <v>5003.5259999999998</v>
      </c>
      <c r="K110" s="7"/>
      <c r="L110" s="6">
        <f t="shared" si="11"/>
        <v>409.92211120000007</v>
      </c>
      <c r="M110" s="6">
        <f t="shared" si="12"/>
        <v>375.41425635000002</v>
      </c>
      <c r="N110" s="6">
        <f t="shared" si="13"/>
        <v>90.640325599999997</v>
      </c>
      <c r="O110" s="6">
        <f t="shared" si="14"/>
        <v>0</v>
      </c>
      <c r="P110" s="6">
        <f t="shared" si="15"/>
        <v>1.5961330000000002</v>
      </c>
      <c r="Q110" s="6">
        <f t="shared" si="16"/>
        <v>3.68249</v>
      </c>
      <c r="R110" s="6">
        <f t="shared" si="17"/>
        <v>28.019745600000004</v>
      </c>
      <c r="T110" s="4">
        <f t="shared" si="18"/>
        <v>881.25531615000011</v>
      </c>
      <c r="U110" s="4"/>
    </row>
    <row r="111" spans="1:21">
      <c r="A111">
        <v>290</v>
      </c>
      <c r="B111" t="s">
        <v>695</v>
      </c>
      <c r="C111" s="6">
        <v>52679.404999999999</v>
      </c>
      <c r="D111" s="6">
        <v>35638.716</v>
      </c>
      <c r="E111" s="6">
        <v>171400.644</v>
      </c>
      <c r="F111" s="6">
        <v>32536.920999999998</v>
      </c>
      <c r="G111" s="6">
        <v>0</v>
      </c>
      <c r="H111" s="6">
        <v>464.29300000000001</v>
      </c>
      <c r="I111" s="6">
        <v>493.39600000000002</v>
      </c>
      <c r="J111" s="6">
        <v>4251.8990000000003</v>
      </c>
      <c r="K111" s="7"/>
      <c r="L111" s="6">
        <f t="shared" si="11"/>
        <v>494.58147760000008</v>
      </c>
      <c r="M111" s="6">
        <f t="shared" si="12"/>
        <v>437.07164220000004</v>
      </c>
      <c r="N111" s="6">
        <f t="shared" si="13"/>
        <v>196.84837204999999</v>
      </c>
      <c r="O111" s="6">
        <f t="shared" si="14"/>
        <v>0</v>
      </c>
      <c r="P111" s="6">
        <f t="shared" si="15"/>
        <v>0.32500510000000005</v>
      </c>
      <c r="Q111" s="6">
        <f t="shared" si="16"/>
        <v>10.7066932</v>
      </c>
      <c r="R111" s="6">
        <f t="shared" si="17"/>
        <v>23.810634400000005</v>
      </c>
      <c r="T111" s="4">
        <f t="shared" si="18"/>
        <v>1139.5331901500001</v>
      </c>
      <c r="U111" s="4"/>
    </row>
    <row r="112" spans="1:21">
      <c r="A112">
        <v>291</v>
      </c>
      <c r="B112" t="s">
        <v>696</v>
      </c>
      <c r="C112" s="6">
        <v>10494.757</v>
      </c>
      <c r="D112" s="6">
        <v>53447.476999999999</v>
      </c>
      <c r="E112" s="6">
        <v>51143.707999999999</v>
      </c>
      <c r="F112" s="6">
        <v>46743.303</v>
      </c>
      <c r="G112" s="6">
        <v>0</v>
      </c>
      <c r="H112" s="6">
        <v>389.923</v>
      </c>
      <c r="I112" s="6">
        <v>0</v>
      </c>
      <c r="J112" s="6">
        <v>223.14500000000001</v>
      </c>
      <c r="K112" s="7"/>
      <c r="L112" s="6">
        <f t="shared" si="11"/>
        <v>358.07651040000002</v>
      </c>
      <c r="M112" s="6">
        <f t="shared" si="12"/>
        <v>130.41645540000002</v>
      </c>
      <c r="N112" s="6">
        <f t="shared" si="13"/>
        <v>282.79698315000002</v>
      </c>
      <c r="O112" s="6">
        <f t="shared" si="14"/>
        <v>0</v>
      </c>
      <c r="P112" s="6">
        <f t="shared" si="15"/>
        <v>0.27294610000000002</v>
      </c>
      <c r="Q112" s="6">
        <f t="shared" si="16"/>
        <v>0</v>
      </c>
      <c r="R112" s="6">
        <f t="shared" si="17"/>
        <v>1.2496120000000002</v>
      </c>
      <c r="T112" s="4">
        <f t="shared" si="18"/>
        <v>771.56289505000007</v>
      </c>
      <c r="U112" s="4"/>
    </row>
    <row r="113" spans="1:21">
      <c r="A113">
        <v>297</v>
      </c>
      <c r="B113" t="s">
        <v>697</v>
      </c>
      <c r="C113" s="6">
        <v>1394646.621</v>
      </c>
      <c r="D113" s="6">
        <v>556685.58700000006</v>
      </c>
      <c r="E113" s="6">
        <v>3014576.1860000002</v>
      </c>
      <c r="F113" s="6">
        <v>193626.55100000001</v>
      </c>
      <c r="G113" s="6">
        <v>0</v>
      </c>
      <c r="H113" s="6">
        <v>7028.3329999999996</v>
      </c>
      <c r="I113" s="6">
        <v>7771.2150000000001</v>
      </c>
      <c r="J113" s="6">
        <v>477.83499999999998</v>
      </c>
      <c r="K113" s="7"/>
      <c r="L113" s="6">
        <f t="shared" si="11"/>
        <v>10927.460364800003</v>
      </c>
      <c r="M113" s="6">
        <f t="shared" si="12"/>
        <v>7687.1692743000012</v>
      </c>
      <c r="N113" s="6">
        <f t="shared" si="13"/>
        <v>1171.44063355</v>
      </c>
      <c r="O113" s="6">
        <f t="shared" si="14"/>
        <v>0</v>
      </c>
      <c r="P113" s="6">
        <f t="shared" si="15"/>
        <v>4.9198331000000008</v>
      </c>
      <c r="Q113" s="6">
        <f t="shared" si="16"/>
        <v>168.63536550000001</v>
      </c>
      <c r="R113" s="6">
        <f t="shared" si="17"/>
        <v>2.6758760000000001</v>
      </c>
      <c r="T113" s="4">
        <f t="shared" si="18"/>
        <v>19959.625471250001</v>
      </c>
      <c r="U113" s="4"/>
    </row>
    <row r="114" spans="1:21">
      <c r="A114">
        <v>300</v>
      </c>
      <c r="B114" t="s">
        <v>698</v>
      </c>
      <c r="C114" s="6">
        <v>40062.93</v>
      </c>
      <c r="D114" s="6">
        <v>11988.346</v>
      </c>
      <c r="E114" s="6">
        <v>82778.501999999993</v>
      </c>
      <c r="F114" s="6">
        <v>9842.8680000000004</v>
      </c>
      <c r="G114" s="6">
        <v>0</v>
      </c>
      <c r="H114" s="6">
        <v>8785.1489999999994</v>
      </c>
      <c r="I114" s="6">
        <v>0</v>
      </c>
      <c r="J114" s="6">
        <v>0</v>
      </c>
      <c r="K114" s="7"/>
      <c r="L114" s="6">
        <f t="shared" si="11"/>
        <v>291.48714560000002</v>
      </c>
      <c r="M114" s="6">
        <f t="shared" si="12"/>
        <v>211.0851801</v>
      </c>
      <c r="N114" s="6">
        <f t="shared" si="13"/>
        <v>59.549351399999999</v>
      </c>
      <c r="O114" s="6">
        <f t="shared" si="14"/>
        <v>0</v>
      </c>
      <c r="P114" s="6">
        <f t="shared" si="15"/>
        <v>6.1496043000000009</v>
      </c>
      <c r="Q114" s="6">
        <f t="shared" si="16"/>
        <v>0</v>
      </c>
      <c r="R114" s="6">
        <f t="shared" si="17"/>
        <v>0</v>
      </c>
      <c r="T114" s="4">
        <f t="shared" si="18"/>
        <v>568.27128140000002</v>
      </c>
      <c r="U114" s="4"/>
    </row>
    <row r="115" spans="1:21">
      <c r="A115">
        <v>301</v>
      </c>
      <c r="B115" t="s">
        <v>699</v>
      </c>
      <c r="C115" s="6">
        <v>181184.19</v>
      </c>
      <c r="D115" s="6">
        <v>41823.353999999999</v>
      </c>
      <c r="E115" s="6">
        <v>423893.52299999999</v>
      </c>
      <c r="F115" s="6">
        <v>17345.554</v>
      </c>
      <c r="G115" s="6">
        <v>0</v>
      </c>
      <c r="H115" s="6">
        <v>9970.7129999999997</v>
      </c>
      <c r="I115" s="6">
        <v>5.6790000000000003</v>
      </c>
      <c r="J115" s="6">
        <v>8242.4719999999998</v>
      </c>
      <c r="K115" s="7"/>
      <c r="L115" s="6">
        <f t="shared" si="11"/>
        <v>1248.8422464000002</v>
      </c>
      <c r="M115" s="6">
        <f t="shared" si="12"/>
        <v>1080.9284836500001</v>
      </c>
      <c r="N115" s="6">
        <f t="shared" si="13"/>
        <v>104.9406017</v>
      </c>
      <c r="O115" s="6">
        <f t="shared" si="14"/>
        <v>0</v>
      </c>
      <c r="P115" s="6">
        <f t="shared" si="15"/>
        <v>6.9794991000000008</v>
      </c>
      <c r="Q115" s="6">
        <f t="shared" si="16"/>
        <v>0.1232343</v>
      </c>
      <c r="R115" s="6">
        <f t="shared" si="17"/>
        <v>46.157843200000002</v>
      </c>
      <c r="T115" s="4">
        <f t="shared" si="18"/>
        <v>2441.8140651500007</v>
      </c>
      <c r="U115" s="4"/>
    </row>
    <row r="116" spans="1:21">
      <c r="A116">
        <v>304</v>
      </c>
      <c r="B116" t="s">
        <v>700</v>
      </c>
      <c r="C116" s="6">
        <v>9409.8250000000007</v>
      </c>
      <c r="D116" s="6">
        <v>84901.004000000001</v>
      </c>
      <c r="E116" s="6">
        <v>24201.321</v>
      </c>
      <c r="F116" s="6">
        <v>52821.529000000002</v>
      </c>
      <c r="G116" s="6">
        <v>0</v>
      </c>
      <c r="H116" s="6">
        <v>72.361000000000004</v>
      </c>
      <c r="I116" s="6">
        <v>0</v>
      </c>
      <c r="J116" s="6">
        <v>0</v>
      </c>
      <c r="K116" s="7"/>
      <c r="L116" s="6">
        <f t="shared" si="11"/>
        <v>528.14064240000005</v>
      </c>
      <c r="M116" s="6">
        <f t="shared" si="12"/>
        <v>61.713368550000006</v>
      </c>
      <c r="N116" s="6">
        <f t="shared" si="13"/>
        <v>319.57025045</v>
      </c>
      <c r="O116" s="6">
        <f t="shared" si="14"/>
        <v>0</v>
      </c>
      <c r="P116" s="6">
        <f t="shared" si="15"/>
        <v>5.0652700000000009E-2</v>
      </c>
      <c r="Q116" s="6">
        <f t="shared" si="16"/>
        <v>0</v>
      </c>
      <c r="R116" s="6">
        <f t="shared" si="17"/>
        <v>0</v>
      </c>
      <c r="T116" s="4">
        <f t="shared" si="18"/>
        <v>909.47491410000009</v>
      </c>
      <c r="U116" s="4"/>
    </row>
    <row r="117" spans="1:21">
      <c r="A117">
        <v>305</v>
      </c>
      <c r="B117" t="s">
        <v>701</v>
      </c>
      <c r="C117" s="6">
        <v>192486.59699999998</v>
      </c>
      <c r="D117" s="6">
        <v>157377.81599999999</v>
      </c>
      <c r="E117" s="6">
        <v>334785.09999999998</v>
      </c>
      <c r="F117" s="6">
        <v>195510.61900000001</v>
      </c>
      <c r="G117" s="6">
        <v>0</v>
      </c>
      <c r="H117" s="6">
        <v>9206.1209999999992</v>
      </c>
      <c r="I117" s="6">
        <v>0</v>
      </c>
      <c r="J117" s="6">
        <v>8362.5859999999993</v>
      </c>
      <c r="K117" s="7"/>
      <c r="L117" s="6">
        <f t="shared" si="11"/>
        <v>1959.2407128</v>
      </c>
      <c r="M117" s="6">
        <f t="shared" si="12"/>
        <v>853.70200499999999</v>
      </c>
      <c r="N117" s="6">
        <f t="shared" si="13"/>
        <v>1182.83924495</v>
      </c>
      <c r="O117" s="6">
        <f t="shared" si="14"/>
        <v>0</v>
      </c>
      <c r="P117" s="6">
        <f t="shared" si="15"/>
        <v>6.4442847000000008</v>
      </c>
      <c r="Q117" s="6">
        <f t="shared" si="16"/>
        <v>0</v>
      </c>
      <c r="R117" s="6">
        <f t="shared" si="17"/>
        <v>46.830481600000006</v>
      </c>
      <c r="T117" s="4">
        <f t="shared" si="18"/>
        <v>4002.2262474500003</v>
      </c>
      <c r="U117" s="4"/>
    </row>
    <row r="118" spans="1:21">
      <c r="A118">
        <v>309</v>
      </c>
      <c r="B118" t="s">
        <v>760</v>
      </c>
      <c r="C118" s="6">
        <v>40891.447999999997</v>
      </c>
      <c r="D118" s="6">
        <v>19417.164000000001</v>
      </c>
      <c r="E118" s="6">
        <v>134400.72700000001</v>
      </c>
      <c r="F118" s="6">
        <v>13682.252</v>
      </c>
      <c r="G118" s="6">
        <v>0</v>
      </c>
      <c r="H118" s="6">
        <v>650.32500000000005</v>
      </c>
      <c r="I118" s="6">
        <v>0</v>
      </c>
      <c r="J118" s="6">
        <v>7.8150000000000004</v>
      </c>
      <c r="K118" s="7"/>
      <c r="L118" s="6">
        <f t="shared" si="11"/>
        <v>337.72822719999999</v>
      </c>
      <c r="M118" s="6">
        <f t="shared" si="12"/>
        <v>342.72185385000006</v>
      </c>
      <c r="N118" s="6">
        <f t="shared" si="13"/>
        <v>82.777624599999996</v>
      </c>
      <c r="O118" s="6">
        <f t="shared" si="14"/>
        <v>0</v>
      </c>
      <c r="P118" s="6">
        <f t="shared" si="15"/>
        <v>0.45522750000000012</v>
      </c>
      <c r="Q118" s="6">
        <f t="shared" si="16"/>
        <v>0</v>
      </c>
      <c r="R118" s="6">
        <f t="shared" si="17"/>
        <v>4.3764000000000011E-2</v>
      </c>
      <c r="T118" s="4">
        <f t="shared" si="18"/>
        <v>763.68293315000005</v>
      </c>
      <c r="U118" s="4"/>
    </row>
    <row r="119" spans="1:21">
      <c r="A119">
        <v>312</v>
      </c>
      <c r="B119" t="s">
        <v>702</v>
      </c>
      <c r="C119" s="6">
        <v>11343.388000000001</v>
      </c>
      <c r="D119" s="6">
        <v>4474.4530000000004</v>
      </c>
      <c r="E119" s="6">
        <v>26410.210999999999</v>
      </c>
      <c r="F119" s="6">
        <v>5339.8450000000003</v>
      </c>
      <c r="G119" s="6">
        <v>0</v>
      </c>
      <c r="H119" s="6">
        <v>248.357</v>
      </c>
      <c r="I119" s="6">
        <v>58.616999999999997</v>
      </c>
      <c r="J119" s="6">
        <v>0</v>
      </c>
      <c r="K119" s="7"/>
      <c r="L119" s="6">
        <f t="shared" si="11"/>
        <v>88.579909600000008</v>
      </c>
      <c r="M119" s="6">
        <f t="shared" si="12"/>
        <v>67.346038050000004</v>
      </c>
      <c r="N119" s="6">
        <f t="shared" si="13"/>
        <v>32.306062250000004</v>
      </c>
      <c r="O119" s="6">
        <f t="shared" si="14"/>
        <v>0</v>
      </c>
      <c r="P119" s="6">
        <f t="shared" si="15"/>
        <v>0.17384990000000003</v>
      </c>
      <c r="Q119" s="6">
        <f t="shared" si="16"/>
        <v>1.2719889</v>
      </c>
      <c r="R119" s="6">
        <f t="shared" si="17"/>
        <v>0</v>
      </c>
      <c r="T119" s="4">
        <f t="shared" si="18"/>
        <v>189.6778487</v>
      </c>
      <c r="U119" s="4"/>
    </row>
    <row r="120" spans="1:21">
      <c r="A120">
        <v>316</v>
      </c>
      <c r="B120" t="s">
        <v>703</v>
      </c>
      <c r="C120" s="6">
        <v>35184.682000000001</v>
      </c>
      <c r="D120" s="6">
        <v>10416.305</v>
      </c>
      <c r="E120" s="6">
        <v>85351.081000000006</v>
      </c>
      <c r="F120" s="6">
        <v>4998.875</v>
      </c>
      <c r="G120" s="6">
        <v>0</v>
      </c>
      <c r="H120" s="6">
        <v>346.834</v>
      </c>
      <c r="I120" s="6">
        <v>356.53800000000001</v>
      </c>
      <c r="J120" s="6">
        <v>0</v>
      </c>
      <c r="K120" s="7"/>
      <c r="L120" s="6">
        <f t="shared" si="11"/>
        <v>255.36552720000003</v>
      </c>
      <c r="M120" s="6">
        <f t="shared" si="12"/>
        <v>217.64525655000003</v>
      </c>
      <c r="N120" s="6">
        <f t="shared" si="13"/>
        <v>30.24319375</v>
      </c>
      <c r="O120" s="6">
        <f t="shared" si="14"/>
        <v>0</v>
      </c>
      <c r="P120" s="6">
        <f t="shared" si="15"/>
        <v>0.24278380000000005</v>
      </c>
      <c r="Q120" s="6">
        <f t="shared" si="16"/>
        <v>7.7368746000000002</v>
      </c>
      <c r="R120" s="6">
        <f t="shared" si="17"/>
        <v>0</v>
      </c>
      <c r="T120" s="4">
        <f t="shared" si="18"/>
        <v>511.23363590000008</v>
      </c>
      <c r="U120" s="4"/>
    </row>
    <row r="121" spans="1:21">
      <c r="A121">
        <v>317</v>
      </c>
      <c r="B121" t="s">
        <v>704</v>
      </c>
      <c r="C121" s="6">
        <v>24036.053</v>
      </c>
      <c r="D121" s="6">
        <v>5279.0649999999996</v>
      </c>
      <c r="E121" s="6">
        <v>49972.745000000003</v>
      </c>
      <c r="F121" s="6">
        <v>2709.2289999999998</v>
      </c>
      <c r="G121" s="6">
        <v>0</v>
      </c>
      <c r="H121" s="6">
        <v>379.14100000000002</v>
      </c>
      <c r="I121" s="6">
        <v>17.888999999999999</v>
      </c>
      <c r="J121" s="6">
        <v>1114.604</v>
      </c>
      <c r="K121" s="7"/>
      <c r="L121" s="6">
        <f t="shared" si="11"/>
        <v>164.16466080000001</v>
      </c>
      <c r="M121" s="6">
        <f t="shared" si="12"/>
        <v>127.43049975000001</v>
      </c>
      <c r="N121" s="6">
        <f t="shared" si="13"/>
        <v>16.390835449999997</v>
      </c>
      <c r="O121" s="6">
        <f t="shared" si="14"/>
        <v>0</v>
      </c>
      <c r="P121" s="6">
        <f t="shared" si="15"/>
        <v>0.26539870000000004</v>
      </c>
      <c r="Q121" s="6">
        <f t="shared" si="16"/>
        <v>0.38819130000000002</v>
      </c>
      <c r="R121" s="6">
        <f t="shared" si="17"/>
        <v>6.2417824000000008</v>
      </c>
      <c r="T121" s="4">
        <f t="shared" si="18"/>
        <v>308.63958600000001</v>
      </c>
      <c r="U121" s="4"/>
    </row>
    <row r="122" spans="1:21">
      <c r="A122">
        <v>320</v>
      </c>
      <c r="B122" t="s">
        <v>671</v>
      </c>
      <c r="C122" s="6">
        <v>77598.508000000002</v>
      </c>
      <c r="D122" s="6">
        <v>32242.485000000001</v>
      </c>
      <c r="E122" s="6">
        <v>166358.44399999999</v>
      </c>
      <c r="F122" s="6">
        <v>40144.44</v>
      </c>
      <c r="G122" s="6">
        <v>0</v>
      </c>
      <c r="H122" s="6">
        <v>3243.1149999999998</v>
      </c>
      <c r="I122" s="6">
        <v>695.85799999999995</v>
      </c>
      <c r="J122" s="6">
        <v>58096.427000000003</v>
      </c>
      <c r="K122" s="7"/>
      <c r="L122" s="6">
        <f t="shared" si="11"/>
        <v>615.10956080000005</v>
      </c>
      <c r="M122" s="6">
        <f t="shared" si="12"/>
        <v>424.21403220000002</v>
      </c>
      <c r="N122" s="6">
        <f t="shared" si="13"/>
        <v>242.873862</v>
      </c>
      <c r="O122" s="6">
        <f t="shared" si="14"/>
        <v>0</v>
      </c>
      <c r="P122" s="6">
        <f t="shared" si="15"/>
        <v>2.2701805000000004</v>
      </c>
      <c r="Q122" s="6">
        <f t="shared" si="16"/>
        <v>15.1001186</v>
      </c>
      <c r="R122" s="6">
        <f t="shared" si="17"/>
        <v>325.33999120000004</v>
      </c>
      <c r="T122" s="4">
        <f t="shared" si="18"/>
        <v>1299.5677541</v>
      </c>
      <c r="U122" s="4"/>
    </row>
    <row r="123" spans="1:21">
      <c r="A123">
        <v>322</v>
      </c>
      <c r="B123" t="s">
        <v>673</v>
      </c>
      <c r="C123" s="6">
        <v>49490.174999999996</v>
      </c>
      <c r="D123" s="6">
        <v>120174.21799999999</v>
      </c>
      <c r="E123" s="6">
        <v>154929.897</v>
      </c>
      <c r="F123" s="6">
        <v>89147.308000000005</v>
      </c>
      <c r="G123" s="6">
        <v>0</v>
      </c>
      <c r="H123" s="6">
        <v>1357.345</v>
      </c>
      <c r="I123" s="6">
        <v>2.528</v>
      </c>
      <c r="J123" s="6">
        <v>482.76400000000001</v>
      </c>
      <c r="K123" s="7"/>
      <c r="L123" s="6">
        <f t="shared" si="11"/>
        <v>950.12060080000003</v>
      </c>
      <c r="M123" s="6">
        <f t="shared" si="12"/>
        <v>395.07123735000005</v>
      </c>
      <c r="N123" s="6">
        <f t="shared" si="13"/>
        <v>539.34121340000002</v>
      </c>
      <c r="O123" s="6">
        <f t="shared" si="14"/>
        <v>0</v>
      </c>
      <c r="P123" s="6">
        <f t="shared" si="15"/>
        <v>0.95014150000000019</v>
      </c>
      <c r="Q123" s="6">
        <f t="shared" si="16"/>
        <v>5.4857599999999999E-2</v>
      </c>
      <c r="R123" s="6">
        <f t="shared" si="17"/>
        <v>2.7034784000000003</v>
      </c>
      <c r="T123" s="4">
        <f t="shared" si="18"/>
        <v>1885.5380506500001</v>
      </c>
      <c r="U123" s="4"/>
    </row>
    <row r="124" spans="1:21">
      <c r="A124">
        <v>398</v>
      </c>
      <c r="B124" t="s">
        <v>705</v>
      </c>
      <c r="C124" s="6">
        <v>1174260.8600000001</v>
      </c>
      <c r="D124" s="6">
        <v>655492.91299999994</v>
      </c>
      <c r="E124" s="6">
        <v>3022876.622</v>
      </c>
      <c r="F124" s="6">
        <v>25474.929</v>
      </c>
      <c r="G124" s="6">
        <v>0</v>
      </c>
      <c r="H124" s="6">
        <v>44717.883999999998</v>
      </c>
      <c r="I124" s="6">
        <v>13570.109</v>
      </c>
      <c r="J124" s="6">
        <v>850.82399999999996</v>
      </c>
      <c r="K124" s="7"/>
      <c r="L124" s="6">
        <f t="shared" si="11"/>
        <v>10246.621128800001</v>
      </c>
      <c r="M124" s="6">
        <f t="shared" si="12"/>
        <v>7708.3353861000005</v>
      </c>
      <c r="N124" s="6">
        <f t="shared" si="13"/>
        <v>154.12332044999999</v>
      </c>
      <c r="O124" s="6">
        <f t="shared" si="14"/>
        <v>0</v>
      </c>
      <c r="P124" s="6">
        <f t="shared" si="15"/>
        <v>31.302518800000005</v>
      </c>
      <c r="Q124" s="6">
        <f t="shared" si="16"/>
        <v>294.4713653</v>
      </c>
      <c r="R124" s="6">
        <f t="shared" si="17"/>
        <v>4.7646144000000001</v>
      </c>
      <c r="T124" s="4">
        <f t="shared" si="18"/>
        <v>18434.853719449999</v>
      </c>
      <c r="U124" s="4"/>
    </row>
    <row r="125" spans="1:21">
      <c r="A125">
        <v>399</v>
      </c>
      <c r="B125" t="s">
        <v>706</v>
      </c>
      <c r="C125" s="6">
        <v>31277.59</v>
      </c>
      <c r="D125" s="6">
        <v>12971.79</v>
      </c>
      <c r="E125" s="6">
        <v>173583.80799999999</v>
      </c>
      <c r="F125" s="6">
        <v>3928.9639999999999</v>
      </c>
      <c r="G125" s="6">
        <v>0</v>
      </c>
      <c r="H125" s="6">
        <v>853.226</v>
      </c>
      <c r="I125" s="6">
        <v>511.00599999999997</v>
      </c>
      <c r="J125" s="6">
        <v>0</v>
      </c>
      <c r="K125" s="7"/>
      <c r="L125" s="6">
        <f t="shared" si="11"/>
        <v>247.79652800000005</v>
      </c>
      <c r="M125" s="6">
        <f t="shared" si="12"/>
        <v>442.63871039999998</v>
      </c>
      <c r="N125" s="6">
        <f t="shared" si="13"/>
        <v>23.770232199999999</v>
      </c>
      <c r="O125" s="6">
        <f t="shared" si="14"/>
        <v>0</v>
      </c>
      <c r="P125" s="6">
        <f t="shared" si="15"/>
        <v>0.59725820000000007</v>
      </c>
      <c r="Q125" s="6">
        <f t="shared" si="16"/>
        <v>11.0888302</v>
      </c>
      <c r="R125" s="6">
        <f t="shared" si="17"/>
        <v>0</v>
      </c>
      <c r="T125" s="4">
        <f t="shared" si="18"/>
        <v>725.89155900000003</v>
      </c>
      <c r="U125" s="4"/>
    </row>
    <row r="126" spans="1:21">
      <c r="A126">
        <v>400</v>
      </c>
      <c r="B126" t="s">
        <v>707</v>
      </c>
      <c r="C126" s="6">
        <v>82974.697</v>
      </c>
      <c r="D126" s="6">
        <v>28475.511999999999</v>
      </c>
      <c r="E126" s="6">
        <v>205533.761</v>
      </c>
      <c r="F126" s="6">
        <v>21365.717000000001</v>
      </c>
      <c r="G126" s="6">
        <v>0</v>
      </c>
      <c r="H126" s="6">
        <v>890.45600000000002</v>
      </c>
      <c r="I126" s="6">
        <v>913.17</v>
      </c>
      <c r="J126" s="6">
        <v>0</v>
      </c>
      <c r="K126" s="7"/>
      <c r="L126" s="6">
        <f t="shared" si="11"/>
        <v>624.1211704000001</v>
      </c>
      <c r="M126" s="6">
        <f t="shared" si="12"/>
        <v>524.11109055000009</v>
      </c>
      <c r="N126" s="6">
        <f t="shared" si="13"/>
        <v>129.26258784999999</v>
      </c>
      <c r="O126" s="6">
        <f t="shared" si="14"/>
        <v>0</v>
      </c>
      <c r="P126" s="6">
        <f t="shared" si="15"/>
        <v>0.62331920000000007</v>
      </c>
      <c r="Q126" s="6">
        <f t="shared" si="16"/>
        <v>19.815788999999999</v>
      </c>
      <c r="R126" s="6">
        <f t="shared" si="17"/>
        <v>0</v>
      </c>
      <c r="T126" s="4">
        <f t="shared" si="18"/>
        <v>1297.9339570000002</v>
      </c>
      <c r="U126" s="4"/>
    </row>
    <row r="127" spans="1:21">
      <c r="A127">
        <v>402</v>
      </c>
      <c r="B127" t="s">
        <v>709</v>
      </c>
      <c r="C127" s="6">
        <v>65025.532000000007</v>
      </c>
      <c r="D127" s="6">
        <v>25116.901999999998</v>
      </c>
      <c r="E127" s="6">
        <v>196688.671</v>
      </c>
      <c r="F127" s="6">
        <v>22114.014999999999</v>
      </c>
      <c r="G127" s="6">
        <v>0</v>
      </c>
      <c r="H127" s="6">
        <v>3611.0329999999999</v>
      </c>
      <c r="I127" s="6">
        <v>161.256</v>
      </c>
      <c r="J127" s="6">
        <v>8272.893</v>
      </c>
      <c r="K127" s="7"/>
      <c r="L127" s="6">
        <f t="shared" si="11"/>
        <v>504.79763040000012</v>
      </c>
      <c r="M127" s="6">
        <f t="shared" si="12"/>
        <v>501.55611105000003</v>
      </c>
      <c r="N127" s="6">
        <f t="shared" si="13"/>
        <v>133.78979074999998</v>
      </c>
      <c r="O127" s="6">
        <f t="shared" si="14"/>
        <v>0</v>
      </c>
      <c r="P127" s="6">
        <f t="shared" si="15"/>
        <v>2.5277231000000002</v>
      </c>
      <c r="Q127" s="6">
        <f t="shared" si="16"/>
        <v>3.4992551999999999</v>
      </c>
      <c r="R127" s="6">
        <f t="shared" si="17"/>
        <v>46.328200800000005</v>
      </c>
      <c r="T127" s="4">
        <f t="shared" si="18"/>
        <v>1146.1705105000003</v>
      </c>
      <c r="U127" s="4"/>
    </row>
    <row r="128" spans="1:21">
      <c r="A128">
        <v>403</v>
      </c>
      <c r="B128" t="s">
        <v>710</v>
      </c>
      <c r="C128" s="6">
        <v>26354.184000000001</v>
      </c>
      <c r="D128" s="6">
        <v>15739.745999999999</v>
      </c>
      <c r="E128" s="6">
        <v>70889.837</v>
      </c>
      <c r="F128" s="6">
        <v>16629.258000000002</v>
      </c>
      <c r="G128" s="6">
        <v>0</v>
      </c>
      <c r="H128" s="6">
        <v>542.31500000000005</v>
      </c>
      <c r="I128" s="6">
        <v>0</v>
      </c>
      <c r="J128" s="6">
        <v>0</v>
      </c>
      <c r="K128" s="7"/>
      <c r="L128" s="6">
        <f t="shared" si="11"/>
        <v>235.72600800000004</v>
      </c>
      <c r="M128" s="6">
        <f t="shared" si="12"/>
        <v>180.76908435000001</v>
      </c>
      <c r="N128" s="6">
        <f t="shared" si="13"/>
        <v>100.60701090000001</v>
      </c>
      <c r="O128" s="6">
        <f t="shared" si="14"/>
        <v>0</v>
      </c>
      <c r="P128" s="6">
        <f t="shared" si="15"/>
        <v>0.37962050000000008</v>
      </c>
      <c r="Q128" s="6">
        <f t="shared" si="16"/>
        <v>0</v>
      </c>
      <c r="R128" s="6">
        <f t="shared" si="17"/>
        <v>0</v>
      </c>
      <c r="T128" s="4">
        <f t="shared" si="18"/>
        <v>517.48172375000001</v>
      </c>
      <c r="U128" s="4"/>
    </row>
    <row r="129" spans="1:21">
      <c r="A129">
        <v>405</v>
      </c>
      <c r="B129" t="s">
        <v>711</v>
      </c>
      <c r="C129" s="6">
        <v>793386.98600000003</v>
      </c>
      <c r="D129" s="6">
        <v>343188.63099999999</v>
      </c>
      <c r="E129" s="6">
        <v>1706080.07</v>
      </c>
      <c r="F129" s="6">
        <v>57112.442000000003</v>
      </c>
      <c r="G129" s="6">
        <v>0</v>
      </c>
      <c r="H129" s="6">
        <v>65462.750999999997</v>
      </c>
      <c r="I129" s="6">
        <v>6880.9170000000004</v>
      </c>
      <c r="J129" s="6">
        <v>6937.3609999999999</v>
      </c>
      <c r="K129" s="7"/>
      <c r="L129" s="6">
        <f t="shared" si="11"/>
        <v>6364.8234552000013</v>
      </c>
      <c r="M129" s="6">
        <f t="shared" si="12"/>
        <v>4350.5041785000003</v>
      </c>
      <c r="N129" s="6">
        <f t="shared" si="13"/>
        <v>345.53027409999999</v>
      </c>
      <c r="O129" s="6">
        <f t="shared" si="14"/>
        <v>0</v>
      </c>
      <c r="P129" s="6">
        <f t="shared" si="15"/>
        <v>45.823925700000004</v>
      </c>
      <c r="Q129" s="6">
        <f t="shared" si="16"/>
        <v>149.31589890000001</v>
      </c>
      <c r="R129" s="6">
        <f t="shared" si="17"/>
        <v>38.849221600000007</v>
      </c>
      <c r="T129" s="4">
        <f t="shared" si="18"/>
        <v>11255.997732400003</v>
      </c>
      <c r="U129" s="4"/>
    </row>
    <row r="130" spans="1:21">
      <c r="A130">
        <v>407</v>
      </c>
      <c r="B130" t="s">
        <v>708</v>
      </c>
      <c r="C130" s="6">
        <v>25839.723999999998</v>
      </c>
      <c r="D130" s="6">
        <v>8067.0709999999999</v>
      </c>
      <c r="E130" s="6">
        <v>49725.63</v>
      </c>
      <c r="F130" s="6">
        <v>6154.87</v>
      </c>
      <c r="G130" s="6">
        <v>0</v>
      </c>
      <c r="H130" s="6">
        <v>741.05700000000002</v>
      </c>
      <c r="I130" s="6">
        <v>2.7349999999999999</v>
      </c>
      <c r="J130" s="6">
        <v>0</v>
      </c>
      <c r="K130" s="7"/>
      <c r="L130" s="6">
        <f t="shared" si="11"/>
        <v>189.87805200000003</v>
      </c>
      <c r="M130" s="6">
        <f t="shared" si="12"/>
        <v>126.80035650000001</v>
      </c>
      <c r="N130" s="6">
        <f t="shared" si="13"/>
        <v>37.236963500000002</v>
      </c>
      <c r="O130" s="6">
        <f t="shared" si="14"/>
        <v>0</v>
      </c>
      <c r="P130" s="6">
        <f t="shared" si="15"/>
        <v>0.51873990000000003</v>
      </c>
      <c r="Q130" s="6">
        <f t="shared" si="16"/>
        <v>5.9349499999999999E-2</v>
      </c>
      <c r="R130" s="6">
        <f t="shared" si="17"/>
        <v>0</v>
      </c>
      <c r="T130" s="4">
        <f t="shared" si="18"/>
        <v>354.49346140000006</v>
      </c>
      <c r="U130" s="4"/>
    </row>
    <row r="131" spans="1:21">
      <c r="A131">
        <v>408</v>
      </c>
      <c r="B131" t="s">
        <v>712</v>
      </c>
      <c r="C131" s="6">
        <v>103173.463</v>
      </c>
      <c r="D131" s="6">
        <v>29700.988000000001</v>
      </c>
      <c r="E131" s="6">
        <v>325517.44500000001</v>
      </c>
      <c r="F131" s="6">
        <v>9171.5679999999993</v>
      </c>
      <c r="G131" s="6">
        <v>0</v>
      </c>
      <c r="H131" s="6">
        <v>6242.9719999999998</v>
      </c>
      <c r="I131" s="6">
        <v>397.56200000000001</v>
      </c>
      <c r="J131" s="6">
        <v>5862.9130000000005</v>
      </c>
      <c r="K131" s="7"/>
      <c r="L131" s="6">
        <f t="shared" si="11"/>
        <v>744.09692560000008</v>
      </c>
      <c r="M131" s="6">
        <f t="shared" si="12"/>
        <v>830.06948475000013</v>
      </c>
      <c r="N131" s="6">
        <f t="shared" si="13"/>
        <v>55.487986399999997</v>
      </c>
      <c r="O131" s="6">
        <f t="shared" si="14"/>
        <v>0</v>
      </c>
      <c r="P131" s="6">
        <f t="shared" si="15"/>
        <v>4.3700804000000009</v>
      </c>
      <c r="Q131" s="6">
        <f t="shared" si="16"/>
        <v>8.6270954</v>
      </c>
      <c r="R131" s="6">
        <f t="shared" si="17"/>
        <v>32.832312800000004</v>
      </c>
      <c r="T131" s="4">
        <f t="shared" si="18"/>
        <v>1642.6515725500001</v>
      </c>
      <c r="U131" s="4"/>
    </row>
    <row r="132" spans="1:21">
      <c r="A132">
        <v>410</v>
      </c>
      <c r="B132" t="s">
        <v>713</v>
      </c>
      <c r="C132" s="6">
        <v>132615.06299999999</v>
      </c>
      <c r="D132" s="6">
        <v>77444.304000000004</v>
      </c>
      <c r="E132" s="6">
        <v>406096.56</v>
      </c>
      <c r="F132" s="6">
        <v>25293.864000000001</v>
      </c>
      <c r="G132" s="6">
        <v>0</v>
      </c>
      <c r="H132" s="6">
        <v>17629.526000000002</v>
      </c>
      <c r="I132" s="6">
        <v>803.15200000000004</v>
      </c>
      <c r="J132" s="6">
        <v>2063.8819999999996</v>
      </c>
      <c r="K132" s="7"/>
      <c r="L132" s="6">
        <f t="shared" si="11"/>
        <v>1176.3324552000001</v>
      </c>
      <c r="M132" s="6">
        <f t="shared" si="12"/>
        <v>1035.5462280000002</v>
      </c>
      <c r="N132" s="6">
        <f t="shared" si="13"/>
        <v>153.02787720000001</v>
      </c>
      <c r="O132" s="6">
        <f t="shared" si="14"/>
        <v>0</v>
      </c>
      <c r="P132" s="6">
        <f t="shared" si="15"/>
        <v>12.340668200000003</v>
      </c>
      <c r="Q132" s="6">
        <f t="shared" si="16"/>
        <v>17.428398400000003</v>
      </c>
      <c r="R132" s="6">
        <f t="shared" si="17"/>
        <v>11.5577392</v>
      </c>
      <c r="T132" s="4">
        <f t="shared" si="18"/>
        <v>2394.6756270000005</v>
      </c>
      <c r="U132" s="4"/>
    </row>
    <row r="133" spans="1:21">
      <c r="A133">
        <v>416</v>
      </c>
      <c r="B133" t="s">
        <v>714</v>
      </c>
      <c r="C133" s="6">
        <v>8763.8019999999997</v>
      </c>
      <c r="D133" s="6">
        <v>16805.458999999999</v>
      </c>
      <c r="E133" s="6">
        <v>69607.88</v>
      </c>
      <c r="F133" s="6">
        <v>17961.924999999999</v>
      </c>
      <c r="G133" s="6">
        <v>0</v>
      </c>
      <c r="H133" s="6">
        <v>337.59800000000001</v>
      </c>
      <c r="I133" s="6">
        <v>62.49</v>
      </c>
      <c r="J133" s="6">
        <v>0</v>
      </c>
      <c r="K133" s="7"/>
      <c r="L133" s="6">
        <f t="shared" si="11"/>
        <v>143.18786160000002</v>
      </c>
      <c r="M133" s="6">
        <f t="shared" si="12"/>
        <v>177.50009400000002</v>
      </c>
      <c r="N133" s="6">
        <f t="shared" si="13"/>
        <v>108.66964624999999</v>
      </c>
      <c r="O133" s="6">
        <f t="shared" si="14"/>
        <v>0</v>
      </c>
      <c r="P133" s="6">
        <f t="shared" si="15"/>
        <v>0.23631860000000005</v>
      </c>
      <c r="Q133" s="6">
        <f t="shared" si="16"/>
        <v>1.356033</v>
      </c>
      <c r="R133" s="6">
        <f t="shared" si="17"/>
        <v>0</v>
      </c>
      <c r="T133" s="4">
        <f t="shared" si="18"/>
        <v>430.94995345000001</v>
      </c>
      <c r="U133" s="4"/>
    </row>
    <row r="134" spans="1:21">
      <c r="A134">
        <v>418</v>
      </c>
      <c r="B134" t="s">
        <v>715</v>
      </c>
      <c r="C134" s="6">
        <v>221246.247</v>
      </c>
      <c r="D134" s="6">
        <v>143030.91699999999</v>
      </c>
      <c r="E134" s="6">
        <v>572928.65599999996</v>
      </c>
      <c r="F134" s="6">
        <v>16124.624</v>
      </c>
      <c r="G134" s="6">
        <v>0</v>
      </c>
      <c r="H134" s="6">
        <v>11505.907999999999</v>
      </c>
      <c r="I134" s="6">
        <v>2693.9409999999998</v>
      </c>
      <c r="J134" s="6">
        <v>0</v>
      </c>
      <c r="K134" s="7"/>
      <c r="L134" s="6">
        <f t="shared" si="11"/>
        <v>2039.9521184000002</v>
      </c>
      <c r="M134" s="6">
        <f t="shared" si="12"/>
        <v>1460.9680728000001</v>
      </c>
      <c r="N134" s="6">
        <f t="shared" si="13"/>
        <v>97.553975199999996</v>
      </c>
      <c r="O134" s="6">
        <f t="shared" si="14"/>
        <v>0</v>
      </c>
      <c r="P134" s="6">
        <f t="shared" si="15"/>
        <v>8.0541356000000004</v>
      </c>
      <c r="Q134" s="6">
        <f t="shared" si="16"/>
        <v>58.458519699999997</v>
      </c>
      <c r="R134" s="6">
        <f t="shared" si="17"/>
        <v>0</v>
      </c>
      <c r="T134" s="4">
        <f t="shared" si="18"/>
        <v>3664.9868217000003</v>
      </c>
      <c r="U134" s="4"/>
    </row>
    <row r="135" spans="1:21">
      <c r="A135">
        <v>420</v>
      </c>
      <c r="B135" t="s">
        <v>716</v>
      </c>
      <c r="C135" s="6">
        <v>67262.915999999997</v>
      </c>
      <c r="D135" s="6">
        <v>51318.966999999997</v>
      </c>
      <c r="E135" s="6">
        <v>225408.068</v>
      </c>
      <c r="F135" s="6">
        <v>51403.476999999999</v>
      </c>
      <c r="G135" s="6">
        <v>0</v>
      </c>
      <c r="H135" s="6">
        <v>1837.713</v>
      </c>
      <c r="I135" s="6">
        <v>131.39699999999999</v>
      </c>
      <c r="J135" s="6">
        <v>2143.7069999999999</v>
      </c>
      <c r="K135" s="7"/>
      <c r="L135" s="6">
        <f t="shared" si="11"/>
        <v>664.05854480000005</v>
      </c>
      <c r="M135" s="6">
        <f t="shared" si="12"/>
        <v>574.79057340000008</v>
      </c>
      <c r="N135" s="6">
        <f t="shared" si="13"/>
        <v>310.99103585</v>
      </c>
      <c r="O135" s="6">
        <f t="shared" si="14"/>
        <v>0</v>
      </c>
      <c r="P135" s="6">
        <f t="shared" si="15"/>
        <v>1.2863991000000001</v>
      </c>
      <c r="Q135" s="6">
        <f t="shared" si="16"/>
        <v>2.8513148999999998</v>
      </c>
      <c r="R135" s="6">
        <f t="shared" si="17"/>
        <v>12.004759200000001</v>
      </c>
      <c r="T135" s="4">
        <f t="shared" si="18"/>
        <v>1553.9778680500003</v>
      </c>
      <c r="U135" s="4"/>
    </row>
    <row r="136" spans="1:21">
      <c r="A136">
        <v>421</v>
      </c>
      <c r="B136" t="s">
        <v>717</v>
      </c>
      <c r="C136" s="6">
        <v>4629.4530000000004</v>
      </c>
      <c r="D136" s="6">
        <v>5261.5330000000004</v>
      </c>
      <c r="E136" s="6">
        <v>14978.002</v>
      </c>
      <c r="F136" s="6">
        <v>7513.4610000000002</v>
      </c>
      <c r="G136" s="6">
        <v>0</v>
      </c>
      <c r="H136" s="6">
        <v>178.703</v>
      </c>
      <c r="I136" s="6">
        <v>0</v>
      </c>
      <c r="J136" s="6">
        <v>144.57599999999999</v>
      </c>
      <c r="K136" s="7"/>
      <c r="L136" s="6">
        <f t="shared" si="11"/>
        <v>55.389521600000009</v>
      </c>
      <c r="M136" s="6">
        <f t="shared" si="12"/>
        <v>38.193905100000002</v>
      </c>
      <c r="N136" s="6">
        <f t="shared" si="13"/>
        <v>45.45643905</v>
      </c>
      <c r="O136" s="6">
        <f t="shared" si="14"/>
        <v>0</v>
      </c>
      <c r="P136" s="6">
        <f t="shared" si="15"/>
        <v>0.12509210000000001</v>
      </c>
      <c r="Q136" s="6">
        <f t="shared" si="16"/>
        <v>0</v>
      </c>
      <c r="R136" s="6">
        <f t="shared" si="17"/>
        <v>0.80962560000000006</v>
      </c>
      <c r="T136" s="4">
        <f t="shared" si="18"/>
        <v>139.16495785000001</v>
      </c>
      <c r="U136" s="4"/>
    </row>
    <row r="137" spans="1:21">
      <c r="A137">
        <v>422</v>
      </c>
      <c r="B137" t="s">
        <v>718</v>
      </c>
      <c r="C137" s="6">
        <v>91934.775999999998</v>
      </c>
      <c r="D137" s="6">
        <v>48352.366999999998</v>
      </c>
      <c r="E137" s="6">
        <v>234161.29500000001</v>
      </c>
      <c r="F137" s="6">
        <v>51331.21</v>
      </c>
      <c r="G137" s="6">
        <v>0</v>
      </c>
      <c r="H137" s="6">
        <v>2029.9670000000001</v>
      </c>
      <c r="I137" s="6">
        <v>0</v>
      </c>
      <c r="J137" s="6">
        <v>15986.38</v>
      </c>
      <c r="K137" s="7"/>
      <c r="L137" s="6">
        <f t="shared" ref="L137:L200" si="19">0.5*(C137+D137)*($L$7/100)</f>
        <v>785.60800080000001</v>
      </c>
      <c r="M137" s="6">
        <f t="shared" si="12"/>
        <v>597.11130225000011</v>
      </c>
      <c r="N137" s="6">
        <f t="shared" si="13"/>
        <v>310.55382049999997</v>
      </c>
      <c r="O137" s="6">
        <f t="shared" si="14"/>
        <v>0</v>
      </c>
      <c r="P137" s="6">
        <f t="shared" si="15"/>
        <v>1.4209769000000003</v>
      </c>
      <c r="Q137" s="6">
        <f t="shared" si="16"/>
        <v>0</v>
      </c>
      <c r="R137" s="6">
        <f t="shared" si="17"/>
        <v>89.523728000000006</v>
      </c>
      <c r="T137" s="4">
        <f t="shared" si="18"/>
        <v>1694.6941004500002</v>
      </c>
      <c r="U137" s="4"/>
    </row>
    <row r="138" spans="1:21">
      <c r="A138">
        <v>423</v>
      </c>
      <c r="B138" t="s">
        <v>719</v>
      </c>
      <c r="C138" s="6">
        <v>134401.79300000001</v>
      </c>
      <c r="D138" s="6">
        <v>84968.540999999997</v>
      </c>
      <c r="E138" s="6">
        <v>467903.48499999999</v>
      </c>
      <c r="F138" s="6">
        <v>4970.17</v>
      </c>
      <c r="G138" s="6">
        <v>0</v>
      </c>
      <c r="H138" s="6">
        <v>1516.4939999999999</v>
      </c>
      <c r="I138" s="6">
        <v>2484.3130000000001</v>
      </c>
      <c r="J138" s="6">
        <v>8.1649999999999991</v>
      </c>
      <c r="K138" s="7"/>
      <c r="L138" s="6">
        <f t="shared" si="19"/>
        <v>1228.4738704000001</v>
      </c>
      <c r="M138" s="6">
        <f t="shared" ref="M138:M201" si="20">0.5*E138*($M$7/100)</f>
        <v>1193.1538867500001</v>
      </c>
      <c r="N138" s="6">
        <f t="shared" ref="N138:N201" si="21">0.5*F138*($N$7/100)</f>
        <v>30.069528500000001</v>
      </c>
      <c r="O138" s="6">
        <f t="shared" ref="O138:O201" si="22">0.5*G138*($O$7/100)</f>
        <v>0</v>
      </c>
      <c r="P138" s="6">
        <f t="shared" ref="P138:P201" si="23">0.5*H138*($P$7/100)</f>
        <v>1.0615458</v>
      </c>
      <c r="Q138" s="6">
        <f t="shared" ref="Q138:Q201" si="24">0.5*I138*($Q$7/100)</f>
        <v>53.909592100000005</v>
      </c>
      <c r="R138" s="6">
        <f t="shared" ref="R138:R201" si="25">0.5*J138*($R$7/100)</f>
        <v>4.5724000000000001E-2</v>
      </c>
      <c r="T138" s="4">
        <f t="shared" ref="T138:T201" si="26">SUM(L138:Q138)</f>
        <v>2506.6684235500006</v>
      </c>
      <c r="U138" s="4"/>
    </row>
    <row r="139" spans="1:21">
      <c r="A139">
        <v>425</v>
      </c>
      <c r="B139" t="s">
        <v>720</v>
      </c>
      <c r="C139" s="6">
        <v>49341.027000000002</v>
      </c>
      <c r="D139" s="6">
        <v>8894.5759999999991</v>
      </c>
      <c r="E139" s="6">
        <v>209503.19</v>
      </c>
      <c r="F139" s="6">
        <v>2180.9140000000002</v>
      </c>
      <c r="G139" s="6">
        <v>0</v>
      </c>
      <c r="H139" s="6">
        <v>2638.3829999999998</v>
      </c>
      <c r="I139" s="6">
        <v>106.363</v>
      </c>
      <c r="J139" s="6">
        <v>3213.6849999999999</v>
      </c>
      <c r="K139" s="7"/>
      <c r="L139" s="6">
        <f t="shared" si="19"/>
        <v>326.11937680000005</v>
      </c>
      <c r="M139" s="6">
        <f t="shared" si="20"/>
        <v>534.23313450000001</v>
      </c>
      <c r="N139" s="6">
        <f t="shared" si="21"/>
        <v>13.1945297</v>
      </c>
      <c r="O139" s="6">
        <f t="shared" si="22"/>
        <v>0</v>
      </c>
      <c r="P139" s="6">
        <f t="shared" si="23"/>
        <v>1.8468681000000002</v>
      </c>
      <c r="Q139" s="6">
        <f t="shared" si="24"/>
        <v>2.3080771000000002</v>
      </c>
      <c r="R139" s="6">
        <f t="shared" si="25"/>
        <v>17.996636000000002</v>
      </c>
      <c r="T139" s="4">
        <f t="shared" si="26"/>
        <v>877.70198620000008</v>
      </c>
      <c r="U139" s="4"/>
    </row>
    <row r="140" spans="1:21">
      <c r="A140">
        <v>426</v>
      </c>
      <c r="B140" t="s">
        <v>721</v>
      </c>
      <c r="C140" s="6">
        <v>76940.159</v>
      </c>
      <c r="D140" s="6">
        <v>41120.499000000003</v>
      </c>
      <c r="E140" s="6">
        <v>258050.6</v>
      </c>
      <c r="F140" s="6">
        <v>34930.345000000001</v>
      </c>
      <c r="G140" s="6">
        <v>0</v>
      </c>
      <c r="H140" s="6">
        <v>5892.0129999999999</v>
      </c>
      <c r="I140" s="6">
        <v>0</v>
      </c>
      <c r="J140" s="6">
        <v>0</v>
      </c>
      <c r="K140" s="7"/>
      <c r="L140" s="6">
        <f t="shared" si="19"/>
        <v>661.13968480000005</v>
      </c>
      <c r="M140" s="6">
        <f t="shared" si="20"/>
        <v>658.02903000000003</v>
      </c>
      <c r="N140" s="6">
        <f t="shared" si="21"/>
        <v>211.32858725</v>
      </c>
      <c r="O140" s="6">
        <f t="shared" si="22"/>
        <v>0</v>
      </c>
      <c r="P140" s="6">
        <f t="shared" si="23"/>
        <v>4.1244091000000003</v>
      </c>
      <c r="Q140" s="6">
        <f t="shared" si="24"/>
        <v>0</v>
      </c>
      <c r="R140" s="6">
        <f t="shared" si="25"/>
        <v>0</v>
      </c>
      <c r="T140" s="4">
        <f t="shared" si="26"/>
        <v>1534.6217111500002</v>
      </c>
      <c r="U140" s="4"/>
    </row>
    <row r="141" spans="1:21">
      <c r="A141">
        <v>430</v>
      </c>
      <c r="B141" t="s">
        <v>723</v>
      </c>
      <c r="C141" s="6">
        <v>172495.07199999999</v>
      </c>
      <c r="D141" s="6">
        <v>58329.991000000002</v>
      </c>
      <c r="E141" s="6">
        <v>366476.147</v>
      </c>
      <c r="F141" s="6">
        <v>17104.438999999998</v>
      </c>
      <c r="G141" s="6">
        <v>0</v>
      </c>
      <c r="H141" s="6">
        <v>1554.481</v>
      </c>
      <c r="I141" s="6">
        <v>13.387</v>
      </c>
      <c r="J141" s="6">
        <v>594.495</v>
      </c>
      <c r="K141" s="7"/>
      <c r="L141" s="6">
        <f t="shared" si="19"/>
        <v>1292.6203528000001</v>
      </c>
      <c r="M141" s="6">
        <f t="shared" si="20"/>
        <v>934.51417485000002</v>
      </c>
      <c r="N141" s="6">
        <f t="shared" si="21"/>
        <v>103.48185594999998</v>
      </c>
      <c r="O141" s="6">
        <f t="shared" si="22"/>
        <v>0</v>
      </c>
      <c r="P141" s="6">
        <f t="shared" si="23"/>
        <v>1.0881367000000002</v>
      </c>
      <c r="Q141" s="6">
        <f t="shared" si="24"/>
        <v>0.29049790000000003</v>
      </c>
      <c r="R141" s="6">
        <f t="shared" si="25"/>
        <v>3.3291720000000007</v>
      </c>
      <c r="T141" s="4">
        <f t="shared" si="26"/>
        <v>2331.9950182000002</v>
      </c>
      <c r="U141" s="4"/>
    </row>
    <row r="142" spans="1:21">
      <c r="A142">
        <v>433</v>
      </c>
      <c r="B142" t="s">
        <v>724</v>
      </c>
      <c r="C142" s="6">
        <v>40483.610999999997</v>
      </c>
      <c r="D142" s="6">
        <v>50519.574999999997</v>
      </c>
      <c r="E142" s="6">
        <v>176345.389</v>
      </c>
      <c r="F142" s="6">
        <v>49189.171000000002</v>
      </c>
      <c r="G142" s="6">
        <v>0</v>
      </c>
      <c r="H142" s="6">
        <v>1909.02</v>
      </c>
      <c r="I142" s="6">
        <v>227.50200000000001</v>
      </c>
      <c r="J142" s="6">
        <v>0</v>
      </c>
      <c r="K142" s="7"/>
      <c r="L142" s="6">
        <f t="shared" si="19"/>
        <v>509.61784160000002</v>
      </c>
      <c r="M142" s="6">
        <f t="shared" si="20"/>
        <v>449.68074195000003</v>
      </c>
      <c r="N142" s="6">
        <f t="shared" si="21"/>
        <v>297.59448455</v>
      </c>
      <c r="O142" s="6">
        <f t="shared" si="22"/>
        <v>0</v>
      </c>
      <c r="P142" s="6">
        <f t="shared" si="23"/>
        <v>1.3363140000000002</v>
      </c>
      <c r="Q142" s="6">
        <f t="shared" si="24"/>
        <v>4.9367934</v>
      </c>
      <c r="R142" s="6">
        <f t="shared" si="25"/>
        <v>0</v>
      </c>
      <c r="T142" s="4">
        <f t="shared" si="26"/>
        <v>1263.1661755</v>
      </c>
      <c r="U142" s="4"/>
    </row>
    <row r="143" spans="1:21">
      <c r="A143">
        <v>434</v>
      </c>
      <c r="B143" t="s">
        <v>725</v>
      </c>
      <c r="C143" s="6">
        <v>126613.12699999999</v>
      </c>
      <c r="D143" s="6">
        <v>112951.52</v>
      </c>
      <c r="E143" s="6">
        <v>312923.09399999998</v>
      </c>
      <c r="F143" s="6">
        <v>57366.256000000001</v>
      </c>
      <c r="G143" s="6">
        <v>124301.94100000001</v>
      </c>
      <c r="H143" s="6">
        <v>2597.8939999999998</v>
      </c>
      <c r="I143" s="6">
        <v>1035.8440000000001</v>
      </c>
      <c r="J143" s="6">
        <v>338.7549999999901</v>
      </c>
      <c r="K143" s="7"/>
      <c r="L143" s="6">
        <f t="shared" si="19"/>
        <v>1341.5620232000001</v>
      </c>
      <c r="M143" s="6">
        <f t="shared" si="20"/>
        <v>797.95388969999999</v>
      </c>
      <c r="N143" s="6">
        <f t="shared" si="21"/>
        <v>347.06584879999997</v>
      </c>
      <c r="O143" s="6">
        <f t="shared" si="22"/>
        <v>696.09086960000013</v>
      </c>
      <c r="P143" s="6">
        <f t="shared" si="23"/>
        <v>1.8185258000000002</v>
      </c>
      <c r="Q143" s="6">
        <f t="shared" si="24"/>
        <v>22.477814800000001</v>
      </c>
      <c r="R143" s="6">
        <f t="shared" si="25"/>
        <v>1.8970279999999449</v>
      </c>
      <c r="T143" s="4">
        <f t="shared" si="26"/>
        <v>3206.9689719000003</v>
      </c>
      <c r="U143" s="4"/>
    </row>
    <row r="144" spans="1:21">
      <c r="A144">
        <v>435</v>
      </c>
      <c r="B144" t="s">
        <v>726</v>
      </c>
      <c r="C144" s="6">
        <v>2636.5329999999999</v>
      </c>
      <c r="D144" s="6">
        <v>14255.34</v>
      </c>
      <c r="E144" s="6">
        <v>17234.780999999999</v>
      </c>
      <c r="F144" s="6">
        <v>14570.767</v>
      </c>
      <c r="G144" s="6">
        <v>0</v>
      </c>
      <c r="H144" s="6">
        <v>122.202</v>
      </c>
      <c r="I144" s="6">
        <v>64.933999999999997</v>
      </c>
      <c r="J144" s="6">
        <v>4577.2259999999997</v>
      </c>
      <c r="K144" s="7"/>
      <c r="L144" s="6">
        <f t="shared" si="19"/>
        <v>94.594488800000008</v>
      </c>
      <c r="M144" s="6">
        <f t="shared" si="20"/>
        <v>43.948691549999999</v>
      </c>
      <c r="N144" s="6">
        <f t="shared" si="21"/>
        <v>88.153140350000001</v>
      </c>
      <c r="O144" s="6">
        <f t="shared" si="22"/>
        <v>0</v>
      </c>
      <c r="P144" s="6">
        <f t="shared" si="23"/>
        <v>8.5541400000000017E-2</v>
      </c>
      <c r="Q144" s="6">
        <f t="shared" si="24"/>
        <v>1.4090677999999999</v>
      </c>
      <c r="R144" s="6">
        <f t="shared" si="25"/>
        <v>25.632465600000003</v>
      </c>
      <c r="T144" s="4">
        <f t="shared" si="26"/>
        <v>228.19092990000001</v>
      </c>
      <c r="U144" s="4"/>
    </row>
    <row r="145" spans="1:21">
      <c r="A145">
        <v>436</v>
      </c>
      <c r="B145" t="s">
        <v>727</v>
      </c>
      <c r="C145" s="6">
        <v>3959.5839999999998</v>
      </c>
      <c r="D145" s="6">
        <v>2995.1750000000002</v>
      </c>
      <c r="E145" s="6">
        <v>41814.332999999999</v>
      </c>
      <c r="F145" s="6">
        <v>2167.9169999999999</v>
      </c>
      <c r="G145" s="6">
        <v>0</v>
      </c>
      <c r="H145" s="6">
        <v>852.42200000000003</v>
      </c>
      <c r="I145" s="6">
        <v>104.02800000000001</v>
      </c>
      <c r="J145" s="6">
        <v>586.17399999999998</v>
      </c>
      <c r="K145" s="7"/>
      <c r="L145" s="6">
        <f t="shared" si="19"/>
        <v>38.946650400000003</v>
      </c>
      <c r="M145" s="6">
        <f t="shared" si="20"/>
        <v>106.62654915</v>
      </c>
      <c r="N145" s="6">
        <f t="shared" si="21"/>
        <v>13.11589785</v>
      </c>
      <c r="O145" s="6">
        <f t="shared" si="22"/>
        <v>0</v>
      </c>
      <c r="P145" s="6">
        <f t="shared" si="23"/>
        <v>0.5966954000000001</v>
      </c>
      <c r="Q145" s="6">
        <f t="shared" si="24"/>
        <v>2.2574076000000001</v>
      </c>
      <c r="R145" s="6">
        <f t="shared" si="25"/>
        <v>3.2825744000000006</v>
      </c>
      <c r="T145" s="4">
        <f t="shared" si="26"/>
        <v>161.54320039999999</v>
      </c>
      <c r="U145" s="4"/>
    </row>
    <row r="146" spans="1:21">
      <c r="A146">
        <v>440</v>
      </c>
      <c r="B146" t="s">
        <v>728</v>
      </c>
      <c r="C146" s="6">
        <v>17632.273000000001</v>
      </c>
      <c r="D146" s="6">
        <v>22258.821</v>
      </c>
      <c r="E146" s="6">
        <v>114722.223</v>
      </c>
      <c r="F146" s="6">
        <v>26319.564999999999</v>
      </c>
      <c r="G146" s="6">
        <v>0</v>
      </c>
      <c r="H146" s="6">
        <v>1646.9010000000001</v>
      </c>
      <c r="I146" s="6">
        <v>253.25399999999999</v>
      </c>
      <c r="J146" s="6">
        <v>0</v>
      </c>
      <c r="K146" s="7"/>
      <c r="L146" s="6">
        <f t="shared" si="19"/>
        <v>223.39012640000001</v>
      </c>
      <c r="M146" s="6">
        <f t="shared" si="20"/>
        <v>292.54166865000002</v>
      </c>
      <c r="N146" s="6">
        <f t="shared" si="21"/>
        <v>159.23336824999998</v>
      </c>
      <c r="O146" s="6">
        <f t="shared" si="22"/>
        <v>0</v>
      </c>
      <c r="P146" s="6">
        <f t="shared" si="23"/>
        <v>1.1528307000000002</v>
      </c>
      <c r="Q146" s="6">
        <f t="shared" si="24"/>
        <v>5.4956117999999998</v>
      </c>
      <c r="R146" s="6">
        <f t="shared" si="25"/>
        <v>0</v>
      </c>
      <c r="T146" s="4">
        <f t="shared" si="26"/>
        <v>681.8136058</v>
      </c>
      <c r="U146" s="4"/>
    </row>
    <row r="147" spans="1:21">
      <c r="A147">
        <v>441</v>
      </c>
      <c r="B147" t="s">
        <v>729</v>
      </c>
      <c r="C147" s="6">
        <v>22583.651000000002</v>
      </c>
      <c r="D147" s="6">
        <v>45497.02</v>
      </c>
      <c r="E147" s="6">
        <v>106116.826</v>
      </c>
      <c r="F147" s="6">
        <v>42154.819000000003</v>
      </c>
      <c r="G147" s="6">
        <v>0</v>
      </c>
      <c r="H147" s="6">
        <v>533.67600000000004</v>
      </c>
      <c r="I147" s="6">
        <v>7.8630000000000004</v>
      </c>
      <c r="J147" s="6">
        <v>18.199000000000002</v>
      </c>
      <c r="K147" s="7"/>
      <c r="L147" s="6">
        <f t="shared" si="19"/>
        <v>381.25175760000008</v>
      </c>
      <c r="M147" s="6">
        <f t="shared" si="20"/>
        <v>270.59790630000003</v>
      </c>
      <c r="N147" s="6">
        <f t="shared" si="21"/>
        <v>255.03665495000001</v>
      </c>
      <c r="O147" s="6">
        <f t="shared" si="22"/>
        <v>0</v>
      </c>
      <c r="P147" s="6">
        <f t="shared" si="23"/>
        <v>0.37357320000000011</v>
      </c>
      <c r="Q147" s="6">
        <f t="shared" si="24"/>
        <v>0.1706271</v>
      </c>
      <c r="R147" s="6">
        <f t="shared" si="25"/>
        <v>0.10191440000000003</v>
      </c>
      <c r="T147" s="4">
        <f t="shared" si="26"/>
        <v>907.43051915000024</v>
      </c>
      <c r="U147" s="4"/>
    </row>
    <row r="148" spans="1:21">
      <c r="A148">
        <v>444</v>
      </c>
      <c r="B148" t="s">
        <v>722</v>
      </c>
      <c r="C148" s="6">
        <v>343375.34499999997</v>
      </c>
      <c r="D148" s="6">
        <v>397512.84299999999</v>
      </c>
      <c r="E148" s="6">
        <v>1067454.5349999999</v>
      </c>
      <c r="F148" s="6">
        <v>131240.557</v>
      </c>
      <c r="G148" s="6">
        <v>0</v>
      </c>
      <c r="H148" s="6">
        <v>7087.5680000000002</v>
      </c>
      <c r="I148" s="6">
        <v>7437.0479999999998</v>
      </c>
      <c r="J148" s="6">
        <v>21.556999999999999</v>
      </c>
      <c r="K148" s="7"/>
      <c r="L148" s="6">
        <f t="shared" si="19"/>
        <v>4148.9738528000007</v>
      </c>
      <c r="M148" s="6">
        <f t="shared" si="20"/>
        <v>2722.0090642499999</v>
      </c>
      <c r="N148" s="6">
        <f t="shared" si="21"/>
        <v>794.00536984999997</v>
      </c>
      <c r="O148" s="6">
        <f t="shared" si="22"/>
        <v>0</v>
      </c>
      <c r="P148" s="6">
        <f t="shared" si="23"/>
        <v>4.9612976000000009</v>
      </c>
      <c r="Q148" s="6">
        <f t="shared" si="24"/>
        <v>161.38394159999999</v>
      </c>
      <c r="R148" s="6">
        <f t="shared" si="25"/>
        <v>0.12071920000000001</v>
      </c>
      <c r="T148" s="4">
        <f t="shared" si="26"/>
        <v>7831.3335261000002</v>
      </c>
      <c r="U148" s="4"/>
    </row>
    <row r="149" spans="1:21">
      <c r="A149">
        <v>445</v>
      </c>
      <c r="B149" t="s">
        <v>764</v>
      </c>
      <c r="C149" s="6">
        <v>107942.246</v>
      </c>
      <c r="D149" s="6">
        <v>292554.28000000003</v>
      </c>
      <c r="E149" s="6">
        <v>353034.01299999998</v>
      </c>
      <c r="F149" s="6">
        <v>148415.954</v>
      </c>
      <c r="G149" s="6">
        <v>0</v>
      </c>
      <c r="H149" s="6">
        <v>3105.607</v>
      </c>
      <c r="I149" s="6">
        <v>786.43499999999995</v>
      </c>
      <c r="J149" s="6">
        <v>364.66899999999998</v>
      </c>
      <c r="K149" s="7"/>
      <c r="L149" s="6">
        <f t="shared" si="19"/>
        <v>2242.7805456000006</v>
      </c>
      <c r="M149" s="6">
        <f t="shared" si="20"/>
        <v>900.23673314999996</v>
      </c>
      <c r="N149" s="6">
        <f t="shared" si="21"/>
        <v>897.91652169999998</v>
      </c>
      <c r="O149" s="6">
        <f t="shared" si="22"/>
        <v>0</v>
      </c>
      <c r="P149" s="6">
        <f t="shared" si="23"/>
        <v>2.1739249000000003</v>
      </c>
      <c r="Q149" s="6">
        <f t="shared" si="24"/>
        <v>17.0656395</v>
      </c>
      <c r="R149" s="6">
        <f t="shared" si="25"/>
        <v>2.0421464</v>
      </c>
      <c r="T149" s="4">
        <f t="shared" si="26"/>
        <v>4060.1733648500008</v>
      </c>
      <c r="U149" s="4"/>
    </row>
    <row r="150" spans="1:21">
      <c r="A150">
        <v>475</v>
      </c>
      <c r="B150" t="s">
        <v>730</v>
      </c>
      <c r="C150" s="6">
        <v>35812.25</v>
      </c>
      <c r="D150" s="6">
        <v>31217.26</v>
      </c>
      <c r="E150" s="6">
        <v>127257.913</v>
      </c>
      <c r="F150" s="6">
        <v>29075.865000000002</v>
      </c>
      <c r="G150" s="6">
        <v>0</v>
      </c>
      <c r="H150" s="6">
        <v>1916.1780000000001</v>
      </c>
      <c r="I150" s="6">
        <v>7.7640000000000002</v>
      </c>
      <c r="J150" s="6">
        <v>11773.942999999999</v>
      </c>
      <c r="K150" s="7"/>
      <c r="L150" s="6">
        <f t="shared" si="19"/>
        <v>375.36525600000004</v>
      </c>
      <c r="M150" s="6">
        <f t="shared" si="20"/>
        <v>324.50767815</v>
      </c>
      <c r="N150" s="6">
        <f t="shared" si="21"/>
        <v>175.90898325000001</v>
      </c>
      <c r="O150" s="6">
        <f t="shared" si="22"/>
        <v>0</v>
      </c>
      <c r="P150" s="6">
        <f t="shared" si="23"/>
        <v>1.3413246000000003</v>
      </c>
      <c r="Q150" s="6">
        <f t="shared" si="24"/>
        <v>0.16847880000000001</v>
      </c>
      <c r="R150" s="6">
        <f t="shared" si="25"/>
        <v>65.934080800000004</v>
      </c>
      <c r="T150" s="4">
        <f t="shared" si="26"/>
        <v>877.29172080000001</v>
      </c>
      <c r="U150" s="4"/>
    </row>
    <row r="151" spans="1:21">
      <c r="A151">
        <v>480</v>
      </c>
      <c r="B151" t="s">
        <v>731</v>
      </c>
      <c r="C151" s="6">
        <v>12771.385</v>
      </c>
      <c r="D151" s="6">
        <v>4832.8990000000003</v>
      </c>
      <c r="E151" s="6">
        <v>41830.762000000002</v>
      </c>
      <c r="F151" s="6">
        <v>3217.2779999999998</v>
      </c>
      <c r="G151" s="6">
        <v>0</v>
      </c>
      <c r="H151" s="6">
        <v>213.72399999999999</v>
      </c>
      <c r="I151" s="6">
        <v>8.8070000000000004</v>
      </c>
      <c r="J151" s="6">
        <v>5115.0780000000004</v>
      </c>
      <c r="K151" s="7"/>
      <c r="L151" s="6">
        <f t="shared" si="19"/>
        <v>98.583990400000019</v>
      </c>
      <c r="M151" s="6">
        <f t="shared" si="20"/>
        <v>106.66844310000002</v>
      </c>
      <c r="N151" s="6">
        <f t="shared" si="21"/>
        <v>19.464531899999997</v>
      </c>
      <c r="O151" s="6">
        <f t="shared" si="22"/>
        <v>0</v>
      </c>
      <c r="P151" s="6">
        <f t="shared" si="23"/>
        <v>0.14960680000000001</v>
      </c>
      <c r="Q151" s="6">
        <f t="shared" si="24"/>
        <v>0.1911119</v>
      </c>
      <c r="R151" s="6">
        <f t="shared" si="25"/>
        <v>28.644436800000008</v>
      </c>
      <c r="T151" s="4">
        <f t="shared" si="26"/>
        <v>225.05768410000005</v>
      </c>
      <c r="U151" s="4"/>
    </row>
    <row r="152" spans="1:21">
      <c r="A152">
        <v>481</v>
      </c>
      <c r="B152" t="s">
        <v>732</v>
      </c>
      <c r="C152" s="6">
        <v>57877.794000000002</v>
      </c>
      <c r="D152" s="6">
        <v>46450.587</v>
      </c>
      <c r="E152" s="6">
        <v>242787.65</v>
      </c>
      <c r="F152" s="6">
        <v>12391.816000000001</v>
      </c>
      <c r="G152" s="6">
        <v>0</v>
      </c>
      <c r="H152" s="6">
        <v>122.357</v>
      </c>
      <c r="I152" s="6">
        <v>1320.6959999999999</v>
      </c>
      <c r="J152" s="6">
        <v>74.61</v>
      </c>
      <c r="K152" s="7"/>
      <c r="L152" s="6">
        <f t="shared" si="19"/>
        <v>584.2389336</v>
      </c>
      <c r="M152" s="6">
        <f t="shared" si="20"/>
        <v>619.10850749999997</v>
      </c>
      <c r="N152" s="6">
        <f t="shared" si="21"/>
        <v>74.970486800000003</v>
      </c>
      <c r="O152" s="6">
        <f t="shared" si="22"/>
        <v>0</v>
      </c>
      <c r="P152" s="6">
        <f t="shared" si="23"/>
        <v>8.5649900000000015E-2</v>
      </c>
      <c r="Q152" s="6">
        <f t="shared" si="24"/>
        <v>28.659103200000001</v>
      </c>
      <c r="R152" s="6">
        <f t="shared" si="25"/>
        <v>0.41781600000000008</v>
      </c>
      <c r="T152" s="4">
        <f t="shared" si="26"/>
        <v>1307.0626809999999</v>
      </c>
      <c r="U152" s="4"/>
    </row>
    <row r="153" spans="1:21">
      <c r="A153">
        <v>483</v>
      </c>
      <c r="B153" t="s">
        <v>733</v>
      </c>
      <c r="C153" s="6">
        <v>4379.7730000000001</v>
      </c>
      <c r="D153" s="6">
        <v>2286.4630000000002</v>
      </c>
      <c r="E153" s="6">
        <v>18925.776000000002</v>
      </c>
      <c r="F153" s="6">
        <v>1721.3689999999999</v>
      </c>
      <c r="G153" s="6">
        <v>0</v>
      </c>
      <c r="H153" s="6">
        <v>11.962</v>
      </c>
      <c r="I153" s="6">
        <v>0</v>
      </c>
      <c r="J153" s="6">
        <v>5431.51</v>
      </c>
      <c r="K153" s="7"/>
      <c r="L153" s="6">
        <f t="shared" si="19"/>
        <v>37.330921600000011</v>
      </c>
      <c r="M153" s="6">
        <f t="shared" si="20"/>
        <v>48.26072880000001</v>
      </c>
      <c r="N153" s="6">
        <f t="shared" si="21"/>
        <v>10.41428245</v>
      </c>
      <c r="O153" s="6">
        <f t="shared" si="22"/>
        <v>0</v>
      </c>
      <c r="P153" s="6">
        <f t="shared" si="23"/>
        <v>8.3734000000000013E-3</v>
      </c>
      <c r="Q153" s="6">
        <f t="shared" si="24"/>
        <v>0</v>
      </c>
      <c r="R153" s="6">
        <f t="shared" si="25"/>
        <v>30.416456000000007</v>
      </c>
      <c r="T153" s="4">
        <f t="shared" si="26"/>
        <v>96.014306250000018</v>
      </c>
      <c r="U153" s="4"/>
    </row>
    <row r="154" spans="1:21">
      <c r="A154">
        <v>484</v>
      </c>
      <c r="B154" t="s">
        <v>734</v>
      </c>
      <c r="C154" s="6">
        <v>21702.721999999998</v>
      </c>
      <c r="D154" s="6">
        <v>27350.781999999999</v>
      </c>
      <c r="E154" s="6">
        <v>68984.933000000005</v>
      </c>
      <c r="F154" s="6">
        <v>27978.651999999998</v>
      </c>
      <c r="G154" s="6">
        <v>0</v>
      </c>
      <c r="H154" s="6">
        <v>1216.2539999999999</v>
      </c>
      <c r="I154" s="6">
        <v>504.21</v>
      </c>
      <c r="J154" s="6">
        <v>761.84500000000003</v>
      </c>
      <c r="K154" s="7"/>
      <c r="L154" s="6">
        <f t="shared" si="19"/>
        <v>274.69962240000007</v>
      </c>
      <c r="M154" s="6">
        <f t="shared" si="20"/>
        <v>175.91157915000002</v>
      </c>
      <c r="N154" s="6">
        <f t="shared" si="21"/>
        <v>169.27084459999998</v>
      </c>
      <c r="O154" s="6">
        <f t="shared" si="22"/>
        <v>0</v>
      </c>
      <c r="P154" s="6">
        <f t="shared" si="23"/>
        <v>0.85137780000000007</v>
      </c>
      <c r="Q154" s="6">
        <f t="shared" si="24"/>
        <v>10.941357</v>
      </c>
      <c r="R154" s="6">
        <f t="shared" si="25"/>
        <v>4.2663320000000011</v>
      </c>
      <c r="T154" s="4">
        <f t="shared" si="26"/>
        <v>631.67478095000013</v>
      </c>
      <c r="U154" s="4"/>
    </row>
    <row r="155" spans="1:21">
      <c r="A155">
        <v>489</v>
      </c>
      <c r="B155" t="s">
        <v>735</v>
      </c>
      <c r="C155" s="6">
        <v>8771.7669999999998</v>
      </c>
      <c r="D155" s="6">
        <v>8538.2870000000003</v>
      </c>
      <c r="E155" s="6">
        <v>36291.053999999996</v>
      </c>
      <c r="F155" s="6">
        <v>12063.364</v>
      </c>
      <c r="G155" s="6">
        <v>0</v>
      </c>
      <c r="H155" s="6">
        <v>607.68600000000004</v>
      </c>
      <c r="I155" s="6">
        <v>0</v>
      </c>
      <c r="J155" s="6">
        <v>0</v>
      </c>
      <c r="K155" s="7"/>
      <c r="L155" s="6">
        <f t="shared" si="19"/>
        <v>96.936302400000017</v>
      </c>
      <c r="M155" s="6">
        <f t="shared" si="20"/>
        <v>92.542187699999999</v>
      </c>
      <c r="N155" s="6">
        <f t="shared" si="21"/>
        <v>72.983352199999999</v>
      </c>
      <c r="O155" s="6">
        <f t="shared" si="22"/>
        <v>0</v>
      </c>
      <c r="P155" s="6">
        <f t="shared" si="23"/>
        <v>0.4253802000000001</v>
      </c>
      <c r="Q155" s="6">
        <f t="shared" si="24"/>
        <v>0</v>
      </c>
      <c r="R155" s="6">
        <f t="shared" si="25"/>
        <v>0</v>
      </c>
      <c r="T155" s="4">
        <f t="shared" si="26"/>
        <v>262.88722250000001</v>
      </c>
      <c r="U155" s="4"/>
    </row>
    <row r="156" spans="1:21">
      <c r="A156">
        <v>491</v>
      </c>
      <c r="B156" t="s">
        <v>736</v>
      </c>
      <c r="C156" s="6">
        <v>470351.326</v>
      </c>
      <c r="D156" s="6">
        <v>328657.89199999999</v>
      </c>
      <c r="E156" s="6">
        <v>1283988.605</v>
      </c>
      <c r="F156" s="6">
        <v>161178.64000000001</v>
      </c>
      <c r="G156" s="6">
        <v>0</v>
      </c>
      <c r="H156" s="6">
        <v>9422.9560000000001</v>
      </c>
      <c r="I156" s="6">
        <v>1178.7819999999999</v>
      </c>
      <c r="J156" s="6">
        <v>4422.6980000000003</v>
      </c>
      <c r="K156" s="7"/>
      <c r="L156" s="6">
        <f t="shared" si="19"/>
        <v>4474.4516208000005</v>
      </c>
      <c r="M156" s="6">
        <f t="shared" si="20"/>
        <v>3274.17094275</v>
      </c>
      <c r="N156" s="6">
        <f t="shared" si="21"/>
        <v>975.13077200000009</v>
      </c>
      <c r="O156" s="6">
        <f t="shared" si="22"/>
        <v>0</v>
      </c>
      <c r="P156" s="6">
        <f t="shared" si="23"/>
        <v>6.5960692000000014</v>
      </c>
      <c r="Q156" s="6">
        <f t="shared" si="24"/>
        <v>25.5795694</v>
      </c>
      <c r="R156" s="6">
        <f t="shared" si="25"/>
        <v>24.767108800000006</v>
      </c>
      <c r="T156" s="4">
        <f t="shared" si="26"/>
        <v>8755.9289741500015</v>
      </c>
      <c r="U156" s="4"/>
    </row>
    <row r="157" spans="1:21">
      <c r="A157">
        <v>494</v>
      </c>
      <c r="B157" t="s">
        <v>737</v>
      </c>
      <c r="C157" s="6">
        <v>61584.440999999999</v>
      </c>
      <c r="D157" s="6">
        <v>17162.744999999999</v>
      </c>
      <c r="E157" s="6">
        <v>185025.72399999999</v>
      </c>
      <c r="F157" s="6">
        <v>7804.8190000000004</v>
      </c>
      <c r="G157" s="6">
        <v>0</v>
      </c>
      <c r="H157" s="6">
        <v>545.26700000000005</v>
      </c>
      <c r="I157" s="6">
        <v>243.91800000000001</v>
      </c>
      <c r="J157" s="6">
        <v>73349.801999999996</v>
      </c>
      <c r="K157" s="7"/>
      <c r="L157" s="6">
        <f t="shared" si="19"/>
        <v>440.98424160000008</v>
      </c>
      <c r="M157" s="6">
        <f t="shared" si="20"/>
        <v>471.81559620000002</v>
      </c>
      <c r="N157" s="6">
        <f t="shared" si="21"/>
        <v>47.219154950000004</v>
      </c>
      <c r="O157" s="6">
        <f t="shared" si="22"/>
        <v>0</v>
      </c>
      <c r="P157" s="6">
        <f t="shared" si="23"/>
        <v>0.38168690000000011</v>
      </c>
      <c r="Q157" s="6">
        <f t="shared" si="24"/>
        <v>5.2930206000000002</v>
      </c>
      <c r="R157" s="6">
        <f t="shared" si="25"/>
        <v>410.75889120000005</v>
      </c>
      <c r="T157" s="4">
        <f t="shared" si="26"/>
        <v>965.69370025000001</v>
      </c>
      <c r="U157" s="4"/>
    </row>
    <row r="158" spans="1:21">
      <c r="A158">
        <v>495</v>
      </c>
      <c r="B158" t="s">
        <v>738</v>
      </c>
      <c r="C158" s="6">
        <v>8276.8029999999999</v>
      </c>
      <c r="D158" s="6">
        <v>9290.0470000000005</v>
      </c>
      <c r="E158" s="6">
        <v>32733.879000000001</v>
      </c>
      <c r="F158" s="6">
        <v>9815.7720000000008</v>
      </c>
      <c r="G158" s="6">
        <v>0</v>
      </c>
      <c r="H158" s="6">
        <v>274.91300000000001</v>
      </c>
      <c r="I158" s="6">
        <v>50.706000000000003</v>
      </c>
      <c r="J158" s="6">
        <v>0</v>
      </c>
      <c r="K158" s="7"/>
      <c r="L158" s="6">
        <f t="shared" si="19"/>
        <v>98.37436000000001</v>
      </c>
      <c r="M158" s="6">
        <f t="shared" si="20"/>
        <v>83.471391450000013</v>
      </c>
      <c r="N158" s="6">
        <f t="shared" si="21"/>
        <v>59.385420600000003</v>
      </c>
      <c r="O158" s="6">
        <f t="shared" si="22"/>
        <v>0</v>
      </c>
      <c r="P158" s="6">
        <f t="shared" si="23"/>
        <v>0.19243910000000003</v>
      </c>
      <c r="Q158" s="6">
        <f t="shared" si="24"/>
        <v>1.1003202000000001</v>
      </c>
      <c r="R158" s="6">
        <f t="shared" si="25"/>
        <v>0</v>
      </c>
      <c r="T158" s="4">
        <f t="shared" si="26"/>
        <v>242.52393135000003</v>
      </c>
      <c r="U158" s="4"/>
    </row>
    <row r="159" spans="1:21">
      <c r="A159">
        <v>498</v>
      </c>
      <c r="B159" t="s">
        <v>739</v>
      </c>
      <c r="C159" s="6">
        <v>43223.008000000002</v>
      </c>
      <c r="D159" s="6">
        <v>16399.297999999999</v>
      </c>
      <c r="E159" s="6">
        <v>45637.892</v>
      </c>
      <c r="F159" s="6">
        <v>23876.914000000001</v>
      </c>
      <c r="G159" s="6">
        <v>0</v>
      </c>
      <c r="H159" s="6">
        <v>63.152999999999999</v>
      </c>
      <c r="I159" s="6">
        <v>196.85300000000001</v>
      </c>
      <c r="J159" s="6">
        <v>478.17200000000003</v>
      </c>
      <c r="K159" s="7"/>
      <c r="L159" s="6">
        <f t="shared" si="19"/>
        <v>333.8849136</v>
      </c>
      <c r="M159" s="6">
        <f t="shared" si="20"/>
        <v>116.37662460000001</v>
      </c>
      <c r="N159" s="6">
        <f t="shared" si="21"/>
        <v>144.45532969999999</v>
      </c>
      <c r="O159" s="6">
        <f t="shared" si="22"/>
        <v>0</v>
      </c>
      <c r="P159" s="6">
        <f t="shared" si="23"/>
        <v>4.4207100000000006E-2</v>
      </c>
      <c r="Q159" s="6">
        <f t="shared" si="24"/>
        <v>4.2717101</v>
      </c>
      <c r="R159" s="6">
        <f t="shared" si="25"/>
        <v>2.6777632000000007</v>
      </c>
      <c r="T159" s="4">
        <f t="shared" si="26"/>
        <v>599.03278509999996</v>
      </c>
      <c r="U159" s="4"/>
    </row>
    <row r="160" spans="1:21">
      <c r="A160">
        <v>499</v>
      </c>
      <c r="B160" t="s">
        <v>740</v>
      </c>
      <c r="C160" s="6">
        <v>97596.369000000006</v>
      </c>
      <c r="D160" s="6">
        <v>79254.642000000007</v>
      </c>
      <c r="E160" s="6">
        <v>453912.41800000001</v>
      </c>
      <c r="F160" s="6">
        <v>53290.32</v>
      </c>
      <c r="G160" s="6">
        <v>0</v>
      </c>
      <c r="H160" s="6">
        <v>4253.9750000000004</v>
      </c>
      <c r="I160" s="6">
        <v>351.48599999999999</v>
      </c>
      <c r="J160" s="6">
        <v>16071.424000000001</v>
      </c>
      <c r="K160" s="7"/>
      <c r="L160" s="6">
        <f t="shared" si="19"/>
        <v>990.36566160000018</v>
      </c>
      <c r="M160" s="6">
        <f t="shared" si="20"/>
        <v>1157.4766659000002</v>
      </c>
      <c r="N160" s="6">
        <f t="shared" si="21"/>
        <v>322.40643599999999</v>
      </c>
      <c r="O160" s="6">
        <f t="shared" si="22"/>
        <v>0</v>
      </c>
      <c r="P160" s="6">
        <f t="shared" si="23"/>
        <v>2.9777825000000009</v>
      </c>
      <c r="Q160" s="6">
        <f t="shared" si="24"/>
        <v>7.6272462000000001</v>
      </c>
      <c r="R160" s="6">
        <f t="shared" si="25"/>
        <v>89.999974400000013</v>
      </c>
      <c r="T160" s="4">
        <f t="shared" si="26"/>
        <v>2480.853792200001</v>
      </c>
      <c r="U160" s="4"/>
    </row>
    <row r="161" spans="1:21">
      <c r="A161">
        <v>500</v>
      </c>
      <c r="B161" t="s">
        <v>741</v>
      </c>
      <c r="C161" s="6">
        <v>59069.506999999998</v>
      </c>
      <c r="D161" s="6">
        <v>39453.928</v>
      </c>
      <c r="E161" s="6">
        <v>256294.27600000001</v>
      </c>
      <c r="F161" s="6">
        <v>9718.8729999999996</v>
      </c>
      <c r="G161" s="6">
        <v>0</v>
      </c>
      <c r="H161" s="6">
        <v>1635.6790000000001</v>
      </c>
      <c r="I161" s="6">
        <v>510.99799999999999</v>
      </c>
      <c r="J161" s="6">
        <v>0</v>
      </c>
      <c r="K161" s="7"/>
      <c r="L161" s="6">
        <f t="shared" si="19"/>
        <v>551.73123600000008</v>
      </c>
      <c r="M161" s="6">
        <f t="shared" si="20"/>
        <v>653.55040380000003</v>
      </c>
      <c r="N161" s="6">
        <f t="shared" si="21"/>
        <v>58.799181649999994</v>
      </c>
      <c r="O161" s="6">
        <f t="shared" si="22"/>
        <v>0</v>
      </c>
      <c r="P161" s="6">
        <f t="shared" si="23"/>
        <v>1.1449753000000003</v>
      </c>
      <c r="Q161" s="6">
        <f t="shared" si="24"/>
        <v>11.0886566</v>
      </c>
      <c r="R161" s="6">
        <f t="shared" si="25"/>
        <v>0</v>
      </c>
      <c r="T161" s="4">
        <f t="shared" si="26"/>
        <v>1276.3144533499999</v>
      </c>
      <c r="U161" s="4"/>
    </row>
    <row r="162" spans="1:21">
      <c r="A162">
        <v>503</v>
      </c>
      <c r="B162" t="s">
        <v>742</v>
      </c>
      <c r="C162" s="6">
        <v>51442.665999999997</v>
      </c>
      <c r="D162" s="6">
        <v>29261.746999999999</v>
      </c>
      <c r="E162" s="6">
        <v>164598.57500000001</v>
      </c>
      <c r="F162" s="6">
        <v>13716.6</v>
      </c>
      <c r="G162" s="6">
        <v>0</v>
      </c>
      <c r="H162" s="6">
        <v>1605.45</v>
      </c>
      <c r="I162" s="6">
        <v>0.20300000000000001</v>
      </c>
      <c r="J162" s="6">
        <v>0</v>
      </c>
      <c r="K162" s="7"/>
      <c r="L162" s="6">
        <f t="shared" si="19"/>
        <v>451.94471280000005</v>
      </c>
      <c r="M162" s="6">
        <f t="shared" si="20"/>
        <v>419.72636625000007</v>
      </c>
      <c r="N162" s="6">
        <f t="shared" si="21"/>
        <v>82.985429999999994</v>
      </c>
      <c r="O162" s="6">
        <f t="shared" si="22"/>
        <v>0</v>
      </c>
      <c r="P162" s="6">
        <f t="shared" si="23"/>
        <v>1.1238150000000002</v>
      </c>
      <c r="Q162" s="6">
        <f t="shared" si="24"/>
        <v>4.4051000000000003E-3</v>
      </c>
      <c r="R162" s="6">
        <f t="shared" si="25"/>
        <v>0</v>
      </c>
      <c r="T162" s="4">
        <f t="shared" si="26"/>
        <v>955.78472915000009</v>
      </c>
      <c r="U162" s="4"/>
    </row>
    <row r="163" spans="1:21">
      <c r="A163">
        <v>504</v>
      </c>
      <c r="B163" t="s">
        <v>743</v>
      </c>
      <c r="C163" s="6">
        <v>6781.2030000000004</v>
      </c>
      <c r="D163" s="6">
        <v>7181.5940000000001</v>
      </c>
      <c r="E163" s="6">
        <v>36759.135999999999</v>
      </c>
      <c r="F163" s="6">
        <v>6070.973</v>
      </c>
      <c r="G163" s="6">
        <v>0</v>
      </c>
      <c r="H163" s="6">
        <v>267.84800000000001</v>
      </c>
      <c r="I163" s="6">
        <v>0</v>
      </c>
      <c r="J163" s="6">
        <v>0</v>
      </c>
      <c r="K163" s="7"/>
      <c r="L163" s="6">
        <f t="shared" si="19"/>
        <v>78.191663200000008</v>
      </c>
      <c r="M163" s="6">
        <f t="shared" si="20"/>
        <v>93.735796800000003</v>
      </c>
      <c r="N163" s="6">
        <f t="shared" si="21"/>
        <v>36.729386650000002</v>
      </c>
      <c r="O163" s="6">
        <f t="shared" si="22"/>
        <v>0</v>
      </c>
      <c r="P163" s="6">
        <f t="shared" si="23"/>
        <v>0.18749360000000004</v>
      </c>
      <c r="Q163" s="6">
        <f t="shared" si="24"/>
        <v>0</v>
      </c>
      <c r="R163" s="6">
        <f t="shared" si="25"/>
        <v>0</v>
      </c>
      <c r="T163" s="4">
        <f t="shared" si="26"/>
        <v>208.84434025000002</v>
      </c>
      <c r="U163" s="4"/>
    </row>
    <row r="164" spans="1:21">
      <c r="A164">
        <v>505</v>
      </c>
      <c r="B164" t="s">
        <v>744</v>
      </c>
      <c r="C164" s="6">
        <v>172886.60200000001</v>
      </c>
      <c r="D164" s="6">
        <v>164022.92300000001</v>
      </c>
      <c r="E164" s="6">
        <v>495394.73599999998</v>
      </c>
      <c r="F164" s="6">
        <v>14654.27</v>
      </c>
      <c r="G164" s="6">
        <v>0</v>
      </c>
      <c r="H164" s="6">
        <v>6446.97</v>
      </c>
      <c r="I164" s="6">
        <v>3048.7020000000002</v>
      </c>
      <c r="J164" s="6">
        <v>0</v>
      </c>
      <c r="K164" s="7"/>
      <c r="L164" s="6">
        <f t="shared" si="19"/>
        <v>1886.6933400000005</v>
      </c>
      <c r="M164" s="6">
        <f t="shared" si="20"/>
        <v>1263.2565767999999</v>
      </c>
      <c r="N164" s="6">
        <f t="shared" si="21"/>
        <v>88.658333499999998</v>
      </c>
      <c r="O164" s="6">
        <f t="shared" si="22"/>
        <v>0</v>
      </c>
      <c r="P164" s="6">
        <f t="shared" si="23"/>
        <v>4.5128790000000008</v>
      </c>
      <c r="Q164" s="6">
        <f t="shared" si="24"/>
        <v>66.156833400000011</v>
      </c>
      <c r="R164" s="6">
        <f t="shared" si="25"/>
        <v>0</v>
      </c>
      <c r="T164" s="4">
        <f t="shared" si="26"/>
        <v>3309.2779627</v>
      </c>
      <c r="U164" s="4"/>
    </row>
    <row r="165" spans="1:21">
      <c r="A165">
        <v>507</v>
      </c>
      <c r="B165" t="s">
        <v>746</v>
      </c>
      <c r="C165" s="6">
        <v>41821.404999999999</v>
      </c>
      <c r="D165" s="6">
        <v>73231.789000000004</v>
      </c>
      <c r="E165" s="6">
        <v>132301.647</v>
      </c>
      <c r="F165" s="6">
        <v>74204.786999999997</v>
      </c>
      <c r="G165" s="6">
        <v>0</v>
      </c>
      <c r="H165" s="6">
        <v>177.03200000000001</v>
      </c>
      <c r="I165" s="6">
        <v>281.29300000000001</v>
      </c>
      <c r="J165" s="6">
        <v>71.290000000000006</v>
      </c>
      <c r="K165" s="7"/>
      <c r="L165" s="6">
        <f t="shared" si="19"/>
        <v>644.29788640000015</v>
      </c>
      <c r="M165" s="6">
        <f t="shared" si="20"/>
        <v>337.36919985000003</v>
      </c>
      <c r="N165" s="6">
        <f t="shared" si="21"/>
        <v>448.93896134999994</v>
      </c>
      <c r="O165" s="6">
        <f t="shared" si="22"/>
        <v>0</v>
      </c>
      <c r="P165" s="6">
        <f t="shared" si="23"/>
        <v>0.12392240000000003</v>
      </c>
      <c r="Q165" s="6">
        <f t="shared" si="24"/>
        <v>6.1040581000000005</v>
      </c>
      <c r="R165" s="6">
        <f t="shared" si="25"/>
        <v>0.39922400000000008</v>
      </c>
      <c r="T165" s="4">
        <f t="shared" si="26"/>
        <v>1436.8340281000003</v>
      </c>
      <c r="U165" s="4"/>
    </row>
    <row r="166" spans="1:21">
      <c r="A166">
        <v>508</v>
      </c>
      <c r="B166" t="s">
        <v>745</v>
      </c>
      <c r="C166" s="6">
        <v>99269.328999999998</v>
      </c>
      <c r="D166" s="6">
        <v>39400.978000000003</v>
      </c>
      <c r="E166" s="6">
        <v>217592.95800000001</v>
      </c>
      <c r="F166" s="6">
        <v>28480.583999999999</v>
      </c>
      <c r="G166" s="6">
        <v>0</v>
      </c>
      <c r="H166" s="6">
        <v>3532.0650000000001</v>
      </c>
      <c r="I166" s="6">
        <v>0</v>
      </c>
      <c r="J166" s="6">
        <v>1395.98</v>
      </c>
      <c r="K166" s="7"/>
      <c r="L166" s="6">
        <f t="shared" si="19"/>
        <v>776.55371920000016</v>
      </c>
      <c r="M166" s="6">
        <f t="shared" si="20"/>
        <v>554.86204290000012</v>
      </c>
      <c r="N166" s="6">
        <f t="shared" si="21"/>
        <v>172.30753319999999</v>
      </c>
      <c r="O166" s="6">
        <f t="shared" si="22"/>
        <v>0</v>
      </c>
      <c r="P166" s="6">
        <f t="shared" si="23"/>
        <v>2.4724455000000005</v>
      </c>
      <c r="Q166" s="6">
        <f t="shared" si="24"/>
        <v>0</v>
      </c>
      <c r="R166" s="6">
        <f t="shared" si="25"/>
        <v>7.8174880000000009</v>
      </c>
      <c r="T166" s="4">
        <f t="shared" si="26"/>
        <v>1506.1957408000005</v>
      </c>
      <c r="U166" s="4"/>
    </row>
    <row r="167" spans="1:21">
      <c r="A167">
        <v>529</v>
      </c>
      <c r="B167" t="s">
        <v>747</v>
      </c>
      <c r="C167" s="6">
        <v>138562.03099999999</v>
      </c>
      <c r="D167" s="6">
        <v>208033.16399999999</v>
      </c>
      <c r="E167" s="6">
        <v>543346.07299999997</v>
      </c>
      <c r="F167" s="6">
        <v>74151.103000000003</v>
      </c>
      <c r="G167" s="6">
        <v>0</v>
      </c>
      <c r="H167" s="6">
        <v>325.06900000000002</v>
      </c>
      <c r="I167" s="6">
        <v>1134.1880000000001</v>
      </c>
      <c r="J167" s="6">
        <v>13226.303</v>
      </c>
      <c r="K167" s="7"/>
      <c r="L167" s="6">
        <f t="shared" si="19"/>
        <v>1940.933092</v>
      </c>
      <c r="M167" s="6">
        <f t="shared" si="20"/>
        <v>1385.5324861500001</v>
      </c>
      <c r="N167" s="6">
        <f t="shared" si="21"/>
        <v>448.61417315</v>
      </c>
      <c r="O167" s="6">
        <f t="shared" si="22"/>
        <v>0</v>
      </c>
      <c r="P167" s="6">
        <f t="shared" si="23"/>
        <v>0.22754830000000004</v>
      </c>
      <c r="Q167" s="6">
        <f t="shared" si="24"/>
        <v>24.611879600000002</v>
      </c>
      <c r="R167" s="6">
        <f t="shared" si="25"/>
        <v>74.067296800000008</v>
      </c>
      <c r="T167" s="4">
        <f t="shared" si="26"/>
        <v>3799.9191792000001</v>
      </c>
      <c r="U167" s="4"/>
    </row>
    <row r="168" spans="1:21">
      <c r="A168">
        <v>531</v>
      </c>
      <c r="B168" t="s">
        <v>748</v>
      </c>
      <c r="C168" s="6">
        <v>39183.019999999997</v>
      </c>
      <c r="D168" s="6">
        <v>8343.2029999999995</v>
      </c>
      <c r="E168" s="6">
        <v>115651.69100000001</v>
      </c>
      <c r="F168" s="6">
        <v>2318.2489999999998</v>
      </c>
      <c r="G168" s="6">
        <v>0</v>
      </c>
      <c r="H168" s="6">
        <v>948.87800000000004</v>
      </c>
      <c r="I168" s="6">
        <v>119.16800000000001</v>
      </c>
      <c r="J168" s="6">
        <v>15213.197</v>
      </c>
      <c r="K168" s="7"/>
      <c r="L168" s="6">
        <f t="shared" si="19"/>
        <v>266.14684880000004</v>
      </c>
      <c r="M168" s="6">
        <f t="shared" si="20"/>
        <v>294.91181205000004</v>
      </c>
      <c r="N168" s="6">
        <f t="shared" si="21"/>
        <v>14.025406449999998</v>
      </c>
      <c r="O168" s="6">
        <f t="shared" si="22"/>
        <v>0</v>
      </c>
      <c r="P168" s="6">
        <f t="shared" si="23"/>
        <v>0.6642146000000001</v>
      </c>
      <c r="Q168" s="6">
        <f t="shared" si="24"/>
        <v>2.5859456000000001</v>
      </c>
      <c r="R168" s="6">
        <f t="shared" si="25"/>
        <v>85.193903200000008</v>
      </c>
      <c r="T168" s="4">
        <f t="shared" si="26"/>
        <v>578.3342275</v>
      </c>
      <c r="U168" s="4"/>
    </row>
    <row r="169" spans="1:21">
      <c r="A169">
        <v>535</v>
      </c>
      <c r="B169" t="s">
        <v>749</v>
      </c>
      <c r="C169" s="6">
        <v>85884.782999999996</v>
      </c>
      <c r="D169" s="6">
        <v>21331.955000000002</v>
      </c>
      <c r="E169" s="6">
        <v>222363.149</v>
      </c>
      <c r="F169" s="6">
        <v>3597.5340000000001</v>
      </c>
      <c r="G169" s="6">
        <v>0</v>
      </c>
      <c r="H169" s="6">
        <v>2143.1120000000001</v>
      </c>
      <c r="I169" s="6">
        <v>539.33699999999999</v>
      </c>
      <c r="J169" s="6">
        <v>679.70400000000006</v>
      </c>
      <c r="K169" s="7"/>
      <c r="L169" s="6">
        <f t="shared" si="19"/>
        <v>600.41373280000005</v>
      </c>
      <c r="M169" s="6">
        <f t="shared" si="20"/>
        <v>567.02602995000007</v>
      </c>
      <c r="N169" s="6">
        <f t="shared" si="21"/>
        <v>21.765080699999999</v>
      </c>
      <c r="O169" s="6">
        <f t="shared" si="22"/>
        <v>0</v>
      </c>
      <c r="P169" s="6">
        <f t="shared" si="23"/>
        <v>1.5001784000000002</v>
      </c>
      <c r="Q169" s="6">
        <f t="shared" si="24"/>
        <v>11.7036129</v>
      </c>
      <c r="R169" s="6">
        <f t="shared" si="25"/>
        <v>3.806342400000001</v>
      </c>
      <c r="T169" s="4">
        <f t="shared" si="26"/>
        <v>1202.4086347500004</v>
      </c>
      <c r="U169" s="4"/>
    </row>
    <row r="170" spans="1:21">
      <c r="A170">
        <v>536</v>
      </c>
      <c r="B170" t="s">
        <v>750</v>
      </c>
      <c r="C170" s="6">
        <v>298692.88299999997</v>
      </c>
      <c r="D170" s="6">
        <v>150413.91200000001</v>
      </c>
      <c r="E170" s="6">
        <v>805969.24600000004</v>
      </c>
      <c r="F170" s="6">
        <v>20638.39</v>
      </c>
      <c r="G170" s="6">
        <v>0</v>
      </c>
      <c r="H170" s="6">
        <v>19231.718000000001</v>
      </c>
      <c r="I170" s="6">
        <v>1353.134</v>
      </c>
      <c r="J170" s="6">
        <v>15636.102000000001</v>
      </c>
      <c r="K170" s="7"/>
      <c r="L170" s="6">
        <f t="shared" si="19"/>
        <v>2514.9980520000004</v>
      </c>
      <c r="M170" s="6">
        <f t="shared" si="20"/>
        <v>2055.2215773000003</v>
      </c>
      <c r="N170" s="6">
        <f t="shared" si="21"/>
        <v>124.86225949999999</v>
      </c>
      <c r="O170" s="6">
        <f t="shared" si="22"/>
        <v>0</v>
      </c>
      <c r="P170" s="6">
        <f t="shared" si="23"/>
        <v>13.462202600000003</v>
      </c>
      <c r="Q170" s="6">
        <f t="shared" si="24"/>
        <v>29.363007800000002</v>
      </c>
      <c r="R170" s="6">
        <f t="shared" si="25"/>
        <v>87.562171200000023</v>
      </c>
      <c r="T170" s="4">
        <f t="shared" si="26"/>
        <v>4737.9070991999997</v>
      </c>
      <c r="U170" s="4"/>
    </row>
    <row r="171" spans="1:21">
      <c r="A171">
        <v>538</v>
      </c>
      <c r="B171" t="s">
        <v>751</v>
      </c>
      <c r="C171" s="6">
        <v>14805.824000000001</v>
      </c>
      <c r="D171" s="6">
        <v>15227.84</v>
      </c>
      <c r="E171" s="6">
        <v>109311.75</v>
      </c>
      <c r="F171" s="6">
        <v>4507.0349999999999</v>
      </c>
      <c r="G171" s="6">
        <v>0</v>
      </c>
      <c r="H171" s="6">
        <v>673.64</v>
      </c>
      <c r="I171" s="6">
        <v>412.77300000000002</v>
      </c>
      <c r="J171" s="6">
        <v>0</v>
      </c>
      <c r="K171" s="7"/>
      <c r="L171" s="6">
        <f t="shared" si="19"/>
        <v>168.18851840000002</v>
      </c>
      <c r="M171" s="6">
        <f t="shared" si="20"/>
        <v>278.74496250000004</v>
      </c>
      <c r="N171" s="6">
        <f t="shared" si="21"/>
        <v>27.267561749999999</v>
      </c>
      <c r="O171" s="6">
        <f t="shared" si="22"/>
        <v>0</v>
      </c>
      <c r="P171" s="6">
        <f t="shared" si="23"/>
        <v>0.47154800000000008</v>
      </c>
      <c r="Q171" s="6">
        <f t="shared" si="24"/>
        <v>8.9571741000000014</v>
      </c>
      <c r="R171" s="6">
        <f t="shared" si="25"/>
        <v>0</v>
      </c>
      <c r="T171" s="4">
        <f t="shared" si="26"/>
        <v>483.62976475000005</v>
      </c>
      <c r="U171" s="4"/>
    </row>
    <row r="172" spans="1:21">
      <c r="A172">
        <v>541</v>
      </c>
      <c r="B172" t="s">
        <v>752</v>
      </c>
      <c r="C172" s="6">
        <v>61289.023000000001</v>
      </c>
      <c r="D172" s="6">
        <v>36364.337</v>
      </c>
      <c r="E172" s="6">
        <v>192718.98800000001</v>
      </c>
      <c r="F172" s="6">
        <v>24386.177</v>
      </c>
      <c r="G172" s="6">
        <v>0</v>
      </c>
      <c r="H172" s="6">
        <v>1079.7270000000001</v>
      </c>
      <c r="I172" s="6">
        <v>0</v>
      </c>
      <c r="J172" s="6">
        <v>671.67100000000005</v>
      </c>
      <c r="K172" s="7"/>
      <c r="L172" s="6">
        <f t="shared" si="19"/>
        <v>546.85881600000005</v>
      </c>
      <c r="M172" s="6">
        <f t="shared" si="20"/>
        <v>491.43341940000005</v>
      </c>
      <c r="N172" s="6">
        <f t="shared" si="21"/>
        <v>147.53637085</v>
      </c>
      <c r="O172" s="6">
        <f t="shared" si="22"/>
        <v>0</v>
      </c>
      <c r="P172" s="6">
        <f t="shared" si="23"/>
        <v>0.75580890000000012</v>
      </c>
      <c r="Q172" s="6">
        <f t="shared" si="24"/>
        <v>0</v>
      </c>
      <c r="R172" s="6">
        <f t="shared" si="25"/>
        <v>3.7613576000000006</v>
      </c>
      <c r="T172" s="4">
        <f t="shared" si="26"/>
        <v>1186.58441515</v>
      </c>
      <c r="U172" s="4"/>
    </row>
    <row r="173" spans="1:21">
      <c r="A173">
        <v>543</v>
      </c>
      <c r="B173" t="s">
        <v>753</v>
      </c>
      <c r="C173" s="6">
        <v>237710.67600000001</v>
      </c>
      <c r="D173" s="6">
        <v>352260.87300000002</v>
      </c>
      <c r="E173" s="6">
        <v>1038267.647</v>
      </c>
      <c r="F173" s="6">
        <v>8973.5879999999997</v>
      </c>
      <c r="G173" s="6">
        <v>0</v>
      </c>
      <c r="H173" s="6">
        <v>11479.343999999999</v>
      </c>
      <c r="I173" s="6">
        <v>9772.0130000000008</v>
      </c>
      <c r="J173" s="6">
        <v>185.14400000000001</v>
      </c>
      <c r="K173" s="7"/>
      <c r="L173" s="6">
        <f t="shared" si="19"/>
        <v>3303.8406744000004</v>
      </c>
      <c r="M173" s="6">
        <f t="shared" si="20"/>
        <v>2647.5824998500002</v>
      </c>
      <c r="N173" s="6">
        <f t="shared" si="21"/>
        <v>54.2902074</v>
      </c>
      <c r="O173" s="6">
        <f t="shared" si="22"/>
        <v>0</v>
      </c>
      <c r="P173" s="6">
        <f t="shared" si="23"/>
        <v>8.0355407999999997</v>
      </c>
      <c r="Q173" s="6">
        <f t="shared" si="24"/>
        <v>212.05268210000003</v>
      </c>
      <c r="R173" s="6">
        <f t="shared" si="25"/>
        <v>1.0368064000000001</v>
      </c>
      <c r="T173" s="4">
        <f t="shared" si="26"/>
        <v>6225.8016045500008</v>
      </c>
      <c r="U173" s="4"/>
    </row>
    <row r="174" spans="1:21">
      <c r="A174">
        <v>545</v>
      </c>
      <c r="B174" t="s">
        <v>754</v>
      </c>
      <c r="C174" s="6">
        <v>145311.83199999999</v>
      </c>
      <c r="D174" s="6">
        <v>45489.567000000003</v>
      </c>
      <c r="E174" s="6">
        <v>212845.27600000001</v>
      </c>
      <c r="F174" s="6">
        <v>42803.124000000003</v>
      </c>
      <c r="G174" s="6">
        <v>0</v>
      </c>
      <c r="H174" s="6">
        <v>2326.9899999999998</v>
      </c>
      <c r="I174" s="6">
        <v>10.647</v>
      </c>
      <c r="J174" s="6">
        <v>27219.5</v>
      </c>
      <c r="K174" s="7"/>
      <c r="L174" s="6">
        <f t="shared" si="19"/>
        <v>1068.4878344000001</v>
      </c>
      <c r="M174" s="6">
        <f t="shared" si="20"/>
        <v>542.75545380000005</v>
      </c>
      <c r="N174" s="6">
        <f t="shared" si="21"/>
        <v>258.95890020000002</v>
      </c>
      <c r="O174" s="6">
        <f t="shared" si="22"/>
        <v>0</v>
      </c>
      <c r="P174" s="6">
        <f t="shared" si="23"/>
        <v>1.6288930000000001</v>
      </c>
      <c r="Q174" s="6">
        <f t="shared" si="24"/>
        <v>0.23103990000000002</v>
      </c>
      <c r="R174" s="6">
        <f t="shared" si="25"/>
        <v>152.42920000000001</v>
      </c>
      <c r="T174" s="4">
        <f t="shared" si="26"/>
        <v>1872.0621213000004</v>
      </c>
      <c r="U174" s="4"/>
    </row>
    <row r="175" spans="1:21">
      <c r="A175">
        <v>560</v>
      </c>
      <c r="B175" t="s">
        <v>755</v>
      </c>
      <c r="C175" s="6">
        <v>136375.33599999998</v>
      </c>
      <c r="D175" s="6">
        <v>58989.813000000002</v>
      </c>
      <c r="E175" s="6">
        <v>354075.098</v>
      </c>
      <c r="F175" s="6">
        <v>20225.431</v>
      </c>
      <c r="G175" s="6">
        <v>0</v>
      </c>
      <c r="H175" s="6">
        <v>2342.9140000000002</v>
      </c>
      <c r="I175" s="6">
        <v>1349.9179999999999</v>
      </c>
      <c r="J175" s="6">
        <v>8.4120000000000008</v>
      </c>
      <c r="K175" s="7"/>
      <c r="L175" s="6">
        <f t="shared" si="19"/>
        <v>1094.0448344000001</v>
      </c>
      <c r="M175" s="6">
        <f t="shared" si="20"/>
        <v>902.8914999000001</v>
      </c>
      <c r="N175" s="6">
        <f t="shared" si="21"/>
        <v>122.36385755000001</v>
      </c>
      <c r="O175" s="6">
        <f t="shared" si="22"/>
        <v>0</v>
      </c>
      <c r="P175" s="6">
        <f t="shared" si="23"/>
        <v>1.6400398000000005</v>
      </c>
      <c r="Q175" s="6">
        <f t="shared" si="24"/>
        <v>29.293220599999998</v>
      </c>
      <c r="R175" s="6">
        <f t="shared" si="25"/>
        <v>4.7107200000000009E-2</v>
      </c>
      <c r="T175" s="4">
        <f t="shared" si="26"/>
        <v>2150.2334522500005</v>
      </c>
      <c r="U175" s="4"/>
    </row>
    <row r="176" spans="1:21">
      <c r="A176">
        <v>561</v>
      </c>
      <c r="B176" t="s">
        <v>756</v>
      </c>
      <c r="C176" s="6">
        <v>18258.195</v>
      </c>
      <c r="D176" s="6">
        <v>4066.3150000000001</v>
      </c>
      <c r="E176" s="6">
        <v>27293.952000000001</v>
      </c>
      <c r="F176" s="6">
        <v>2665.6909999999998</v>
      </c>
      <c r="G176" s="6">
        <v>0</v>
      </c>
      <c r="H176" s="6">
        <v>176.297</v>
      </c>
      <c r="I176" s="6">
        <v>0</v>
      </c>
      <c r="J176" s="6">
        <v>0</v>
      </c>
      <c r="K176" s="7"/>
      <c r="L176" s="6">
        <f t="shared" si="19"/>
        <v>125.017256</v>
      </c>
      <c r="M176" s="6">
        <f t="shared" si="20"/>
        <v>69.599577600000003</v>
      </c>
      <c r="N176" s="6">
        <f t="shared" si="21"/>
        <v>16.12743055</v>
      </c>
      <c r="O176" s="6">
        <f t="shared" si="22"/>
        <v>0</v>
      </c>
      <c r="P176" s="6">
        <f t="shared" si="23"/>
        <v>0.12340790000000001</v>
      </c>
      <c r="Q176" s="6">
        <f t="shared" si="24"/>
        <v>0</v>
      </c>
      <c r="R176" s="6">
        <f t="shared" si="25"/>
        <v>0</v>
      </c>
      <c r="T176" s="4">
        <f t="shared" si="26"/>
        <v>210.86767204999998</v>
      </c>
      <c r="U176" s="4"/>
    </row>
    <row r="177" spans="1:21">
      <c r="A177">
        <v>562</v>
      </c>
      <c r="B177" t="s">
        <v>757</v>
      </c>
      <c r="C177" s="6">
        <v>42806.879999999997</v>
      </c>
      <c r="D177" s="6">
        <v>55582.095000000001</v>
      </c>
      <c r="E177" s="6">
        <v>203743.88099999999</v>
      </c>
      <c r="F177" s="6">
        <v>51146.406999999999</v>
      </c>
      <c r="G177" s="6">
        <v>0</v>
      </c>
      <c r="H177" s="6">
        <v>9600.4089999999997</v>
      </c>
      <c r="I177" s="6">
        <v>244.524</v>
      </c>
      <c r="J177" s="6">
        <v>0</v>
      </c>
      <c r="K177" s="7"/>
      <c r="L177" s="6">
        <f t="shared" si="19"/>
        <v>550.97826000000009</v>
      </c>
      <c r="M177" s="6">
        <f t="shared" si="20"/>
        <v>519.54689655000004</v>
      </c>
      <c r="N177" s="6">
        <f t="shared" si="21"/>
        <v>309.43576235</v>
      </c>
      <c r="O177" s="6">
        <f t="shared" si="22"/>
        <v>0</v>
      </c>
      <c r="P177" s="6">
        <f t="shared" si="23"/>
        <v>6.7202863000000006</v>
      </c>
      <c r="Q177" s="6">
        <f t="shared" si="24"/>
        <v>5.3061708000000003</v>
      </c>
      <c r="R177" s="6">
        <f t="shared" si="25"/>
        <v>0</v>
      </c>
      <c r="T177" s="4">
        <f t="shared" si="26"/>
        <v>1391.9873760000003</v>
      </c>
      <c r="U177" s="4"/>
    </row>
    <row r="178" spans="1:21">
      <c r="A178">
        <v>563</v>
      </c>
      <c r="B178" t="s">
        <v>758</v>
      </c>
      <c r="C178" s="6">
        <v>58987.713000000003</v>
      </c>
      <c r="D178" s="6">
        <v>19778.598000000002</v>
      </c>
      <c r="E178" s="6">
        <v>154580.30600000001</v>
      </c>
      <c r="F178" s="6">
        <v>4367.3850000000002</v>
      </c>
      <c r="G178" s="6">
        <v>0</v>
      </c>
      <c r="H178" s="6">
        <v>2331.2449999999999</v>
      </c>
      <c r="I178" s="6">
        <v>818.60799999999995</v>
      </c>
      <c r="J178" s="6">
        <v>0</v>
      </c>
      <c r="K178" s="7"/>
      <c r="L178" s="6">
        <f t="shared" si="19"/>
        <v>441.09134160000008</v>
      </c>
      <c r="M178" s="6">
        <f t="shared" si="20"/>
        <v>394.17978030000006</v>
      </c>
      <c r="N178" s="6">
        <f t="shared" si="21"/>
        <v>26.422679250000002</v>
      </c>
      <c r="O178" s="6">
        <f t="shared" si="22"/>
        <v>0</v>
      </c>
      <c r="P178" s="6">
        <f t="shared" si="23"/>
        <v>1.6318715000000001</v>
      </c>
      <c r="Q178" s="6">
        <f t="shared" si="24"/>
        <v>17.7637936</v>
      </c>
      <c r="R178" s="6">
        <f t="shared" si="25"/>
        <v>0</v>
      </c>
      <c r="T178" s="4">
        <f t="shared" si="26"/>
        <v>881.0894662500001</v>
      </c>
      <c r="U178" s="4"/>
    </row>
    <row r="179" spans="1:21">
      <c r="A179">
        <v>564</v>
      </c>
      <c r="B179" t="s">
        <v>759</v>
      </c>
      <c r="C179" s="6">
        <v>2087061.7039999999</v>
      </c>
      <c r="D179" s="6">
        <v>987055.71799999999</v>
      </c>
      <c r="E179" s="6">
        <v>5069603.108</v>
      </c>
      <c r="F179" s="6">
        <v>59464.707000000002</v>
      </c>
      <c r="G179" s="6">
        <v>0</v>
      </c>
      <c r="H179" s="6">
        <v>107602.409</v>
      </c>
      <c r="I179" s="6">
        <v>1807.404</v>
      </c>
      <c r="J179" s="6">
        <v>66493.881000000008</v>
      </c>
      <c r="K179" s="7"/>
      <c r="L179" s="6">
        <f t="shared" si="19"/>
        <v>17215.0575632</v>
      </c>
      <c r="M179" s="6">
        <f t="shared" si="20"/>
        <v>12927.487925400001</v>
      </c>
      <c r="N179" s="6">
        <f t="shared" si="21"/>
        <v>359.76147735000001</v>
      </c>
      <c r="O179" s="6">
        <f t="shared" si="22"/>
        <v>0</v>
      </c>
      <c r="P179" s="6">
        <f t="shared" si="23"/>
        <v>75.32168630000001</v>
      </c>
      <c r="Q179" s="6">
        <f t="shared" si="24"/>
        <v>39.220666800000004</v>
      </c>
      <c r="R179" s="6">
        <f t="shared" si="25"/>
        <v>372.36573360000011</v>
      </c>
      <c r="T179" s="4">
        <f t="shared" si="26"/>
        <v>30616.849319050001</v>
      </c>
      <c r="U179" s="4"/>
    </row>
    <row r="180" spans="1:21">
      <c r="A180">
        <v>576</v>
      </c>
      <c r="B180" t="s">
        <v>761</v>
      </c>
      <c r="C180" s="6">
        <v>13524.22</v>
      </c>
      <c r="D180" s="6">
        <v>51907.631000000001</v>
      </c>
      <c r="E180" s="6">
        <v>62736.684000000001</v>
      </c>
      <c r="F180" s="6">
        <v>44152.1</v>
      </c>
      <c r="G180" s="6">
        <v>0</v>
      </c>
      <c r="H180" s="6">
        <v>1073.2529999999999</v>
      </c>
      <c r="I180" s="6">
        <v>1.8</v>
      </c>
      <c r="J180" s="6">
        <v>0</v>
      </c>
      <c r="K180" s="7"/>
      <c r="L180" s="6">
        <f t="shared" si="19"/>
        <v>366.41836560000007</v>
      </c>
      <c r="M180" s="6">
        <f t="shared" si="20"/>
        <v>159.97854420000002</v>
      </c>
      <c r="N180" s="6">
        <f t="shared" si="21"/>
        <v>267.120205</v>
      </c>
      <c r="O180" s="6">
        <f t="shared" si="22"/>
        <v>0</v>
      </c>
      <c r="P180" s="6">
        <f t="shared" si="23"/>
        <v>0.75127710000000003</v>
      </c>
      <c r="Q180" s="6">
        <f t="shared" si="24"/>
        <v>3.9060000000000004E-2</v>
      </c>
      <c r="R180" s="6">
        <f t="shared" si="25"/>
        <v>0</v>
      </c>
      <c r="T180" s="4">
        <f t="shared" si="26"/>
        <v>794.30745190000016</v>
      </c>
      <c r="U180" s="4"/>
    </row>
    <row r="181" spans="1:21">
      <c r="A181">
        <v>577</v>
      </c>
      <c r="B181" t="s">
        <v>762</v>
      </c>
      <c r="C181" s="6">
        <v>73528.055000000008</v>
      </c>
      <c r="D181" s="6">
        <v>37063.834999999999</v>
      </c>
      <c r="E181" s="6">
        <v>265503.462</v>
      </c>
      <c r="F181" s="6">
        <v>5269.4070000000002</v>
      </c>
      <c r="G181" s="6">
        <v>0</v>
      </c>
      <c r="H181" s="6">
        <v>174.137</v>
      </c>
      <c r="I181" s="6">
        <v>1271.354</v>
      </c>
      <c r="J181" s="6">
        <v>25.109000000000002</v>
      </c>
      <c r="K181" s="7"/>
      <c r="L181" s="6">
        <f t="shared" si="19"/>
        <v>619.3145840000002</v>
      </c>
      <c r="M181" s="6">
        <f t="shared" si="20"/>
        <v>677.03382810000005</v>
      </c>
      <c r="N181" s="6">
        <f t="shared" si="21"/>
        <v>31.879912350000001</v>
      </c>
      <c r="O181" s="6">
        <f t="shared" si="22"/>
        <v>0</v>
      </c>
      <c r="P181" s="6">
        <f t="shared" si="23"/>
        <v>0.12189590000000002</v>
      </c>
      <c r="Q181" s="6">
        <f t="shared" si="24"/>
        <v>27.588381800000001</v>
      </c>
      <c r="R181" s="6">
        <f t="shared" si="25"/>
        <v>0.14061040000000002</v>
      </c>
      <c r="T181" s="4">
        <f t="shared" si="26"/>
        <v>1355.9386021500002</v>
      </c>
      <c r="U181" s="4"/>
    </row>
    <row r="182" spans="1:21">
      <c r="A182">
        <v>578</v>
      </c>
      <c r="B182" t="s">
        <v>763</v>
      </c>
      <c r="C182" s="6">
        <v>15511.976000000001</v>
      </c>
      <c r="D182" s="6">
        <v>19752.537</v>
      </c>
      <c r="E182" s="6">
        <v>64046.211000000003</v>
      </c>
      <c r="F182" s="6">
        <v>19325.087</v>
      </c>
      <c r="G182" s="6">
        <v>0</v>
      </c>
      <c r="H182" s="6">
        <v>2058.712</v>
      </c>
      <c r="I182" s="6">
        <v>0</v>
      </c>
      <c r="J182" s="6">
        <v>11253.933000000001</v>
      </c>
      <c r="K182" s="7"/>
      <c r="L182" s="6">
        <f t="shared" si="19"/>
        <v>197.48127280000003</v>
      </c>
      <c r="M182" s="6">
        <f t="shared" si="20"/>
        <v>163.31783805000001</v>
      </c>
      <c r="N182" s="6">
        <f t="shared" si="21"/>
        <v>116.91677634999999</v>
      </c>
      <c r="O182" s="6">
        <f t="shared" si="22"/>
        <v>0</v>
      </c>
      <c r="P182" s="6">
        <f t="shared" si="23"/>
        <v>1.4410984000000002</v>
      </c>
      <c r="Q182" s="6">
        <f t="shared" si="24"/>
        <v>0</v>
      </c>
      <c r="R182" s="6">
        <f t="shared" si="25"/>
        <v>63.022024800000011</v>
      </c>
      <c r="T182" s="4">
        <f t="shared" si="26"/>
        <v>479.15698559999998</v>
      </c>
      <c r="U182" s="4"/>
    </row>
    <row r="183" spans="1:21">
      <c r="A183">
        <v>580</v>
      </c>
      <c r="B183" t="s">
        <v>765</v>
      </c>
      <c r="C183" s="6">
        <v>29000.812999999998</v>
      </c>
      <c r="D183" s="6">
        <v>25009.682000000001</v>
      </c>
      <c r="E183" s="6">
        <v>100242.075</v>
      </c>
      <c r="F183" s="6">
        <v>29247.222000000002</v>
      </c>
      <c r="G183" s="6">
        <v>0</v>
      </c>
      <c r="H183" s="6">
        <v>445.38799999999998</v>
      </c>
      <c r="I183" s="6">
        <v>0</v>
      </c>
      <c r="J183" s="6">
        <v>0</v>
      </c>
      <c r="K183" s="7"/>
      <c r="L183" s="6">
        <f t="shared" si="19"/>
        <v>302.45877200000001</v>
      </c>
      <c r="M183" s="6">
        <f t="shared" si="20"/>
        <v>255.61729125000002</v>
      </c>
      <c r="N183" s="6">
        <f t="shared" si="21"/>
        <v>176.9456931</v>
      </c>
      <c r="O183" s="6">
        <f t="shared" si="22"/>
        <v>0</v>
      </c>
      <c r="P183" s="6">
        <f t="shared" si="23"/>
        <v>0.31177160000000004</v>
      </c>
      <c r="Q183" s="6">
        <f t="shared" si="24"/>
        <v>0</v>
      </c>
      <c r="R183" s="6">
        <f t="shared" si="25"/>
        <v>0</v>
      </c>
      <c r="T183" s="4">
        <f t="shared" si="26"/>
        <v>735.33352795000008</v>
      </c>
      <c r="U183" s="4"/>
    </row>
    <row r="184" spans="1:21">
      <c r="A184">
        <v>581</v>
      </c>
      <c r="B184" t="s">
        <v>766</v>
      </c>
      <c r="C184" s="6">
        <v>65156.380000000005</v>
      </c>
      <c r="D184" s="6">
        <v>27112.16</v>
      </c>
      <c r="E184" s="6">
        <v>144228.41</v>
      </c>
      <c r="F184" s="6">
        <v>23024.187999999998</v>
      </c>
      <c r="G184" s="6">
        <v>0</v>
      </c>
      <c r="H184" s="6">
        <v>2083.7069999999999</v>
      </c>
      <c r="I184" s="6">
        <v>0</v>
      </c>
      <c r="J184" s="6">
        <v>1415.1399999999999</v>
      </c>
      <c r="K184" s="7"/>
      <c r="L184" s="6">
        <f t="shared" si="19"/>
        <v>516.70382400000017</v>
      </c>
      <c r="M184" s="6">
        <f t="shared" si="20"/>
        <v>367.78244550000005</v>
      </c>
      <c r="N184" s="6">
        <f t="shared" si="21"/>
        <v>139.2963374</v>
      </c>
      <c r="O184" s="6">
        <f t="shared" si="22"/>
        <v>0</v>
      </c>
      <c r="P184" s="6">
        <f t="shared" si="23"/>
        <v>1.4585949</v>
      </c>
      <c r="Q184" s="6">
        <f t="shared" si="24"/>
        <v>0</v>
      </c>
      <c r="R184" s="6">
        <f t="shared" si="25"/>
        <v>7.9247840000000007</v>
      </c>
      <c r="T184" s="4">
        <f t="shared" si="26"/>
        <v>1025.2412018000002</v>
      </c>
      <c r="U184" s="4"/>
    </row>
    <row r="185" spans="1:21">
      <c r="A185">
        <v>583</v>
      </c>
      <c r="B185" t="s">
        <v>768</v>
      </c>
      <c r="C185" s="6">
        <v>18724.412</v>
      </c>
      <c r="D185" s="6">
        <v>12301.472</v>
      </c>
      <c r="E185" s="6">
        <v>21402.398000000001</v>
      </c>
      <c r="F185" s="6">
        <v>28627.246999999999</v>
      </c>
      <c r="G185" s="6">
        <v>0</v>
      </c>
      <c r="H185" s="6">
        <v>483.56700000000001</v>
      </c>
      <c r="I185" s="6">
        <v>33.311</v>
      </c>
      <c r="J185" s="6">
        <v>30287.746999999999</v>
      </c>
      <c r="K185" s="7"/>
      <c r="L185" s="6">
        <f t="shared" si="19"/>
        <v>173.74495040000002</v>
      </c>
      <c r="M185" s="6">
        <f t="shared" si="20"/>
        <v>54.576114900000007</v>
      </c>
      <c r="N185" s="6">
        <f t="shared" si="21"/>
        <v>173.19484434999998</v>
      </c>
      <c r="O185" s="6">
        <f t="shared" si="22"/>
        <v>0</v>
      </c>
      <c r="P185" s="6">
        <f t="shared" si="23"/>
        <v>0.33849690000000004</v>
      </c>
      <c r="Q185" s="6">
        <f t="shared" si="24"/>
        <v>0.72284870000000001</v>
      </c>
      <c r="R185" s="6">
        <f t="shared" si="25"/>
        <v>169.61138320000003</v>
      </c>
      <c r="T185" s="4">
        <f t="shared" si="26"/>
        <v>402.57725525000001</v>
      </c>
      <c r="U185" s="4"/>
    </row>
    <row r="186" spans="1:21">
      <c r="A186">
        <v>584</v>
      </c>
      <c r="B186" t="s">
        <v>770</v>
      </c>
      <c r="C186" s="6">
        <v>16274.049000000001</v>
      </c>
      <c r="D186" s="6">
        <v>5166.9870000000001</v>
      </c>
      <c r="E186" s="6">
        <v>48867.752999999997</v>
      </c>
      <c r="F186" s="6">
        <v>5713.6260000000002</v>
      </c>
      <c r="G186" s="6">
        <v>0</v>
      </c>
      <c r="H186" s="6">
        <v>1635.2239999999999</v>
      </c>
      <c r="I186" s="6">
        <v>21.308</v>
      </c>
      <c r="J186" s="6">
        <v>8272.5730000000003</v>
      </c>
      <c r="K186" s="7"/>
      <c r="L186" s="6">
        <f t="shared" si="19"/>
        <v>120.06980160000002</v>
      </c>
      <c r="M186" s="6">
        <f t="shared" si="20"/>
        <v>124.61277015</v>
      </c>
      <c r="N186" s="6">
        <f t="shared" si="21"/>
        <v>34.567437300000002</v>
      </c>
      <c r="O186" s="6">
        <f t="shared" si="22"/>
        <v>0</v>
      </c>
      <c r="P186" s="6">
        <f t="shared" si="23"/>
        <v>1.1446568000000001</v>
      </c>
      <c r="Q186" s="6">
        <f t="shared" si="24"/>
        <v>0.46238360000000001</v>
      </c>
      <c r="R186" s="6">
        <f t="shared" si="25"/>
        <v>46.32640880000001</v>
      </c>
      <c r="T186" s="4">
        <f t="shared" si="26"/>
        <v>280.85704945000003</v>
      </c>
      <c r="U186" s="4"/>
    </row>
    <row r="187" spans="1:21">
      <c r="A187">
        <v>588</v>
      </c>
      <c r="B187" t="s">
        <v>771</v>
      </c>
      <c r="C187" s="6">
        <v>11200.011</v>
      </c>
      <c r="D187" s="6">
        <v>25856.774000000001</v>
      </c>
      <c r="E187" s="6">
        <v>35686.400999999998</v>
      </c>
      <c r="F187" s="6">
        <v>24383.224999999999</v>
      </c>
      <c r="G187" s="6">
        <v>0</v>
      </c>
      <c r="H187" s="6">
        <v>367.2</v>
      </c>
      <c r="I187" s="6">
        <v>0</v>
      </c>
      <c r="J187" s="6">
        <v>0</v>
      </c>
      <c r="K187" s="7"/>
      <c r="L187" s="6">
        <f t="shared" si="19"/>
        <v>207.51799600000004</v>
      </c>
      <c r="M187" s="6">
        <f t="shared" si="20"/>
        <v>91.000322550000007</v>
      </c>
      <c r="N187" s="6">
        <f t="shared" si="21"/>
        <v>147.51851124999999</v>
      </c>
      <c r="O187" s="6">
        <f t="shared" si="22"/>
        <v>0</v>
      </c>
      <c r="P187" s="6">
        <f t="shared" si="23"/>
        <v>0.25704000000000005</v>
      </c>
      <c r="Q187" s="6">
        <f t="shared" si="24"/>
        <v>0</v>
      </c>
      <c r="R187" s="6">
        <f t="shared" si="25"/>
        <v>0</v>
      </c>
      <c r="T187" s="4">
        <f t="shared" si="26"/>
        <v>446.2938698000001</v>
      </c>
      <c r="U187" s="4"/>
    </row>
    <row r="188" spans="1:21">
      <c r="A188">
        <v>592</v>
      </c>
      <c r="B188" t="s">
        <v>772</v>
      </c>
      <c r="C188" s="6">
        <v>16932.238000000001</v>
      </c>
      <c r="D188" s="6">
        <v>15112.558999999999</v>
      </c>
      <c r="E188" s="6">
        <v>85368.453999999998</v>
      </c>
      <c r="F188" s="6">
        <v>11510.249</v>
      </c>
      <c r="G188" s="6">
        <v>0</v>
      </c>
      <c r="H188" s="6">
        <v>251.32</v>
      </c>
      <c r="I188" s="6">
        <v>36.72</v>
      </c>
      <c r="J188" s="6">
        <v>0</v>
      </c>
      <c r="K188" s="7"/>
      <c r="L188" s="6">
        <f t="shared" si="19"/>
        <v>179.45086320000001</v>
      </c>
      <c r="M188" s="6">
        <f t="shared" si="20"/>
        <v>217.68955770000002</v>
      </c>
      <c r="N188" s="6">
        <f t="shared" si="21"/>
        <v>69.637006450000001</v>
      </c>
      <c r="O188" s="6">
        <f t="shared" si="22"/>
        <v>0</v>
      </c>
      <c r="P188" s="6">
        <f t="shared" si="23"/>
        <v>0.17592400000000002</v>
      </c>
      <c r="Q188" s="6">
        <f t="shared" si="24"/>
        <v>0.79682399999999998</v>
      </c>
      <c r="R188" s="6">
        <f t="shared" si="25"/>
        <v>0</v>
      </c>
      <c r="T188" s="4">
        <f t="shared" si="26"/>
        <v>467.75017535000006</v>
      </c>
      <c r="U188" s="4"/>
    </row>
    <row r="189" spans="1:21">
      <c r="A189">
        <v>593</v>
      </c>
      <c r="B189" t="s">
        <v>773</v>
      </c>
      <c r="C189" s="6">
        <v>138798.997</v>
      </c>
      <c r="D189" s="6">
        <v>54345.277000000002</v>
      </c>
      <c r="E189" s="6">
        <v>390609.92200000002</v>
      </c>
      <c r="F189" s="6">
        <v>42236.983999999997</v>
      </c>
      <c r="G189" s="6">
        <v>0</v>
      </c>
      <c r="H189" s="6">
        <v>6697.1469999999999</v>
      </c>
      <c r="I189" s="6">
        <v>11.891999999999999</v>
      </c>
      <c r="J189" s="6">
        <v>0</v>
      </c>
      <c r="K189" s="7"/>
      <c r="L189" s="6">
        <f t="shared" si="19"/>
        <v>1081.6079344000002</v>
      </c>
      <c r="M189" s="6">
        <f t="shared" si="20"/>
        <v>996.05530110000018</v>
      </c>
      <c r="N189" s="6">
        <f t="shared" si="21"/>
        <v>255.53375319999998</v>
      </c>
      <c r="O189" s="6">
        <f t="shared" si="22"/>
        <v>0</v>
      </c>
      <c r="P189" s="6">
        <f t="shared" si="23"/>
        <v>4.6880029000000007</v>
      </c>
      <c r="Q189" s="6">
        <f t="shared" si="24"/>
        <v>0.25805640000000002</v>
      </c>
      <c r="R189" s="6">
        <f t="shared" si="25"/>
        <v>0</v>
      </c>
      <c r="T189" s="4">
        <f t="shared" si="26"/>
        <v>2338.1430479999999</v>
      </c>
      <c r="U189" s="4"/>
    </row>
    <row r="190" spans="1:21">
      <c r="A190">
        <v>595</v>
      </c>
      <c r="B190" t="s">
        <v>774</v>
      </c>
      <c r="C190" s="6">
        <v>21171.249</v>
      </c>
      <c r="D190" s="6">
        <v>21506.284</v>
      </c>
      <c r="E190" s="6">
        <v>91203.024000000005</v>
      </c>
      <c r="F190" s="6">
        <v>25695.81</v>
      </c>
      <c r="G190" s="6">
        <v>0</v>
      </c>
      <c r="H190" s="6">
        <v>889.971</v>
      </c>
      <c r="I190" s="6">
        <v>87.742999999999995</v>
      </c>
      <c r="J190" s="6">
        <v>0</v>
      </c>
      <c r="K190" s="7"/>
      <c r="L190" s="6">
        <f t="shared" si="19"/>
        <v>238.9941848</v>
      </c>
      <c r="M190" s="6">
        <f t="shared" si="20"/>
        <v>232.56771120000002</v>
      </c>
      <c r="N190" s="6">
        <f t="shared" si="21"/>
        <v>155.45965050000001</v>
      </c>
      <c r="O190" s="6">
        <f t="shared" si="22"/>
        <v>0</v>
      </c>
      <c r="P190" s="6">
        <f t="shared" si="23"/>
        <v>0.62297970000000014</v>
      </c>
      <c r="Q190" s="6">
        <f t="shared" si="24"/>
        <v>1.9040230999999999</v>
      </c>
      <c r="R190" s="6">
        <f t="shared" si="25"/>
        <v>0</v>
      </c>
      <c r="T190" s="4">
        <f t="shared" si="26"/>
        <v>629.5485493000001</v>
      </c>
      <c r="U190" s="4"/>
    </row>
    <row r="191" spans="1:21">
      <c r="A191">
        <v>598</v>
      </c>
      <c r="B191" t="s">
        <v>775</v>
      </c>
      <c r="C191" s="6">
        <v>290961.076</v>
      </c>
      <c r="D191" s="6">
        <v>46792.917000000001</v>
      </c>
      <c r="E191" s="6">
        <v>384215.86300000001</v>
      </c>
      <c r="F191" s="6">
        <v>14836.096</v>
      </c>
      <c r="G191" s="6">
        <v>0</v>
      </c>
      <c r="H191" s="6">
        <v>6980.3670000000002</v>
      </c>
      <c r="I191" s="6">
        <v>724.23400000000004</v>
      </c>
      <c r="J191" s="6">
        <v>4005.489</v>
      </c>
      <c r="K191" s="7"/>
      <c r="L191" s="6">
        <f t="shared" si="19"/>
        <v>1891.4223608000004</v>
      </c>
      <c r="M191" s="6">
        <f t="shared" si="20"/>
        <v>979.75045065000006</v>
      </c>
      <c r="N191" s="6">
        <f t="shared" si="21"/>
        <v>89.758380799999998</v>
      </c>
      <c r="O191" s="6">
        <f t="shared" si="22"/>
        <v>0</v>
      </c>
      <c r="P191" s="6">
        <f t="shared" si="23"/>
        <v>4.8862569000000011</v>
      </c>
      <c r="Q191" s="6">
        <f t="shared" si="24"/>
        <v>15.715877800000001</v>
      </c>
      <c r="R191" s="6">
        <f t="shared" si="25"/>
        <v>22.430738400000003</v>
      </c>
      <c r="T191" s="4">
        <f t="shared" si="26"/>
        <v>2981.5333269500002</v>
      </c>
      <c r="U191" s="4"/>
    </row>
    <row r="192" spans="1:21">
      <c r="A192">
        <v>599</v>
      </c>
      <c r="B192" t="s">
        <v>767</v>
      </c>
      <c r="C192" s="6">
        <v>94818.673999999999</v>
      </c>
      <c r="D192" s="6">
        <v>18480.543000000001</v>
      </c>
      <c r="E192" s="6">
        <v>231261.79300000001</v>
      </c>
      <c r="F192" s="6">
        <v>10755.852000000001</v>
      </c>
      <c r="G192" s="6">
        <v>0</v>
      </c>
      <c r="H192" s="6">
        <v>3748.683</v>
      </c>
      <c r="I192" s="6">
        <v>4.173</v>
      </c>
      <c r="J192" s="6">
        <v>4807.268</v>
      </c>
      <c r="K192" s="7"/>
      <c r="L192" s="6">
        <f t="shared" si="19"/>
        <v>634.47561520000011</v>
      </c>
      <c r="M192" s="6">
        <f t="shared" si="20"/>
        <v>589.71757215000002</v>
      </c>
      <c r="N192" s="6">
        <f t="shared" si="21"/>
        <v>65.072904600000001</v>
      </c>
      <c r="O192" s="6">
        <f t="shared" si="22"/>
        <v>0</v>
      </c>
      <c r="P192" s="6">
        <f t="shared" si="23"/>
        <v>2.6240781000000002</v>
      </c>
      <c r="Q192" s="6">
        <f t="shared" si="24"/>
        <v>9.0554099999999998E-2</v>
      </c>
      <c r="R192" s="6">
        <f t="shared" si="25"/>
        <v>26.920700800000002</v>
      </c>
      <c r="T192" s="4">
        <f t="shared" si="26"/>
        <v>1291.98072415</v>
      </c>
      <c r="U192" s="4"/>
    </row>
    <row r="193" spans="1:21">
      <c r="A193">
        <v>601</v>
      </c>
      <c r="B193" t="s">
        <v>776</v>
      </c>
      <c r="C193" s="6">
        <v>20563.322</v>
      </c>
      <c r="D193" s="6">
        <v>17091.848000000002</v>
      </c>
      <c r="E193" s="6">
        <v>74775.94</v>
      </c>
      <c r="F193" s="6">
        <v>15105.108</v>
      </c>
      <c r="G193" s="6">
        <v>0</v>
      </c>
      <c r="H193" s="6">
        <v>1580.327</v>
      </c>
      <c r="I193" s="6">
        <v>24</v>
      </c>
      <c r="J193" s="6">
        <v>5833.9660000000003</v>
      </c>
      <c r="K193" s="7"/>
      <c r="L193" s="6">
        <f t="shared" si="19"/>
        <v>210.86895200000001</v>
      </c>
      <c r="M193" s="6">
        <f t="shared" si="20"/>
        <v>190.67864700000001</v>
      </c>
      <c r="N193" s="6">
        <f t="shared" si="21"/>
        <v>91.385903400000004</v>
      </c>
      <c r="O193" s="6">
        <f t="shared" si="22"/>
        <v>0</v>
      </c>
      <c r="P193" s="6">
        <f t="shared" si="23"/>
        <v>1.1062289000000001</v>
      </c>
      <c r="Q193" s="6">
        <f t="shared" si="24"/>
        <v>0.52080000000000004</v>
      </c>
      <c r="R193" s="6">
        <f t="shared" si="25"/>
        <v>32.670209600000007</v>
      </c>
      <c r="T193" s="4">
        <f t="shared" si="26"/>
        <v>494.56053130000004</v>
      </c>
      <c r="U193" s="4"/>
    </row>
    <row r="194" spans="1:21">
      <c r="A194">
        <v>604</v>
      </c>
      <c r="B194" t="s">
        <v>777</v>
      </c>
      <c r="C194" s="6">
        <v>223383.93799999999</v>
      </c>
      <c r="D194" s="6">
        <v>95883.366999999998</v>
      </c>
      <c r="E194" s="6">
        <v>502166.74200000003</v>
      </c>
      <c r="F194" s="6">
        <v>5158.049</v>
      </c>
      <c r="G194" s="6">
        <v>0</v>
      </c>
      <c r="H194" s="6">
        <v>9813.73</v>
      </c>
      <c r="I194" s="6">
        <v>828.221</v>
      </c>
      <c r="J194" s="6">
        <v>0</v>
      </c>
      <c r="K194" s="7"/>
      <c r="L194" s="6">
        <f t="shared" si="19"/>
        <v>1787.8969080000002</v>
      </c>
      <c r="M194" s="6">
        <f t="shared" si="20"/>
        <v>1280.5251921000001</v>
      </c>
      <c r="N194" s="6">
        <f t="shared" si="21"/>
        <v>31.20619645</v>
      </c>
      <c r="O194" s="6">
        <f t="shared" si="22"/>
        <v>0</v>
      </c>
      <c r="P194" s="6">
        <f t="shared" si="23"/>
        <v>6.8696110000000008</v>
      </c>
      <c r="Q194" s="6">
        <f t="shared" si="24"/>
        <v>17.9723957</v>
      </c>
      <c r="R194" s="6">
        <f t="shared" si="25"/>
        <v>0</v>
      </c>
      <c r="T194" s="4">
        <f t="shared" si="26"/>
        <v>3124.4703032500006</v>
      </c>
      <c r="U194" s="4"/>
    </row>
    <row r="195" spans="1:21">
      <c r="A195">
        <v>607</v>
      </c>
      <c r="B195" t="s">
        <v>778</v>
      </c>
      <c r="C195" s="6">
        <v>15779.328</v>
      </c>
      <c r="D195" s="6">
        <v>19940.777999999998</v>
      </c>
      <c r="E195" s="6">
        <v>79567.724000000002</v>
      </c>
      <c r="F195" s="6">
        <v>18247.284</v>
      </c>
      <c r="G195" s="6">
        <v>0</v>
      </c>
      <c r="H195" s="6">
        <v>867.79499999999996</v>
      </c>
      <c r="I195" s="6">
        <v>0</v>
      </c>
      <c r="J195" s="6">
        <v>0</v>
      </c>
      <c r="K195" s="7"/>
      <c r="L195" s="6">
        <f t="shared" si="19"/>
        <v>200.03259360000004</v>
      </c>
      <c r="M195" s="6">
        <f t="shared" si="20"/>
        <v>202.89769620000001</v>
      </c>
      <c r="N195" s="6">
        <f t="shared" si="21"/>
        <v>110.39606819999999</v>
      </c>
      <c r="O195" s="6">
        <f t="shared" si="22"/>
        <v>0</v>
      </c>
      <c r="P195" s="6">
        <f t="shared" si="23"/>
        <v>0.60745650000000007</v>
      </c>
      <c r="Q195" s="6">
        <f t="shared" si="24"/>
        <v>0</v>
      </c>
      <c r="R195" s="6">
        <f t="shared" si="25"/>
        <v>0</v>
      </c>
      <c r="T195" s="4">
        <f t="shared" si="26"/>
        <v>513.93381450000004</v>
      </c>
      <c r="U195" s="4"/>
    </row>
    <row r="196" spans="1:21">
      <c r="A196">
        <v>608</v>
      </c>
      <c r="B196" t="s">
        <v>779</v>
      </c>
      <c r="C196" s="6">
        <v>10254.846</v>
      </c>
      <c r="D196" s="6">
        <v>8918.6479999999992</v>
      </c>
      <c r="E196" s="6">
        <v>47044.260999999999</v>
      </c>
      <c r="F196" s="6">
        <v>11382.471</v>
      </c>
      <c r="G196" s="6">
        <v>0</v>
      </c>
      <c r="H196" s="6">
        <v>135.12899999999999</v>
      </c>
      <c r="I196" s="6">
        <v>0</v>
      </c>
      <c r="J196" s="6">
        <v>0</v>
      </c>
      <c r="K196" s="7"/>
      <c r="L196" s="6">
        <f t="shared" si="19"/>
        <v>107.37156640000001</v>
      </c>
      <c r="M196" s="6">
        <f t="shared" si="20"/>
        <v>119.96286555</v>
      </c>
      <c r="N196" s="6">
        <f t="shared" si="21"/>
        <v>68.863949550000001</v>
      </c>
      <c r="O196" s="6">
        <f t="shared" si="22"/>
        <v>0</v>
      </c>
      <c r="P196" s="6">
        <f t="shared" si="23"/>
        <v>9.4590300000000002E-2</v>
      </c>
      <c r="Q196" s="6">
        <f t="shared" si="24"/>
        <v>0</v>
      </c>
      <c r="R196" s="6">
        <f t="shared" si="25"/>
        <v>0</v>
      </c>
      <c r="T196" s="4">
        <f t="shared" si="26"/>
        <v>296.29297179999998</v>
      </c>
      <c r="U196" s="4"/>
    </row>
    <row r="197" spans="1:21">
      <c r="A197">
        <v>609</v>
      </c>
      <c r="B197" t="s">
        <v>780</v>
      </c>
      <c r="C197" s="6">
        <v>975968.41399999999</v>
      </c>
      <c r="D197" s="6">
        <v>444342.54300000001</v>
      </c>
      <c r="E197" s="6">
        <v>1966360.5460000001</v>
      </c>
      <c r="F197" s="6">
        <v>66331.625</v>
      </c>
      <c r="G197" s="6">
        <v>0</v>
      </c>
      <c r="H197" s="6">
        <v>22294.275000000001</v>
      </c>
      <c r="I197" s="6">
        <v>10831.281999999999</v>
      </c>
      <c r="J197" s="6">
        <v>42373.642</v>
      </c>
      <c r="K197" s="7"/>
      <c r="L197" s="6">
        <f t="shared" si="19"/>
        <v>7953.7413592000012</v>
      </c>
      <c r="M197" s="6">
        <f t="shared" si="20"/>
        <v>5014.2193923000004</v>
      </c>
      <c r="N197" s="6">
        <f t="shared" si="21"/>
        <v>401.30633124999997</v>
      </c>
      <c r="O197" s="6">
        <f t="shared" si="22"/>
        <v>0</v>
      </c>
      <c r="P197" s="6">
        <f t="shared" si="23"/>
        <v>15.605992500000003</v>
      </c>
      <c r="Q197" s="6">
        <f t="shared" si="24"/>
        <v>235.03881939999999</v>
      </c>
      <c r="R197" s="6">
        <f t="shared" si="25"/>
        <v>237.29239520000004</v>
      </c>
      <c r="T197" s="4">
        <f t="shared" si="26"/>
        <v>13619.911894650004</v>
      </c>
      <c r="U197" s="4"/>
    </row>
    <row r="198" spans="1:21">
      <c r="A198">
        <v>611</v>
      </c>
      <c r="B198" t="s">
        <v>781</v>
      </c>
      <c r="C198" s="6">
        <v>13561.11</v>
      </c>
      <c r="D198" s="6">
        <v>44148.542999999998</v>
      </c>
      <c r="E198" s="6">
        <v>114020.474</v>
      </c>
      <c r="F198" s="6">
        <v>7080.6559999999999</v>
      </c>
      <c r="G198" s="6">
        <v>0</v>
      </c>
      <c r="H198" s="6">
        <v>556.38800000000003</v>
      </c>
      <c r="I198" s="6">
        <v>439.81</v>
      </c>
      <c r="J198" s="6">
        <v>0</v>
      </c>
      <c r="K198" s="7"/>
      <c r="L198" s="6">
        <f t="shared" si="19"/>
        <v>323.17405680000002</v>
      </c>
      <c r="M198" s="6">
        <f t="shared" si="20"/>
        <v>290.75220870000004</v>
      </c>
      <c r="N198" s="6">
        <f t="shared" si="21"/>
        <v>42.837968799999999</v>
      </c>
      <c r="O198" s="6">
        <f t="shared" si="22"/>
        <v>0</v>
      </c>
      <c r="P198" s="6">
        <f t="shared" si="23"/>
        <v>0.38947160000000008</v>
      </c>
      <c r="Q198" s="6">
        <f t="shared" si="24"/>
        <v>9.5438770000000002</v>
      </c>
      <c r="R198" s="6">
        <f t="shared" si="25"/>
        <v>0</v>
      </c>
      <c r="T198" s="4">
        <f t="shared" si="26"/>
        <v>666.69758289999993</v>
      </c>
      <c r="U198" s="4"/>
    </row>
    <row r="199" spans="1:21">
      <c r="A199">
        <v>614</v>
      </c>
      <c r="B199" t="s">
        <v>783</v>
      </c>
      <c r="C199" s="6">
        <v>22719.168000000001</v>
      </c>
      <c r="D199" s="6">
        <v>22336.651000000002</v>
      </c>
      <c r="E199" s="6">
        <v>61686.406000000003</v>
      </c>
      <c r="F199" s="6">
        <v>40661.101000000002</v>
      </c>
      <c r="G199" s="6">
        <v>0</v>
      </c>
      <c r="H199" s="6">
        <v>338.07</v>
      </c>
      <c r="I199" s="6">
        <v>0</v>
      </c>
      <c r="J199" s="6">
        <v>2661.288</v>
      </c>
      <c r="K199" s="7"/>
      <c r="L199" s="6">
        <f t="shared" si="19"/>
        <v>252.31258640000004</v>
      </c>
      <c r="M199" s="6">
        <f t="shared" si="20"/>
        <v>157.30033530000003</v>
      </c>
      <c r="N199" s="6">
        <f t="shared" si="21"/>
        <v>245.99966105000001</v>
      </c>
      <c r="O199" s="6">
        <f t="shared" si="22"/>
        <v>0</v>
      </c>
      <c r="P199" s="6">
        <f t="shared" si="23"/>
        <v>0.23664900000000003</v>
      </c>
      <c r="Q199" s="6">
        <f t="shared" si="24"/>
        <v>0</v>
      </c>
      <c r="R199" s="6">
        <f t="shared" si="25"/>
        <v>14.903212800000002</v>
      </c>
      <c r="T199" s="4">
        <f t="shared" si="26"/>
        <v>655.84923175000017</v>
      </c>
      <c r="U199" s="4"/>
    </row>
    <row r="200" spans="1:21">
      <c r="A200">
        <v>615</v>
      </c>
      <c r="B200" t="s">
        <v>784</v>
      </c>
      <c r="C200" s="6">
        <v>66500.270999999993</v>
      </c>
      <c r="D200" s="6">
        <v>47488.375999999997</v>
      </c>
      <c r="E200" s="6">
        <v>151730.31200000001</v>
      </c>
      <c r="F200" s="6">
        <v>73722.933999999994</v>
      </c>
      <c r="G200" s="6">
        <v>0</v>
      </c>
      <c r="H200" s="6">
        <v>5635.9639999999999</v>
      </c>
      <c r="I200" s="6">
        <v>484.64800000000002</v>
      </c>
      <c r="J200" s="6">
        <v>338.45699999999999</v>
      </c>
      <c r="K200" s="7"/>
      <c r="L200" s="6">
        <f t="shared" si="19"/>
        <v>638.33642320000013</v>
      </c>
      <c r="M200" s="6">
        <f t="shared" si="20"/>
        <v>386.91229560000005</v>
      </c>
      <c r="N200" s="6">
        <f t="shared" si="21"/>
        <v>446.02375069999994</v>
      </c>
      <c r="O200" s="6">
        <f t="shared" si="22"/>
        <v>0</v>
      </c>
      <c r="P200" s="6">
        <f t="shared" si="23"/>
        <v>3.9451748000000006</v>
      </c>
      <c r="Q200" s="6">
        <f t="shared" si="24"/>
        <v>10.5168616</v>
      </c>
      <c r="R200" s="6">
        <f t="shared" si="25"/>
        <v>1.8953592000000001</v>
      </c>
      <c r="T200" s="4">
        <f t="shared" si="26"/>
        <v>1485.7345059000002</v>
      </c>
      <c r="U200" s="4"/>
    </row>
    <row r="201" spans="1:21">
      <c r="A201">
        <v>616</v>
      </c>
      <c r="B201" t="s">
        <v>785</v>
      </c>
      <c r="C201" s="6">
        <v>6487.2190000000001</v>
      </c>
      <c r="D201" s="6">
        <v>5396.5050000000001</v>
      </c>
      <c r="E201" s="6">
        <v>40509.311000000002</v>
      </c>
      <c r="F201" s="6">
        <v>4628.1090000000004</v>
      </c>
      <c r="G201" s="6">
        <v>0</v>
      </c>
      <c r="H201" s="6">
        <v>232.42</v>
      </c>
      <c r="I201" s="6">
        <v>43.832999999999998</v>
      </c>
      <c r="J201" s="6">
        <v>5.3789999999999996</v>
      </c>
      <c r="K201" s="7"/>
      <c r="L201" s="6">
        <f t="shared" ref="L201:L264" si="27">0.5*(C201+D201)*($L$7/100)</f>
        <v>66.54885440000001</v>
      </c>
      <c r="M201" s="6">
        <f t="shared" si="20"/>
        <v>103.29874305000001</v>
      </c>
      <c r="N201" s="6">
        <f t="shared" si="21"/>
        <v>28.000059450000002</v>
      </c>
      <c r="O201" s="6">
        <f t="shared" si="22"/>
        <v>0</v>
      </c>
      <c r="P201" s="6">
        <f t="shared" si="23"/>
        <v>0.16269400000000001</v>
      </c>
      <c r="Q201" s="6">
        <f t="shared" si="24"/>
        <v>0.95117609999999997</v>
      </c>
      <c r="R201" s="6">
        <f t="shared" si="25"/>
        <v>3.0122400000000001E-2</v>
      </c>
      <c r="T201" s="4">
        <f t="shared" si="26"/>
        <v>198.96152700000002</v>
      </c>
      <c r="U201" s="4"/>
    </row>
    <row r="202" spans="1:21">
      <c r="A202">
        <v>619</v>
      </c>
      <c r="B202" t="s">
        <v>786</v>
      </c>
      <c r="C202" s="6">
        <v>16245.117</v>
      </c>
      <c r="D202" s="6">
        <v>9052.8829999999998</v>
      </c>
      <c r="E202" s="6">
        <v>53250.970999999998</v>
      </c>
      <c r="F202" s="6">
        <v>8007.0990000000002</v>
      </c>
      <c r="G202" s="6">
        <v>0</v>
      </c>
      <c r="H202" s="6">
        <v>341.64100000000002</v>
      </c>
      <c r="I202" s="6">
        <v>0</v>
      </c>
      <c r="J202" s="6">
        <v>0</v>
      </c>
      <c r="K202" s="7"/>
      <c r="L202" s="6">
        <f t="shared" si="27"/>
        <v>141.66880000000003</v>
      </c>
      <c r="M202" s="6">
        <f t="shared" ref="M202:M265" si="28">0.5*E202*($M$7/100)</f>
        <v>135.78997605000001</v>
      </c>
      <c r="N202" s="6">
        <f t="shared" ref="N202:N265" si="29">0.5*F202*($N$7/100)</f>
        <v>48.442948950000002</v>
      </c>
      <c r="O202" s="6">
        <f t="shared" ref="O202:O265" si="30">0.5*G202*($O$7/100)</f>
        <v>0</v>
      </c>
      <c r="P202" s="6">
        <f t="shared" ref="P202:P265" si="31">0.5*H202*($P$7/100)</f>
        <v>0.23914870000000005</v>
      </c>
      <c r="Q202" s="6">
        <f t="shared" ref="Q202:Q265" si="32">0.5*I202*($Q$7/100)</f>
        <v>0</v>
      </c>
      <c r="R202" s="6">
        <f t="shared" ref="R202:R265" si="33">0.5*J202*($R$7/100)</f>
        <v>0</v>
      </c>
      <c r="T202" s="4">
        <f t="shared" ref="T202:T265" si="34">SUM(L202:Q202)</f>
        <v>326.14087370000004</v>
      </c>
      <c r="U202" s="4"/>
    </row>
    <row r="203" spans="1:21">
      <c r="A203">
        <v>620</v>
      </c>
      <c r="B203" t="s">
        <v>787</v>
      </c>
      <c r="C203" s="6">
        <v>14271.509</v>
      </c>
      <c r="D203" s="6">
        <v>16378.569</v>
      </c>
      <c r="E203" s="6">
        <v>50543.014999999999</v>
      </c>
      <c r="F203" s="6">
        <v>24283.986000000001</v>
      </c>
      <c r="G203" s="6">
        <v>0</v>
      </c>
      <c r="H203" s="6">
        <v>1534.9490000000001</v>
      </c>
      <c r="I203" s="6">
        <v>0</v>
      </c>
      <c r="J203" s="6">
        <v>0</v>
      </c>
      <c r="K203" s="7"/>
      <c r="L203" s="6">
        <f t="shared" si="27"/>
        <v>171.64043680000003</v>
      </c>
      <c r="M203" s="6">
        <f t="shared" si="28"/>
        <v>128.88468825000001</v>
      </c>
      <c r="N203" s="6">
        <f t="shared" si="29"/>
        <v>146.91811530000001</v>
      </c>
      <c r="O203" s="6">
        <f t="shared" si="30"/>
        <v>0</v>
      </c>
      <c r="P203" s="6">
        <f t="shared" si="31"/>
        <v>1.0744643000000003</v>
      </c>
      <c r="Q203" s="6">
        <f t="shared" si="32"/>
        <v>0</v>
      </c>
      <c r="R203" s="6">
        <f t="shared" si="33"/>
        <v>0</v>
      </c>
      <c r="T203" s="4">
        <f t="shared" si="34"/>
        <v>448.51770465000004</v>
      </c>
      <c r="U203" s="4"/>
    </row>
    <row r="204" spans="1:21">
      <c r="A204">
        <v>623</v>
      </c>
      <c r="B204" t="s">
        <v>788</v>
      </c>
      <c r="C204" s="6">
        <v>14279.021000000001</v>
      </c>
      <c r="D204" s="6">
        <v>68182.122000000003</v>
      </c>
      <c r="E204" s="6">
        <v>58090.171999999999</v>
      </c>
      <c r="F204" s="6">
        <v>70373.536999999997</v>
      </c>
      <c r="G204" s="6">
        <v>0</v>
      </c>
      <c r="H204" s="6">
        <v>133.90700000000001</v>
      </c>
      <c r="I204" s="6">
        <v>417.69900000000001</v>
      </c>
      <c r="J204" s="6">
        <v>0</v>
      </c>
      <c r="K204" s="7"/>
      <c r="L204" s="6">
        <f t="shared" si="27"/>
        <v>461.78240080000012</v>
      </c>
      <c r="M204" s="6">
        <f t="shared" si="28"/>
        <v>148.1299386</v>
      </c>
      <c r="N204" s="6">
        <f t="shared" si="29"/>
        <v>425.75989884999996</v>
      </c>
      <c r="O204" s="6">
        <f t="shared" si="30"/>
        <v>0</v>
      </c>
      <c r="P204" s="6">
        <f t="shared" si="31"/>
        <v>9.3734900000000024E-2</v>
      </c>
      <c r="Q204" s="6">
        <f t="shared" si="32"/>
        <v>9.0640683000000006</v>
      </c>
      <c r="R204" s="6">
        <f t="shared" si="33"/>
        <v>0</v>
      </c>
      <c r="T204" s="4">
        <f t="shared" si="34"/>
        <v>1044.83004145</v>
      </c>
      <c r="U204" s="4"/>
    </row>
    <row r="205" spans="1:21">
      <c r="A205">
        <v>624</v>
      </c>
      <c r="B205" t="s">
        <v>789</v>
      </c>
      <c r="C205" s="6">
        <v>21797.603999999999</v>
      </c>
      <c r="D205" s="6">
        <v>36371.932999999997</v>
      </c>
      <c r="E205" s="6">
        <v>116940.86199999999</v>
      </c>
      <c r="F205" s="6">
        <v>29119.462</v>
      </c>
      <c r="G205" s="6">
        <v>0</v>
      </c>
      <c r="H205" s="6">
        <v>785.95100000000002</v>
      </c>
      <c r="I205" s="6">
        <v>17.097999999999999</v>
      </c>
      <c r="J205" s="6">
        <v>9721.2099999999991</v>
      </c>
      <c r="K205" s="7"/>
      <c r="L205" s="6">
        <f t="shared" si="27"/>
        <v>325.74940720000001</v>
      </c>
      <c r="M205" s="6">
        <f t="shared" si="28"/>
        <v>298.19919809999999</v>
      </c>
      <c r="N205" s="6">
        <f t="shared" si="29"/>
        <v>176.17274509999999</v>
      </c>
      <c r="O205" s="6">
        <f t="shared" si="30"/>
        <v>0</v>
      </c>
      <c r="P205" s="6">
        <f t="shared" si="31"/>
        <v>0.55016570000000009</v>
      </c>
      <c r="Q205" s="6">
        <f t="shared" si="32"/>
        <v>0.37102659999999998</v>
      </c>
      <c r="R205" s="6">
        <f t="shared" si="33"/>
        <v>54.438776000000004</v>
      </c>
      <c r="T205" s="4">
        <f t="shared" si="34"/>
        <v>801.04254270000001</v>
      </c>
      <c r="U205" s="4"/>
    </row>
    <row r="206" spans="1:21">
      <c r="A206">
        <v>625</v>
      </c>
      <c r="B206" t="s">
        <v>790</v>
      </c>
      <c r="C206" s="6">
        <v>127945.20299999999</v>
      </c>
      <c r="D206" s="6">
        <v>9632.76</v>
      </c>
      <c r="E206" s="6">
        <v>69812.792000000001</v>
      </c>
      <c r="F206" s="6">
        <v>9674.5339999999997</v>
      </c>
      <c r="G206" s="6">
        <v>0</v>
      </c>
      <c r="H206" s="6">
        <v>320.11099999999999</v>
      </c>
      <c r="I206" s="6">
        <v>2.4630000000000001</v>
      </c>
      <c r="J206" s="6">
        <v>44634.307000000001</v>
      </c>
      <c r="K206" s="7"/>
      <c r="L206" s="6">
        <f t="shared" si="27"/>
        <v>770.43659280000008</v>
      </c>
      <c r="M206" s="6">
        <f t="shared" si="28"/>
        <v>178.02261960000001</v>
      </c>
      <c r="N206" s="6">
        <f t="shared" si="29"/>
        <v>58.530930699999999</v>
      </c>
      <c r="O206" s="6">
        <f t="shared" si="30"/>
        <v>0</v>
      </c>
      <c r="P206" s="6">
        <f t="shared" si="31"/>
        <v>0.22407770000000002</v>
      </c>
      <c r="Q206" s="6">
        <f t="shared" si="32"/>
        <v>5.3447100000000004E-2</v>
      </c>
      <c r="R206" s="6">
        <f t="shared" si="33"/>
        <v>249.95211920000003</v>
      </c>
      <c r="T206" s="4">
        <f t="shared" si="34"/>
        <v>1007.2676679</v>
      </c>
      <c r="U206" s="4"/>
    </row>
    <row r="207" spans="1:21">
      <c r="A207">
        <v>626</v>
      </c>
      <c r="B207" t="s">
        <v>791</v>
      </c>
      <c r="C207" s="6">
        <v>27829.522000000001</v>
      </c>
      <c r="D207" s="6">
        <v>14779.977000000001</v>
      </c>
      <c r="E207" s="6">
        <v>105831.609</v>
      </c>
      <c r="F207" s="6">
        <v>15601.489</v>
      </c>
      <c r="G207" s="6">
        <v>0</v>
      </c>
      <c r="H207" s="6">
        <v>1916.3050000000001</v>
      </c>
      <c r="I207" s="6">
        <v>253.29499999999999</v>
      </c>
      <c r="J207" s="6">
        <v>1097.874</v>
      </c>
      <c r="K207" s="7"/>
      <c r="L207" s="6">
        <f t="shared" si="27"/>
        <v>238.61319440000005</v>
      </c>
      <c r="M207" s="6">
        <f t="shared" si="28"/>
        <v>269.87060295000003</v>
      </c>
      <c r="N207" s="6">
        <f t="shared" si="29"/>
        <v>94.389008449999992</v>
      </c>
      <c r="O207" s="6">
        <f t="shared" si="30"/>
        <v>0</v>
      </c>
      <c r="P207" s="6">
        <f t="shared" si="31"/>
        <v>1.3414135000000003</v>
      </c>
      <c r="Q207" s="6">
        <f t="shared" si="32"/>
        <v>5.4965014999999999</v>
      </c>
      <c r="R207" s="6">
        <f t="shared" si="33"/>
        <v>6.1480944000000006</v>
      </c>
      <c r="T207" s="4">
        <f t="shared" si="34"/>
        <v>609.7107208000001</v>
      </c>
      <c r="U207" s="4"/>
    </row>
    <row r="208" spans="1:21">
      <c r="A208">
        <v>630</v>
      </c>
      <c r="B208" t="s">
        <v>792</v>
      </c>
      <c r="C208" s="6">
        <v>27006.916000000001</v>
      </c>
      <c r="D208" s="6">
        <v>4379.46</v>
      </c>
      <c r="E208" s="6">
        <v>28422.794999999998</v>
      </c>
      <c r="F208" s="6">
        <v>5526.0910000000003</v>
      </c>
      <c r="G208" s="6">
        <v>0</v>
      </c>
      <c r="H208" s="6">
        <v>416.82499999999999</v>
      </c>
      <c r="I208" s="6">
        <v>5.1150000000000002</v>
      </c>
      <c r="J208" s="6">
        <v>25307.393</v>
      </c>
      <c r="K208" s="7"/>
      <c r="L208" s="6">
        <f t="shared" si="27"/>
        <v>175.76370560000004</v>
      </c>
      <c r="M208" s="6">
        <f t="shared" si="28"/>
        <v>72.47812725</v>
      </c>
      <c r="N208" s="6">
        <f t="shared" si="29"/>
        <v>33.432850549999998</v>
      </c>
      <c r="O208" s="6">
        <f t="shared" si="30"/>
        <v>0</v>
      </c>
      <c r="P208" s="6">
        <f t="shared" si="31"/>
        <v>0.29177750000000002</v>
      </c>
      <c r="Q208" s="6">
        <f t="shared" si="32"/>
        <v>0.11099550000000001</v>
      </c>
      <c r="R208" s="6">
        <f t="shared" si="33"/>
        <v>141.72140080000003</v>
      </c>
      <c r="T208" s="4">
        <f t="shared" si="34"/>
        <v>282.07745640000007</v>
      </c>
      <c r="U208" s="4"/>
    </row>
    <row r="209" spans="1:21">
      <c r="A209">
        <v>631</v>
      </c>
      <c r="B209" t="s">
        <v>793</v>
      </c>
      <c r="C209" s="6">
        <v>6953.991</v>
      </c>
      <c r="D209" s="6">
        <v>10350.958000000001</v>
      </c>
      <c r="E209" s="6">
        <v>43875.644</v>
      </c>
      <c r="F209" s="6">
        <v>14542.74</v>
      </c>
      <c r="G209" s="6">
        <v>0</v>
      </c>
      <c r="H209" s="6">
        <v>323.49400000000003</v>
      </c>
      <c r="I209" s="6">
        <v>35.616999999999997</v>
      </c>
      <c r="J209" s="6">
        <v>0</v>
      </c>
      <c r="K209" s="7"/>
      <c r="L209" s="6">
        <f t="shared" si="27"/>
        <v>96.907714400000017</v>
      </c>
      <c r="M209" s="6">
        <f t="shared" si="28"/>
        <v>111.88289220000001</v>
      </c>
      <c r="N209" s="6">
        <f t="shared" si="29"/>
        <v>87.983576999999997</v>
      </c>
      <c r="O209" s="6">
        <f t="shared" si="30"/>
        <v>0</v>
      </c>
      <c r="P209" s="6">
        <f t="shared" si="31"/>
        <v>0.22644580000000006</v>
      </c>
      <c r="Q209" s="6">
        <f t="shared" si="32"/>
        <v>0.77288889999999999</v>
      </c>
      <c r="R209" s="6">
        <f t="shared" si="33"/>
        <v>0</v>
      </c>
      <c r="T209" s="4">
        <f t="shared" si="34"/>
        <v>297.77351830000003</v>
      </c>
      <c r="U209" s="4"/>
    </row>
    <row r="210" spans="1:21">
      <c r="A210">
        <v>635</v>
      </c>
      <c r="B210" t="s">
        <v>794</v>
      </c>
      <c r="C210" s="6">
        <v>40305.419000000002</v>
      </c>
      <c r="D210" s="6">
        <v>63956.286</v>
      </c>
      <c r="E210" s="6">
        <v>145878.60699999999</v>
      </c>
      <c r="F210" s="6">
        <v>55022.156999999999</v>
      </c>
      <c r="G210" s="6">
        <v>0</v>
      </c>
      <c r="H210" s="6">
        <v>5678.0730000000003</v>
      </c>
      <c r="I210" s="6">
        <v>31.175999999999998</v>
      </c>
      <c r="J210" s="6">
        <v>0</v>
      </c>
      <c r="K210" s="7"/>
      <c r="L210" s="6">
        <f t="shared" si="27"/>
        <v>583.8655480000001</v>
      </c>
      <c r="M210" s="6">
        <f t="shared" si="28"/>
        <v>371.99044785000001</v>
      </c>
      <c r="N210" s="6">
        <f t="shared" si="29"/>
        <v>332.88404985</v>
      </c>
      <c r="O210" s="6">
        <f t="shared" si="30"/>
        <v>0</v>
      </c>
      <c r="P210" s="6">
        <f t="shared" si="31"/>
        <v>3.9746511000000009</v>
      </c>
      <c r="Q210" s="6">
        <f t="shared" si="32"/>
        <v>0.67651919999999999</v>
      </c>
      <c r="R210" s="6">
        <f t="shared" si="33"/>
        <v>0</v>
      </c>
      <c r="T210" s="4">
        <f t="shared" si="34"/>
        <v>1293.3912160000002</v>
      </c>
      <c r="U210" s="4"/>
    </row>
    <row r="211" spans="1:21">
      <c r="A211">
        <v>636</v>
      </c>
      <c r="B211" t="s">
        <v>795</v>
      </c>
      <c r="C211" s="6">
        <v>67631.112999999998</v>
      </c>
      <c r="D211" s="6">
        <v>22885.632000000001</v>
      </c>
      <c r="E211" s="6">
        <v>174787.20600000001</v>
      </c>
      <c r="F211" s="6">
        <v>18109.758000000002</v>
      </c>
      <c r="G211" s="6">
        <v>0</v>
      </c>
      <c r="H211" s="6">
        <v>2915.3119999999999</v>
      </c>
      <c r="I211" s="6">
        <v>0</v>
      </c>
      <c r="J211" s="6">
        <v>154.239</v>
      </c>
      <c r="K211" s="7"/>
      <c r="L211" s="6">
        <f t="shared" si="27"/>
        <v>506.89377200000007</v>
      </c>
      <c r="M211" s="6">
        <f t="shared" si="28"/>
        <v>445.70737530000002</v>
      </c>
      <c r="N211" s="6">
        <f t="shared" si="29"/>
        <v>109.56403590000001</v>
      </c>
      <c r="O211" s="6">
        <f t="shared" si="30"/>
        <v>0</v>
      </c>
      <c r="P211" s="6">
        <f t="shared" si="31"/>
        <v>2.0407184000000003</v>
      </c>
      <c r="Q211" s="6">
        <f t="shared" si="32"/>
        <v>0</v>
      </c>
      <c r="R211" s="6">
        <f t="shared" si="33"/>
        <v>0.86373840000000013</v>
      </c>
      <c r="T211" s="4">
        <f t="shared" si="34"/>
        <v>1064.2059016000001</v>
      </c>
      <c r="U211" s="4"/>
    </row>
    <row r="212" spans="1:21">
      <c r="A212">
        <v>638</v>
      </c>
      <c r="B212" t="s">
        <v>782</v>
      </c>
      <c r="C212" s="6">
        <v>407312.32400000002</v>
      </c>
      <c r="D212" s="6">
        <v>450796.31099999999</v>
      </c>
      <c r="E212" s="6">
        <v>1172912.372</v>
      </c>
      <c r="F212" s="6">
        <v>59327.135999999999</v>
      </c>
      <c r="G212" s="6">
        <v>0</v>
      </c>
      <c r="H212" s="6">
        <v>5098.63</v>
      </c>
      <c r="I212" s="6">
        <v>40.942999999999998</v>
      </c>
      <c r="J212" s="6">
        <v>292.51100000000002</v>
      </c>
      <c r="K212" s="7"/>
      <c r="L212" s="6">
        <f t="shared" si="27"/>
        <v>4805.4083560000008</v>
      </c>
      <c r="M212" s="6">
        <f t="shared" si="28"/>
        <v>2990.9265485999999</v>
      </c>
      <c r="N212" s="6">
        <f t="shared" si="29"/>
        <v>358.9291728</v>
      </c>
      <c r="O212" s="6">
        <f t="shared" si="30"/>
        <v>0</v>
      </c>
      <c r="P212" s="6">
        <f t="shared" si="31"/>
        <v>3.5690410000000008</v>
      </c>
      <c r="Q212" s="6">
        <f t="shared" si="32"/>
        <v>0.88846309999999995</v>
      </c>
      <c r="R212" s="6">
        <f t="shared" si="33"/>
        <v>1.6380616000000003</v>
      </c>
      <c r="T212" s="4">
        <f t="shared" si="34"/>
        <v>8159.7215815</v>
      </c>
      <c r="U212" s="4"/>
    </row>
    <row r="213" spans="1:21">
      <c r="A213">
        <v>678</v>
      </c>
      <c r="B213" t="s">
        <v>796</v>
      </c>
      <c r="C213" s="6">
        <v>229431.47899999999</v>
      </c>
      <c r="D213" s="6">
        <v>65150.485000000001</v>
      </c>
      <c r="E213" s="6">
        <v>559469.62899999996</v>
      </c>
      <c r="F213" s="6">
        <v>11623.749</v>
      </c>
      <c r="G213" s="6">
        <v>0</v>
      </c>
      <c r="H213" s="6">
        <v>8196.25</v>
      </c>
      <c r="I213" s="6">
        <v>1220.0409999999999</v>
      </c>
      <c r="J213" s="6">
        <v>45628.585999999996</v>
      </c>
      <c r="K213" s="7"/>
      <c r="L213" s="6">
        <f t="shared" si="27"/>
        <v>1649.6589984000002</v>
      </c>
      <c r="M213" s="6">
        <f t="shared" si="28"/>
        <v>1426.64755395</v>
      </c>
      <c r="N213" s="6">
        <f t="shared" si="29"/>
        <v>70.323681449999995</v>
      </c>
      <c r="O213" s="6">
        <f t="shared" si="30"/>
        <v>0</v>
      </c>
      <c r="P213" s="6">
        <f t="shared" si="31"/>
        <v>5.737375000000001</v>
      </c>
      <c r="Q213" s="6">
        <f t="shared" si="32"/>
        <v>26.474889699999999</v>
      </c>
      <c r="R213" s="6">
        <f t="shared" si="33"/>
        <v>255.52008160000003</v>
      </c>
      <c r="T213" s="4">
        <f t="shared" si="34"/>
        <v>3178.8424985000001</v>
      </c>
      <c r="U213" s="4"/>
    </row>
    <row r="214" spans="1:21">
      <c r="A214">
        <v>680</v>
      </c>
      <c r="B214" t="s">
        <v>798</v>
      </c>
      <c r="C214" s="6">
        <v>278194.90700000001</v>
      </c>
      <c r="D214" s="6">
        <v>140968.13699999999</v>
      </c>
      <c r="E214" s="6">
        <v>612502.70400000003</v>
      </c>
      <c r="F214" s="6">
        <v>1509.0050000000001</v>
      </c>
      <c r="G214" s="6">
        <v>0</v>
      </c>
      <c r="H214" s="6">
        <v>7.5730000000000004</v>
      </c>
      <c r="I214" s="6">
        <v>3101.9090000000001</v>
      </c>
      <c r="J214" s="6">
        <v>0</v>
      </c>
      <c r="K214" s="7"/>
      <c r="L214" s="6">
        <f t="shared" si="27"/>
        <v>2347.3130464000005</v>
      </c>
      <c r="M214" s="6">
        <f t="shared" si="28"/>
        <v>1561.8818952000001</v>
      </c>
      <c r="N214" s="6">
        <f t="shared" si="29"/>
        <v>9.1294802500000003</v>
      </c>
      <c r="O214" s="6">
        <f t="shared" si="30"/>
        <v>0</v>
      </c>
      <c r="P214" s="6">
        <f t="shared" si="31"/>
        <v>5.3011000000000013E-3</v>
      </c>
      <c r="Q214" s="6">
        <f t="shared" si="32"/>
        <v>67.31142530000001</v>
      </c>
      <c r="R214" s="6">
        <f t="shared" si="33"/>
        <v>0</v>
      </c>
      <c r="T214" s="4">
        <f t="shared" si="34"/>
        <v>3985.6411482500007</v>
      </c>
      <c r="U214" s="4"/>
    </row>
    <row r="215" spans="1:21">
      <c r="A215">
        <v>681</v>
      </c>
      <c r="B215" t="s">
        <v>799</v>
      </c>
      <c r="C215" s="6">
        <v>34026.923999999999</v>
      </c>
      <c r="D215" s="6">
        <v>28714.321</v>
      </c>
      <c r="E215" s="6">
        <v>69280.460999999996</v>
      </c>
      <c r="F215" s="6">
        <v>31637.633000000002</v>
      </c>
      <c r="G215" s="6">
        <v>0</v>
      </c>
      <c r="H215" s="6">
        <v>505.78199999999998</v>
      </c>
      <c r="I215" s="6">
        <v>0</v>
      </c>
      <c r="J215" s="6">
        <v>0</v>
      </c>
      <c r="K215" s="7"/>
      <c r="L215" s="6">
        <f t="shared" si="27"/>
        <v>351.35097200000001</v>
      </c>
      <c r="M215" s="6">
        <f t="shared" si="28"/>
        <v>176.66517555000001</v>
      </c>
      <c r="N215" s="6">
        <f t="shared" si="29"/>
        <v>191.40767965000001</v>
      </c>
      <c r="O215" s="6">
        <f t="shared" si="30"/>
        <v>0</v>
      </c>
      <c r="P215" s="6">
        <f t="shared" si="31"/>
        <v>0.35404740000000001</v>
      </c>
      <c r="Q215" s="6">
        <f t="shared" si="32"/>
        <v>0</v>
      </c>
      <c r="R215" s="6">
        <f t="shared" si="33"/>
        <v>0</v>
      </c>
      <c r="T215" s="4">
        <f t="shared" si="34"/>
        <v>719.77787460000002</v>
      </c>
      <c r="U215" s="4"/>
    </row>
    <row r="216" spans="1:21">
      <c r="A216">
        <v>683</v>
      </c>
      <c r="B216" t="s">
        <v>800</v>
      </c>
      <c r="C216" s="6">
        <v>25517.54</v>
      </c>
      <c r="D216" s="6">
        <v>16357.664000000001</v>
      </c>
      <c r="E216" s="6">
        <v>67841.702000000005</v>
      </c>
      <c r="F216" s="6">
        <v>24198.48</v>
      </c>
      <c r="G216" s="6">
        <v>0</v>
      </c>
      <c r="H216" s="6">
        <v>2132.5129999999999</v>
      </c>
      <c r="I216" s="6">
        <v>0</v>
      </c>
      <c r="J216" s="6">
        <v>0</v>
      </c>
      <c r="K216" s="7"/>
      <c r="L216" s="6">
        <f t="shared" si="27"/>
        <v>234.50114240000002</v>
      </c>
      <c r="M216" s="6">
        <f t="shared" si="28"/>
        <v>172.99634010000003</v>
      </c>
      <c r="N216" s="6">
        <f t="shared" si="29"/>
        <v>146.40080399999999</v>
      </c>
      <c r="O216" s="6">
        <f t="shared" si="30"/>
        <v>0</v>
      </c>
      <c r="P216" s="6">
        <f t="shared" si="31"/>
        <v>1.4927591000000002</v>
      </c>
      <c r="Q216" s="6">
        <f t="shared" si="32"/>
        <v>0</v>
      </c>
      <c r="R216" s="6">
        <f t="shared" si="33"/>
        <v>0</v>
      </c>
      <c r="T216" s="4">
        <f t="shared" si="34"/>
        <v>555.39104559999998</v>
      </c>
      <c r="U216" s="4"/>
    </row>
    <row r="217" spans="1:21">
      <c r="A217">
        <v>684</v>
      </c>
      <c r="B217" t="s">
        <v>801</v>
      </c>
      <c r="C217" s="6">
        <v>455130.12199999997</v>
      </c>
      <c r="D217" s="6">
        <v>80108.160999999993</v>
      </c>
      <c r="E217" s="6">
        <v>917543.549</v>
      </c>
      <c r="F217" s="6">
        <v>26809.972000000002</v>
      </c>
      <c r="G217" s="6">
        <v>0</v>
      </c>
      <c r="H217" s="6">
        <v>1407.479</v>
      </c>
      <c r="I217" s="6">
        <v>1681.7429999999999</v>
      </c>
      <c r="J217" s="6">
        <v>32.037999999999997</v>
      </c>
      <c r="K217" s="7"/>
      <c r="L217" s="6">
        <f t="shared" si="27"/>
        <v>2997.3343848</v>
      </c>
      <c r="M217" s="6">
        <f t="shared" si="28"/>
        <v>2339.7360499500001</v>
      </c>
      <c r="N217" s="6">
        <f t="shared" si="29"/>
        <v>162.2003306</v>
      </c>
      <c r="O217" s="6">
        <f t="shared" si="30"/>
        <v>0</v>
      </c>
      <c r="P217" s="6">
        <f t="shared" si="31"/>
        <v>0.98523530000000015</v>
      </c>
      <c r="Q217" s="6">
        <f t="shared" si="32"/>
        <v>36.4938231</v>
      </c>
      <c r="R217" s="6">
        <f t="shared" si="33"/>
        <v>0.17941280000000001</v>
      </c>
      <c r="T217" s="4">
        <f t="shared" si="34"/>
        <v>5536.7498237499985</v>
      </c>
      <c r="U217" s="4"/>
    </row>
    <row r="218" spans="1:21">
      <c r="A218">
        <v>686</v>
      </c>
      <c r="B218" t="s">
        <v>802</v>
      </c>
      <c r="C218" s="6">
        <v>17770.191999999999</v>
      </c>
      <c r="D218" s="6">
        <v>22839.881000000001</v>
      </c>
      <c r="E218" s="6">
        <v>64811.067000000003</v>
      </c>
      <c r="F218" s="6">
        <v>26764.328000000001</v>
      </c>
      <c r="G218" s="6">
        <v>0</v>
      </c>
      <c r="H218" s="6">
        <v>478.11200000000002</v>
      </c>
      <c r="I218" s="6">
        <v>0</v>
      </c>
      <c r="J218" s="6">
        <v>0</v>
      </c>
      <c r="K218" s="7"/>
      <c r="L218" s="6">
        <f t="shared" si="27"/>
        <v>227.41640880000006</v>
      </c>
      <c r="M218" s="6">
        <f t="shared" si="28"/>
        <v>165.26822085000001</v>
      </c>
      <c r="N218" s="6">
        <f t="shared" si="29"/>
        <v>161.9241844</v>
      </c>
      <c r="O218" s="6">
        <f t="shared" si="30"/>
        <v>0</v>
      </c>
      <c r="P218" s="6">
        <f t="shared" si="31"/>
        <v>0.33467840000000004</v>
      </c>
      <c r="Q218" s="6">
        <f t="shared" si="32"/>
        <v>0</v>
      </c>
      <c r="R218" s="6">
        <f t="shared" si="33"/>
        <v>0</v>
      </c>
      <c r="T218" s="4">
        <f t="shared" si="34"/>
        <v>554.94349245000012</v>
      </c>
      <c r="U218" s="4"/>
    </row>
    <row r="219" spans="1:21">
      <c r="A219">
        <v>687</v>
      </c>
      <c r="B219" t="s">
        <v>803</v>
      </c>
      <c r="C219" s="6">
        <v>8290.1059999999998</v>
      </c>
      <c r="D219" s="6">
        <v>5834.2349999999997</v>
      </c>
      <c r="E219" s="6">
        <v>30149.052</v>
      </c>
      <c r="F219" s="6">
        <v>7879.32</v>
      </c>
      <c r="G219" s="6">
        <v>0</v>
      </c>
      <c r="H219" s="6">
        <v>1621.546</v>
      </c>
      <c r="I219" s="6">
        <v>0</v>
      </c>
      <c r="J219" s="6">
        <v>0</v>
      </c>
      <c r="K219" s="7"/>
      <c r="L219" s="6">
        <f t="shared" si="27"/>
        <v>79.096309600000012</v>
      </c>
      <c r="M219" s="6">
        <f t="shared" si="28"/>
        <v>76.880082600000009</v>
      </c>
      <c r="N219" s="6">
        <f t="shared" si="29"/>
        <v>47.669885999999998</v>
      </c>
      <c r="O219" s="6">
        <f t="shared" si="30"/>
        <v>0</v>
      </c>
      <c r="P219" s="6">
        <f t="shared" si="31"/>
        <v>1.1350822000000003</v>
      </c>
      <c r="Q219" s="6">
        <f t="shared" si="32"/>
        <v>0</v>
      </c>
      <c r="R219" s="6">
        <f t="shared" si="33"/>
        <v>0</v>
      </c>
      <c r="T219" s="4">
        <f t="shared" si="34"/>
        <v>204.78136040000001</v>
      </c>
      <c r="U219" s="4"/>
    </row>
    <row r="220" spans="1:21">
      <c r="A220">
        <v>689</v>
      </c>
      <c r="B220" t="s">
        <v>804</v>
      </c>
      <c r="C220" s="6">
        <v>13834.364000000001</v>
      </c>
      <c r="D220" s="6">
        <v>17406.148000000001</v>
      </c>
      <c r="E220" s="6">
        <v>60589.315000000002</v>
      </c>
      <c r="F220" s="6">
        <v>13971.710999999999</v>
      </c>
      <c r="G220" s="6">
        <v>0</v>
      </c>
      <c r="H220" s="6">
        <v>424.13200000000001</v>
      </c>
      <c r="I220" s="6">
        <v>0</v>
      </c>
      <c r="J220" s="6">
        <v>1012.804</v>
      </c>
      <c r="K220" s="7"/>
      <c r="L220" s="6">
        <f t="shared" si="27"/>
        <v>174.94686720000004</v>
      </c>
      <c r="M220" s="6">
        <f t="shared" si="28"/>
        <v>154.50275325000001</v>
      </c>
      <c r="N220" s="6">
        <f t="shared" si="29"/>
        <v>84.528851549999999</v>
      </c>
      <c r="O220" s="6">
        <f t="shared" si="30"/>
        <v>0</v>
      </c>
      <c r="P220" s="6">
        <f t="shared" si="31"/>
        <v>0.29689240000000006</v>
      </c>
      <c r="Q220" s="6">
        <f t="shared" si="32"/>
        <v>0</v>
      </c>
      <c r="R220" s="6">
        <f t="shared" si="33"/>
        <v>5.6717024000000009</v>
      </c>
      <c r="T220" s="4">
        <f t="shared" si="34"/>
        <v>414.27536440000006</v>
      </c>
      <c r="U220" s="4"/>
    </row>
    <row r="221" spans="1:21">
      <c r="A221">
        <v>691</v>
      </c>
      <c r="B221" t="s">
        <v>805</v>
      </c>
      <c r="C221" s="6">
        <v>21204.78</v>
      </c>
      <c r="D221" s="6">
        <v>6423.2389999999996</v>
      </c>
      <c r="E221" s="6">
        <v>51308.232000000004</v>
      </c>
      <c r="F221" s="6">
        <v>6123.1310000000003</v>
      </c>
      <c r="G221" s="6">
        <v>0</v>
      </c>
      <c r="H221" s="6">
        <v>3375.31</v>
      </c>
      <c r="I221" s="6">
        <v>160.393</v>
      </c>
      <c r="J221" s="6">
        <v>0</v>
      </c>
      <c r="K221" s="7"/>
      <c r="L221" s="6">
        <f t="shared" si="27"/>
        <v>154.71690640000003</v>
      </c>
      <c r="M221" s="6">
        <f t="shared" si="28"/>
        <v>130.83599160000003</v>
      </c>
      <c r="N221" s="6">
        <f t="shared" si="29"/>
        <v>37.044942550000002</v>
      </c>
      <c r="O221" s="6">
        <f t="shared" si="30"/>
        <v>0</v>
      </c>
      <c r="P221" s="6">
        <f t="shared" si="31"/>
        <v>2.3627170000000004</v>
      </c>
      <c r="Q221" s="6">
        <f t="shared" si="32"/>
        <v>3.4805280999999999</v>
      </c>
      <c r="R221" s="6">
        <f t="shared" si="33"/>
        <v>0</v>
      </c>
      <c r="T221" s="4">
        <f t="shared" si="34"/>
        <v>328.44108564999999</v>
      </c>
      <c r="U221" s="4"/>
    </row>
    <row r="222" spans="1:21">
      <c r="A222">
        <v>694</v>
      </c>
      <c r="B222" t="s">
        <v>806</v>
      </c>
      <c r="C222" s="6">
        <v>252249.08499999999</v>
      </c>
      <c r="D222" s="6">
        <v>168269.038</v>
      </c>
      <c r="E222" s="6">
        <v>650329.87300000002</v>
      </c>
      <c r="F222" s="6">
        <v>3990.8249999999998</v>
      </c>
      <c r="G222" s="6">
        <v>0</v>
      </c>
      <c r="H222" s="6">
        <v>17656.896000000001</v>
      </c>
      <c r="I222" s="6">
        <v>5119.3590000000004</v>
      </c>
      <c r="J222" s="6">
        <v>8535.2720000000008</v>
      </c>
      <c r="K222" s="7"/>
      <c r="L222" s="6">
        <f t="shared" si="27"/>
        <v>2354.9014888000006</v>
      </c>
      <c r="M222" s="6">
        <f t="shared" si="28"/>
        <v>1658.3411761500001</v>
      </c>
      <c r="N222" s="6">
        <f t="shared" si="29"/>
        <v>24.144491249999998</v>
      </c>
      <c r="O222" s="6">
        <f t="shared" si="30"/>
        <v>0</v>
      </c>
      <c r="P222" s="6">
        <f t="shared" si="31"/>
        <v>12.359827200000002</v>
      </c>
      <c r="Q222" s="6">
        <f t="shared" si="32"/>
        <v>111.09009030000001</v>
      </c>
      <c r="R222" s="6">
        <f t="shared" si="33"/>
        <v>47.797523200000015</v>
      </c>
      <c r="T222" s="4">
        <f t="shared" si="34"/>
        <v>4160.8370737000005</v>
      </c>
      <c r="U222" s="4"/>
    </row>
    <row r="223" spans="1:21">
      <c r="A223">
        <v>697</v>
      </c>
      <c r="B223" t="s">
        <v>807</v>
      </c>
      <c r="C223" s="6">
        <v>6763.2129999999997</v>
      </c>
      <c r="D223" s="6">
        <v>6249.2690000000002</v>
      </c>
      <c r="E223" s="6">
        <v>26517.868999999999</v>
      </c>
      <c r="F223" s="6">
        <v>7893.8050000000003</v>
      </c>
      <c r="G223" s="6">
        <v>0</v>
      </c>
      <c r="H223" s="6">
        <v>93.397999999999996</v>
      </c>
      <c r="I223" s="6">
        <v>38.472999999999999</v>
      </c>
      <c r="J223" s="6">
        <v>15390.939</v>
      </c>
      <c r="K223" s="7"/>
      <c r="L223" s="6">
        <f t="shared" si="27"/>
        <v>72.869899200000006</v>
      </c>
      <c r="M223" s="6">
        <f t="shared" si="28"/>
        <v>67.62056595</v>
      </c>
      <c r="N223" s="6">
        <f t="shared" si="29"/>
        <v>47.757520249999999</v>
      </c>
      <c r="O223" s="6">
        <f t="shared" si="30"/>
        <v>0</v>
      </c>
      <c r="P223" s="6">
        <f t="shared" si="31"/>
        <v>6.5378600000000009E-2</v>
      </c>
      <c r="Q223" s="6">
        <f t="shared" si="32"/>
        <v>0.8348641</v>
      </c>
      <c r="R223" s="6">
        <f t="shared" si="33"/>
        <v>86.189258400000014</v>
      </c>
      <c r="T223" s="4">
        <f t="shared" si="34"/>
        <v>189.14822810000001</v>
      </c>
      <c r="U223" s="4"/>
    </row>
    <row r="224" spans="1:21">
      <c r="A224">
        <v>698</v>
      </c>
      <c r="B224" t="s">
        <v>808</v>
      </c>
      <c r="C224" s="6">
        <v>757811.35499999998</v>
      </c>
      <c r="D224" s="6">
        <v>240708.18400000001</v>
      </c>
      <c r="E224" s="6">
        <v>1544887.827</v>
      </c>
      <c r="F224" s="6">
        <v>60266.057999999997</v>
      </c>
      <c r="G224" s="6">
        <v>0</v>
      </c>
      <c r="H224" s="6">
        <v>38903.86</v>
      </c>
      <c r="I224" s="6">
        <v>520.93799999999999</v>
      </c>
      <c r="J224" s="6">
        <v>273169.13399999996</v>
      </c>
      <c r="K224" s="7"/>
      <c r="L224" s="6">
        <f t="shared" si="27"/>
        <v>5591.7094184000007</v>
      </c>
      <c r="M224" s="6">
        <f t="shared" si="28"/>
        <v>3939.4639588500004</v>
      </c>
      <c r="N224" s="6">
        <f t="shared" si="29"/>
        <v>364.60965089999996</v>
      </c>
      <c r="O224" s="6">
        <f t="shared" si="30"/>
        <v>0</v>
      </c>
      <c r="P224" s="6">
        <f t="shared" si="31"/>
        <v>27.232702000000003</v>
      </c>
      <c r="Q224" s="6">
        <f t="shared" si="32"/>
        <v>11.3043546</v>
      </c>
      <c r="R224" s="6">
        <f t="shared" si="33"/>
        <v>1529.7471504</v>
      </c>
      <c r="T224" s="4">
        <f t="shared" si="34"/>
        <v>9934.3200847500011</v>
      </c>
      <c r="U224" s="4"/>
    </row>
    <row r="225" spans="1:21">
      <c r="A225">
        <v>700</v>
      </c>
      <c r="B225" t="s">
        <v>809</v>
      </c>
      <c r="C225" s="6">
        <v>12453.797</v>
      </c>
      <c r="D225" s="6">
        <v>58263.894</v>
      </c>
      <c r="E225" s="6">
        <v>112682.41899999999</v>
      </c>
      <c r="F225" s="6">
        <v>59336.881999999998</v>
      </c>
      <c r="G225" s="6">
        <v>0</v>
      </c>
      <c r="H225" s="6">
        <v>2401.011</v>
      </c>
      <c r="I225" s="6">
        <v>0</v>
      </c>
      <c r="J225" s="6">
        <v>0.73199999999999998</v>
      </c>
      <c r="K225" s="7"/>
      <c r="L225" s="6">
        <f t="shared" si="27"/>
        <v>396.01906960000008</v>
      </c>
      <c r="M225" s="6">
        <f t="shared" si="28"/>
        <v>287.34016845000002</v>
      </c>
      <c r="N225" s="6">
        <f t="shared" si="29"/>
        <v>358.98813609999996</v>
      </c>
      <c r="O225" s="6">
        <f t="shared" si="30"/>
        <v>0</v>
      </c>
      <c r="P225" s="6">
        <f t="shared" si="31"/>
        <v>1.6807077000000001</v>
      </c>
      <c r="Q225" s="6">
        <f t="shared" si="32"/>
        <v>0</v>
      </c>
      <c r="R225" s="6">
        <f t="shared" si="33"/>
        <v>4.0992000000000008E-3</v>
      </c>
      <c r="T225" s="4">
        <f t="shared" si="34"/>
        <v>1044.0280818500003</v>
      </c>
      <c r="U225" s="4"/>
    </row>
    <row r="226" spans="1:21">
      <c r="A226">
        <v>702</v>
      </c>
      <c r="B226" t="s">
        <v>810</v>
      </c>
      <c r="C226" s="6">
        <v>25130.359</v>
      </c>
      <c r="D226" s="6">
        <v>44851.406999999999</v>
      </c>
      <c r="E226" s="6">
        <v>99796.875</v>
      </c>
      <c r="F226" s="6">
        <v>44067.212</v>
      </c>
      <c r="G226" s="6">
        <v>0</v>
      </c>
      <c r="H226" s="6">
        <v>1200.5409999999999</v>
      </c>
      <c r="I226" s="6">
        <v>7.65</v>
      </c>
      <c r="J226" s="6">
        <v>72.438999999999993</v>
      </c>
      <c r="K226" s="7"/>
      <c r="L226" s="6">
        <f t="shared" si="27"/>
        <v>391.8978896000001</v>
      </c>
      <c r="M226" s="6">
        <f t="shared" si="28"/>
        <v>254.48203125000001</v>
      </c>
      <c r="N226" s="6">
        <f t="shared" si="29"/>
        <v>266.60663260000001</v>
      </c>
      <c r="O226" s="6">
        <f t="shared" si="30"/>
        <v>0</v>
      </c>
      <c r="P226" s="6">
        <f t="shared" si="31"/>
        <v>0.84037870000000003</v>
      </c>
      <c r="Q226" s="6">
        <f t="shared" si="32"/>
        <v>0.16600500000000001</v>
      </c>
      <c r="R226" s="6">
        <f t="shared" si="33"/>
        <v>0.40565840000000003</v>
      </c>
      <c r="T226" s="4">
        <f t="shared" si="34"/>
        <v>913.9929371500001</v>
      </c>
      <c r="U226" s="4"/>
    </row>
    <row r="227" spans="1:21">
      <c r="A227">
        <v>704</v>
      </c>
      <c r="B227" t="s">
        <v>811</v>
      </c>
      <c r="C227" s="6">
        <v>36550.406000000003</v>
      </c>
      <c r="D227" s="6">
        <v>23598.302</v>
      </c>
      <c r="E227" s="6">
        <v>157750.22399999999</v>
      </c>
      <c r="F227" s="6">
        <v>2282.6729999999998</v>
      </c>
      <c r="G227" s="6">
        <v>0</v>
      </c>
      <c r="H227" s="6">
        <v>146.15299999999999</v>
      </c>
      <c r="I227" s="6">
        <v>0</v>
      </c>
      <c r="J227" s="6">
        <v>0</v>
      </c>
      <c r="K227" s="7"/>
      <c r="L227" s="6">
        <f t="shared" si="27"/>
        <v>336.83276480000006</v>
      </c>
      <c r="M227" s="6">
        <f t="shared" si="28"/>
        <v>402.26307120000001</v>
      </c>
      <c r="N227" s="6">
        <f t="shared" si="29"/>
        <v>13.810171649999997</v>
      </c>
      <c r="O227" s="6">
        <f t="shared" si="30"/>
        <v>0</v>
      </c>
      <c r="P227" s="6">
        <f t="shared" si="31"/>
        <v>0.10230710000000001</v>
      </c>
      <c r="Q227" s="6">
        <f t="shared" si="32"/>
        <v>0</v>
      </c>
      <c r="R227" s="6">
        <f t="shared" si="33"/>
        <v>0</v>
      </c>
      <c r="T227" s="4">
        <f t="shared" si="34"/>
        <v>753.00831475000007</v>
      </c>
      <c r="U227" s="4"/>
    </row>
    <row r="228" spans="1:21">
      <c r="A228">
        <v>707</v>
      </c>
      <c r="B228" t="s">
        <v>812</v>
      </c>
      <c r="C228" s="6">
        <v>9415.9380000000001</v>
      </c>
      <c r="D228" s="6">
        <v>14005.134</v>
      </c>
      <c r="E228" s="6">
        <v>45081.892</v>
      </c>
      <c r="F228" s="6">
        <v>17354.327000000001</v>
      </c>
      <c r="G228" s="6">
        <v>0</v>
      </c>
      <c r="H228" s="6">
        <v>506.00299999999999</v>
      </c>
      <c r="I228" s="6">
        <v>0</v>
      </c>
      <c r="J228" s="6">
        <v>0</v>
      </c>
      <c r="K228" s="7"/>
      <c r="L228" s="6">
        <f t="shared" si="27"/>
        <v>131.15800320000002</v>
      </c>
      <c r="M228" s="6">
        <f t="shared" si="28"/>
        <v>114.95882460000001</v>
      </c>
      <c r="N228" s="6">
        <f t="shared" si="29"/>
        <v>104.99367835000001</v>
      </c>
      <c r="O228" s="6">
        <f t="shared" si="30"/>
        <v>0</v>
      </c>
      <c r="P228" s="6">
        <f t="shared" si="31"/>
        <v>0.35420210000000002</v>
      </c>
      <c r="Q228" s="6">
        <f t="shared" si="32"/>
        <v>0</v>
      </c>
      <c r="R228" s="6">
        <f t="shared" si="33"/>
        <v>0</v>
      </c>
      <c r="T228" s="4">
        <f t="shared" si="34"/>
        <v>351.46470825000006</v>
      </c>
      <c r="U228" s="4"/>
    </row>
    <row r="229" spans="1:21">
      <c r="A229">
        <v>710</v>
      </c>
      <c r="B229" t="s">
        <v>797</v>
      </c>
      <c r="C229" s="6">
        <v>205996.81700000001</v>
      </c>
      <c r="D229" s="6">
        <v>302439.88199999998</v>
      </c>
      <c r="E229" s="6">
        <v>623838.30299999996</v>
      </c>
      <c r="F229" s="6">
        <v>130074.223</v>
      </c>
      <c r="G229" s="6">
        <v>0</v>
      </c>
      <c r="H229" s="6">
        <v>10126.413</v>
      </c>
      <c r="I229" s="6">
        <v>390.50400000000002</v>
      </c>
      <c r="J229" s="6">
        <v>4004.5329999999999</v>
      </c>
      <c r="K229" s="7"/>
      <c r="L229" s="6">
        <f t="shared" si="27"/>
        <v>2847.2455144000005</v>
      </c>
      <c r="M229" s="6">
        <f t="shared" si="28"/>
        <v>1590.7876726500001</v>
      </c>
      <c r="N229" s="6">
        <f t="shared" si="29"/>
        <v>786.94904914999995</v>
      </c>
      <c r="O229" s="6">
        <f t="shared" si="30"/>
        <v>0</v>
      </c>
      <c r="P229" s="6">
        <f t="shared" si="31"/>
        <v>7.0884891000000012</v>
      </c>
      <c r="Q229" s="6">
        <f t="shared" si="32"/>
        <v>8.4739368000000006</v>
      </c>
      <c r="R229" s="6">
        <f t="shared" si="33"/>
        <v>22.425384800000003</v>
      </c>
      <c r="T229" s="4">
        <f t="shared" si="34"/>
        <v>5240.5446621000001</v>
      </c>
      <c r="U229" s="4"/>
    </row>
    <row r="230" spans="1:21">
      <c r="A230">
        <v>729</v>
      </c>
      <c r="B230" t="s">
        <v>813</v>
      </c>
      <c r="C230" s="6">
        <v>79957.217999999993</v>
      </c>
      <c r="D230" s="6">
        <v>41024.110999999997</v>
      </c>
      <c r="E230" s="6">
        <v>214272.06400000001</v>
      </c>
      <c r="F230" s="6">
        <v>30154.043000000001</v>
      </c>
      <c r="G230" s="6">
        <v>0</v>
      </c>
      <c r="H230" s="6">
        <v>3190.866</v>
      </c>
      <c r="I230" s="6">
        <v>737.73500000000001</v>
      </c>
      <c r="J230" s="6">
        <v>0</v>
      </c>
      <c r="K230" s="7"/>
      <c r="L230" s="6">
        <f t="shared" si="27"/>
        <v>677.49544240000012</v>
      </c>
      <c r="M230" s="6">
        <f t="shared" si="28"/>
        <v>546.39376320000008</v>
      </c>
      <c r="N230" s="6">
        <f t="shared" si="29"/>
        <v>182.43196015000001</v>
      </c>
      <c r="O230" s="6">
        <f t="shared" si="30"/>
        <v>0</v>
      </c>
      <c r="P230" s="6">
        <f t="shared" si="31"/>
        <v>2.2336062000000001</v>
      </c>
      <c r="Q230" s="6">
        <f t="shared" si="32"/>
        <v>16.0088495</v>
      </c>
      <c r="R230" s="6">
        <f t="shared" si="33"/>
        <v>0</v>
      </c>
      <c r="T230" s="4">
        <f t="shared" si="34"/>
        <v>1424.56362145</v>
      </c>
      <c r="U230" s="4"/>
    </row>
    <row r="231" spans="1:21">
      <c r="A231">
        <v>732</v>
      </c>
      <c r="B231" t="s">
        <v>814</v>
      </c>
      <c r="C231" s="6">
        <v>23776.482</v>
      </c>
      <c r="D231" s="6">
        <v>21618.873</v>
      </c>
      <c r="E231" s="6">
        <v>72024.112999999998</v>
      </c>
      <c r="F231" s="6">
        <v>28659.024000000001</v>
      </c>
      <c r="G231" s="6">
        <v>0</v>
      </c>
      <c r="H231" s="6">
        <v>182.87200000000001</v>
      </c>
      <c r="I231" s="6">
        <v>0</v>
      </c>
      <c r="J231" s="6">
        <v>0</v>
      </c>
      <c r="K231" s="7"/>
      <c r="L231" s="6">
        <f t="shared" si="27"/>
        <v>254.213988</v>
      </c>
      <c r="M231" s="6">
        <f t="shared" si="28"/>
        <v>183.66148815</v>
      </c>
      <c r="N231" s="6">
        <f t="shared" si="29"/>
        <v>173.3870952</v>
      </c>
      <c r="O231" s="6">
        <f t="shared" si="30"/>
        <v>0</v>
      </c>
      <c r="P231" s="6">
        <f t="shared" si="31"/>
        <v>0.12801040000000002</v>
      </c>
      <c r="Q231" s="6">
        <f t="shared" si="32"/>
        <v>0</v>
      </c>
      <c r="R231" s="6">
        <f t="shared" si="33"/>
        <v>0</v>
      </c>
      <c r="T231" s="4">
        <f t="shared" si="34"/>
        <v>611.39058175000002</v>
      </c>
      <c r="U231" s="4"/>
    </row>
    <row r="232" spans="1:21">
      <c r="A232">
        <v>734</v>
      </c>
      <c r="B232" t="s">
        <v>815</v>
      </c>
      <c r="C232" s="6">
        <v>464467.033</v>
      </c>
      <c r="D232" s="6">
        <v>252375.03700000001</v>
      </c>
      <c r="E232" s="6">
        <v>1201103.858</v>
      </c>
      <c r="F232" s="6">
        <v>126512.757</v>
      </c>
      <c r="G232" s="6">
        <v>0</v>
      </c>
      <c r="H232" s="6">
        <v>6480.1549999999997</v>
      </c>
      <c r="I232" s="6">
        <v>6056.73</v>
      </c>
      <c r="J232" s="6">
        <v>2923.3409999999999</v>
      </c>
      <c r="K232" s="7"/>
      <c r="L232" s="6">
        <f t="shared" si="27"/>
        <v>4014.3155920000008</v>
      </c>
      <c r="M232" s="6">
        <f t="shared" si="28"/>
        <v>3062.8148379000004</v>
      </c>
      <c r="N232" s="6">
        <f t="shared" si="29"/>
        <v>765.40217984999992</v>
      </c>
      <c r="O232" s="6">
        <f t="shared" si="30"/>
        <v>0</v>
      </c>
      <c r="P232" s="6">
        <f t="shared" si="31"/>
        <v>4.5361085000000001</v>
      </c>
      <c r="Q232" s="6">
        <f t="shared" si="32"/>
        <v>131.43104099999999</v>
      </c>
      <c r="R232" s="6">
        <f t="shared" si="33"/>
        <v>16.370709600000001</v>
      </c>
      <c r="T232" s="4">
        <f t="shared" si="34"/>
        <v>7978.4997592500013</v>
      </c>
      <c r="U232" s="4"/>
    </row>
    <row r="233" spans="1:21">
      <c r="A233">
        <v>738</v>
      </c>
      <c r="B233" t="s">
        <v>817</v>
      </c>
      <c r="C233" s="6">
        <v>16271.550999999999</v>
      </c>
      <c r="D233" s="6">
        <v>29715.258000000002</v>
      </c>
      <c r="E233" s="6">
        <v>69352.710999999996</v>
      </c>
      <c r="F233" s="6">
        <v>19556.871999999999</v>
      </c>
      <c r="G233" s="6">
        <v>0</v>
      </c>
      <c r="H233" s="6">
        <v>83.674000000000007</v>
      </c>
      <c r="I233" s="6">
        <v>0</v>
      </c>
      <c r="J233" s="6">
        <v>0</v>
      </c>
      <c r="K233" s="7"/>
      <c r="L233" s="6">
        <f t="shared" si="27"/>
        <v>257.52613040000006</v>
      </c>
      <c r="M233" s="6">
        <f t="shared" si="28"/>
        <v>176.84941305000001</v>
      </c>
      <c r="N233" s="6">
        <f t="shared" si="29"/>
        <v>118.31907559999999</v>
      </c>
      <c r="O233" s="6">
        <f t="shared" si="30"/>
        <v>0</v>
      </c>
      <c r="P233" s="6">
        <f t="shared" si="31"/>
        <v>5.8571800000000014E-2</v>
      </c>
      <c r="Q233" s="6">
        <f t="shared" si="32"/>
        <v>0</v>
      </c>
      <c r="R233" s="6">
        <f t="shared" si="33"/>
        <v>0</v>
      </c>
      <c r="T233" s="4">
        <f t="shared" si="34"/>
        <v>552.75319085000001</v>
      </c>
      <c r="U233" s="4"/>
    </row>
    <row r="234" spans="1:21">
      <c r="A234">
        <v>739</v>
      </c>
      <c r="B234" t="s">
        <v>818</v>
      </c>
      <c r="C234" s="6">
        <v>12549.047</v>
      </c>
      <c r="D234" s="6">
        <v>48158.002</v>
      </c>
      <c r="E234" s="6">
        <v>76766.096000000005</v>
      </c>
      <c r="F234" s="6">
        <v>40884.370000000003</v>
      </c>
      <c r="G234" s="6">
        <v>0</v>
      </c>
      <c r="H234" s="6">
        <v>381.77</v>
      </c>
      <c r="I234" s="6">
        <v>0</v>
      </c>
      <c r="J234" s="6">
        <v>56.801000000000002</v>
      </c>
      <c r="K234" s="7"/>
      <c r="L234" s="6">
        <f t="shared" si="27"/>
        <v>339.95947440000003</v>
      </c>
      <c r="M234" s="6">
        <f t="shared" si="28"/>
        <v>195.75354480000001</v>
      </c>
      <c r="N234" s="6">
        <f t="shared" si="29"/>
        <v>247.3504385</v>
      </c>
      <c r="O234" s="6">
        <f t="shared" si="30"/>
        <v>0</v>
      </c>
      <c r="P234" s="6">
        <f t="shared" si="31"/>
        <v>0.267239</v>
      </c>
      <c r="Q234" s="6">
        <f t="shared" si="32"/>
        <v>0</v>
      </c>
      <c r="R234" s="6">
        <f t="shared" si="33"/>
        <v>0.31808560000000008</v>
      </c>
      <c r="T234" s="4">
        <f t="shared" si="34"/>
        <v>783.33069670000009</v>
      </c>
      <c r="U234" s="4"/>
    </row>
    <row r="235" spans="1:21">
      <c r="A235">
        <v>740</v>
      </c>
      <c r="B235" t="s">
        <v>819</v>
      </c>
      <c r="C235" s="6">
        <v>274709.23499999999</v>
      </c>
      <c r="D235" s="6">
        <v>231746.758</v>
      </c>
      <c r="E235" s="6">
        <v>772988.64199999999</v>
      </c>
      <c r="F235" s="6">
        <v>132988.37899999999</v>
      </c>
      <c r="G235" s="6">
        <v>0</v>
      </c>
      <c r="H235" s="6">
        <v>12579.758</v>
      </c>
      <c r="I235" s="6">
        <v>1809.4469999999999</v>
      </c>
      <c r="J235" s="6">
        <v>0.72899999999999998</v>
      </c>
      <c r="K235" s="7"/>
      <c r="L235" s="6">
        <f t="shared" si="27"/>
        <v>2836.1535608000004</v>
      </c>
      <c r="M235" s="6">
        <f t="shared" si="28"/>
        <v>1971.1210371000002</v>
      </c>
      <c r="N235" s="6">
        <f t="shared" si="29"/>
        <v>804.57969294999987</v>
      </c>
      <c r="O235" s="6">
        <f t="shared" si="30"/>
        <v>0</v>
      </c>
      <c r="P235" s="6">
        <f t="shared" si="31"/>
        <v>8.805830600000002</v>
      </c>
      <c r="Q235" s="6">
        <f t="shared" si="32"/>
        <v>39.264999899999999</v>
      </c>
      <c r="R235" s="6">
        <f t="shared" si="33"/>
        <v>4.0824000000000008E-3</v>
      </c>
      <c r="T235" s="4">
        <f t="shared" si="34"/>
        <v>5659.9251213500011</v>
      </c>
      <c r="U235" s="4"/>
    </row>
    <row r="236" spans="1:21">
      <c r="A236">
        <v>742</v>
      </c>
      <c r="B236" t="s">
        <v>820</v>
      </c>
      <c r="C236" s="6">
        <v>8612.5930000000008</v>
      </c>
      <c r="D236" s="6">
        <v>6256.5469999999996</v>
      </c>
      <c r="E236" s="6">
        <v>21795.482</v>
      </c>
      <c r="F236" s="6">
        <v>9004.4079999999994</v>
      </c>
      <c r="G236" s="6">
        <v>0</v>
      </c>
      <c r="H236" s="6">
        <v>117.464</v>
      </c>
      <c r="I236" s="6">
        <v>0</v>
      </c>
      <c r="J236" s="6">
        <v>0</v>
      </c>
      <c r="K236" s="7"/>
      <c r="L236" s="6">
        <f t="shared" si="27"/>
        <v>83.267184000000015</v>
      </c>
      <c r="M236" s="6">
        <f t="shared" si="28"/>
        <v>55.578479100000003</v>
      </c>
      <c r="N236" s="6">
        <f t="shared" si="29"/>
        <v>54.476668399999994</v>
      </c>
      <c r="O236" s="6">
        <f t="shared" si="30"/>
        <v>0</v>
      </c>
      <c r="P236" s="6">
        <f t="shared" si="31"/>
        <v>8.2224800000000015E-2</v>
      </c>
      <c r="Q236" s="6">
        <f t="shared" si="32"/>
        <v>0</v>
      </c>
      <c r="R236" s="6">
        <f t="shared" si="33"/>
        <v>0</v>
      </c>
      <c r="T236" s="4">
        <f t="shared" si="34"/>
        <v>193.40455630000002</v>
      </c>
      <c r="U236" s="4"/>
    </row>
    <row r="237" spans="1:21">
      <c r="A237">
        <v>743</v>
      </c>
      <c r="B237" t="s">
        <v>821</v>
      </c>
      <c r="C237" s="6">
        <v>954757.26100000006</v>
      </c>
      <c r="D237" s="6">
        <v>275072.70600000001</v>
      </c>
      <c r="E237" s="6">
        <v>1639128.4950000001</v>
      </c>
      <c r="F237" s="6">
        <v>15850.129000000001</v>
      </c>
      <c r="G237" s="6">
        <v>0</v>
      </c>
      <c r="H237" s="6">
        <v>8588.7520000000004</v>
      </c>
      <c r="I237" s="6">
        <v>4537.59</v>
      </c>
      <c r="J237" s="6">
        <v>5633.0879999999997</v>
      </c>
      <c r="K237" s="7"/>
      <c r="L237" s="6">
        <f t="shared" si="27"/>
        <v>6887.0478152000023</v>
      </c>
      <c r="M237" s="6">
        <f t="shared" si="28"/>
        <v>4179.7776622500005</v>
      </c>
      <c r="N237" s="6">
        <f t="shared" si="29"/>
        <v>95.893280450000006</v>
      </c>
      <c r="O237" s="6">
        <f t="shared" si="30"/>
        <v>0</v>
      </c>
      <c r="P237" s="6">
        <f t="shared" si="31"/>
        <v>6.0121264000000014</v>
      </c>
      <c r="Q237" s="6">
        <f t="shared" si="32"/>
        <v>98.465703000000005</v>
      </c>
      <c r="R237" s="6">
        <f t="shared" si="33"/>
        <v>31.545292800000002</v>
      </c>
      <c r="T237" s="4">
        <f t="shared" si="34"/>
        <v>11267.196587300003</v>
      </c>
      <c r="U237" s="4"/>
    </row>
    <row r="238" spans="1:21">
      <c r="A238">
        <v>746</v>
      </c>
      <c r="B238" t="s">
        <v>822</v>
      </c>
      <c r="C238" s="6">
        <v>43157.887000000002</v>
      </c>
      <c r="D238" s="6">
        <v>8238.107</v>
      </c>
      <c r="E238" s="6">
        <v>98041.956000000006</v>
      </c>
      <c r="F238" s="6">
        <v>4246.1390000000001</v>
      </c>
      <c r="G238" s="6">
        <v>0</v>
      </c>
      <c r="H238" s="6">
        <v>1163.1300000000001</v>
      </c>
      <c r="I238" s="6">
        <v>0</v>
      </c>
      <c r="J238" s="6">
        <v>5685.9129999999996</v>
      </c>
      <c r="K238" s="7"/>
      <c r="L238" s="6">
        <f t="shared" si="27"/>
        <v>287.81756640000009</v>
      </c>
      <c r="M238" s="6">
        <f t="shared" si="28"/>
        <v>250.00698780000002</v>
      </c>
      <c r="N238" s="6">
        <f t="shared" si="29"/>
        <v>25.689140949999999</v>
      </c>
      <c r="O238" s="6">
        <f t="shared" si="30"/>
        <v>0</v>
      </c>
      <c r="P238" s="6">
        <f t="shared" si="31"/>
        <v>0.81419100000000022</v>
      </c>
      <c r="Q238" s="6">
        <f t="shared" si="32"/>
        <v>0</v>
      </c>
      <c r="R238" s="6">
        <f t="shared" si="33"/>
        <v>31.841112800000001</v>
      </c>
      <c r="T238" s="4">
        <f t="shared" si="34"/>
        <v>564.32788615000015</v>
      </c>
      <c r="U238" s="4"/>
    </row>
    <row r="239" spans="1:21">
      <c r="A239">
        <v>747</v>
      </c>
      <c r="B239" t="s">
        <v>823</v>
      </c>
      <c r="C239" s="6">
        <v>6847.4390000000003</v>
      </c>
      <c r="D239" s="6">
        <v>12999.311</v>
      </c>
      <c r="E239" s="6">
        <v>30166.697</v>
      </c>
      <c r="F239" s="6">
        <v>14510.933000000001</v>
      </c>
      <c r="G239" s="6">
        <v>0</v>
      </c>
      <c r="H239" s="6">
        <v>415.68599999999998</v>
      </c>
      <c r="I239" s="6">
        <v>0</v>
      </c>
      <c r="J239" s="6">
        <v>5747.9459999999999</v>
      </c>
      <c r="K239" s="7"/>
      <c r="L239" s="6">
        <f t="shared" si="27"/>
        <v>111.14180000000002</v>
      </c>
      <c r="M239" s="6">
        <f t="shared" si="28"/>
        <v>76.925077350000009</v>
      </c>
      <c r="N239" s="6">
        <f t="shared" si="29"/>
        <v>87.791144650000007</v>
      </c>
      <c r="O239" s="6">
        <f t="shared" si="30"/>
        <v>0</v>
      </c>
      <c r="P239" s="6">
        <f t="shared" si="31"/>
        <v>0.29098020000000002</v>
      </c>
      <c r="Q239" s="6">
        <f t="shared" si="32"/>
        <v>0</v>
      </c>
      <c r="R239" s="6">
        <f t="shared" si="33"/>
        <v>32.188497600000005</v>
      </c>
      <c r="T239" s="4">
        <f t="shared" si="34"/>
        <v>276.14900219999998</v>
      </c>
      <c r="U239" s="4"/>
    </row>
    <row r="240" spans="1:21">
      <c r="A240">
        <v>748</v>
      </c>
      <c r="B240" t="s">
        <v>824</v>
      </c>
      <c r="C240" s="6">
        <v>44073.626000000004</v>
      </c>
      <c r="D240" s="6">
        <v>11590.433000000001</v>
      </c>
      <c r="E240" s="6">
        <v>100099.20299999999</v>
      </c>
      <c r="F240" s="6">
        <v>12051.779</v>
      </c>
      <c r="G240" s="6">
        <v>0</v>
      </c>
      <c r="H240" s="6">
        <v>2947.9650000000001</v>
      </c>
      <c r="I240" s="6">
        <v>78.62</v>
      </c>
      <c r="J240" s="6">
        <v>12328.531000000001</v>
      </c>
      <c r="K240" s="7"/>
      <c r="L240" s="6">
        <f t="shared" si="27"/>
        <v>311.71873040000008</v>
      </c>
      <c r="M240" s="6">
        <f t="shared" si="28"/>
        <v>255.25296765000002</v>
      </c>
      <c r="N240" s="6">
        <f t="shared" si="29"/>
        <v>72.913262950000004</v>
      </c>
      <c r="O240" s="6">
        <f t="shared" si="30"/>
        <v>0</v>
      </c>
      <c r="P240" s="6">
        <f t="shared" si="31"/>
        <v>2.0635755000000002</v>
      </c>
      <c r="Q240" s="6">
        <f t="shared" si="32"/>
        <v>1.7060540000000002</v>
      </c>
      <c r="R240" s="6">
        <f t="shared" si="33"/>
        <v>69.039773600000018</v>
      </c>
      <c r="T240" s="4">
        <f t="shared" si="34"/>
        <v>643.65459050000004</v>
      </c>
      <c r="U240" s="4"/>
    </row>
    <row r="241" spans="1:21">
      <c r="A241">
        <v>749</v>
      </c>
      <c r="B241" t="s">
        <v>826</v>
      </c>
      <c r="C241" s="6">
        <v>160843.04300000001</v>
      </c>
      <c r="D241" s="6">
        <v>61719.978999999999</v>
      </c>
      <c r="E241" s="6">
        <v>479671.47499999998</v>
      </c>
      <c r="F241" s="6">
        <v>13160.245000000001</v>
      </c>
      <c r="G241" s="6">
        <v>0</v>
      </c>
      <c r="H241" s="6">
        <v>1594.2249999999999</v>
      </c>
      <c r="I241" s="6">
        <v>24.568999999999999</v>
      </c>
      <c r="J241" s="6">
        <v>960.51199999999994</v>
      </c>
      <c r="K241" s="7"/>
      <c r="L241" s="6">
        <f t="shared" si="27"/>
        <v>1246.3529232000001</v>
      </c>
      <c r="M241" s="6">
        <f t="shared" si="28"/>
        <v>1223.16226125</v>
      </c>
      <c r="N241" s="6">
        <f t="shared" si="29"/>
        <v>79.619482250000004</v>
      </c>
      <c r="O241" s="6">
        <f t="shared" si="30"/>
        <v>0</v>
      </c>
      <c r="P241" s="6">
        <f t="shared" si="31"/>
        <v>1.1159575000000002</v>
      </c>
      <c r="Q241" s="6">
        <f t="shared" si="32"/>
        <v>0.53314729999999999</v>
      </c>
      <c r="R241" s="6">
        <f t="shared" si="33"/>
        <v>5.3788672000000002</v>
      </c>
      <c r="T241" s="4">
        <f t="shared" si="34"/>
        <v>2550.7837715000005</v>
      </c>
      <c r="U241" s="4"/>
    </row>
    <row r="242" spans="1:21">
      <c r="A242">
        <v>751</v>
      </c>
      <c r="B242" t="s">
        <v>827</v>
      </c>
      <c r="C242" s="6">
        <v>7096.3860000000004</v>
      </c>
      <c r="D242" s="6">
        <v>11356.331</v>
      </c>
      <c r="E242" s="6">
        <v>64307.892999999996</v>
      </c>
      <c r="F242" s="6">
        <v>11511.727000000001</v>
      </c>
      <c r="G242" s="6">
        <v>0</v>
      </c>
      <c r="H242" s="6">
        <v>287.03399999999999</v>
      </c>
      <c r="I242" s="6">
        <v>0</v>
      </c>
      <c r="J242" s="6">
        <v>50072.993999999999</v>
      </c>
      <c r="K242" s="7"/>
      <c r="L242" s="6">
        <f t="shared" si="27"/>
        <v>103.33521520000002</v>
      </c>
      <c r="M242" s="6">
        <f t="shared" si="28"/>
        <v>163.98512715000001</v>
      </c>
      <c r="N242" s="6">
        <f t="shared" si="29"/>
        <v>69.645948349999998</v>
      </c>
      <c r="O242" s="6">
        <f t="shared" si="30"/>
        <v>0</v>
      </c>
      <c r="P242" s="6">
        <f t="shared" si="31"/>
        <v>0.20092380000000001</v>
      </c>
      <c r="Q242" s="6">
        <f t="shared" si="32"/>
        <v>0</v>
      </c>
      <c r="R242" s="6">
        <f t="shared" si="33"/>
        <v>280.40876640000005</v>
      </c>
      <c r="T242" s="4">
        <f t="shared" si="34"/>
        <v>337.16721450000006</v>
      </c>
      <c r="U242" s="4"/>
    </row>
    <row r="243" spans="1:21">
      <c r="A243">
        <v>753</v>
      </c>
      <c r="B243" t="s">
        <v>828</v>
      </c>
      <c r="C243" s="6">
        <v>371205.98200000002</v>
      </c>
      <c r="D243" s="6">
        <v>329445.74200000003</v>
      </c>
      <c r="E243" s="6">
        <v>569422.97699999996</v>
      </c>
      <c r="F243" s="6">
        <v>32258.445</v>
      </c>
      <c r="G243" s="6">
        <v>0</v>
      </c>
      <c r="H243" s="6">
        <v>6577.6570000000002</v>
      </c>
      <c r="I243" s="6">
        <v>2391.172</v>
      </c>
      <c r="J243" s="6">
        <v>0</v>
      </c>
      <c r="K243" s="7"/>
      <c r="L243" s="6">
        <f t="shared" si="27"/>
        <v>3923.6496544000006</v>
      </c>
      <c r="M243" s="6">
        <f t="shared" si="28"/>
        <v>1452.0285913499999</v>
      </c>
      <c r="N243" s="6">
        <f t="shared" si="29"/>
        <v>195.16359224999999</v>
      </c>
      <c r="O243" s="6">
        <f t="shared" si="30"/>
        <v>0</v>
      </c>
      <c r="P243" s="6">
        <f t="shared" si="31"/>
        <v>4.6043599000000004</v>
      </c>
      <c r="Q243" s="6">
        <f t="shared" si="32"/>
        <v>51.888432399999999</v>
      </c>
      <c r="R243" s="6">
        <f t="shared" si="33"/>
        <v>0</v>
      </c>
      <c r="T243" s="4">
        <f t="shared" si="34"/>
        <v>5627.3346303000008</v>
      </c>
      <c r="U243" s="4"/>
    </row>
    <row r="244" spans="1:21">
      <c r="A244">
        <v>755</v>
      </c>
      <c r="B244" t="s">
        <v>829</v>
      </c>
      <c r="C244" s="6">
        <v>36464.101000000002</v>
      </c>
      <c r="D244" s="6">
        <v>69898.402000000002</v>
      </c>
      <c r="E244" s="6">
        <v>160773.15</v>
      </c>
      <c r="F244" s="6">
        <v>15631.691999999999</v>
      </c>
      <c r="G244" s="6">
        <v>0</v>
      </c>
      <c r="H244" s="6">
        <v>585.774</v>
      </c>
      <c r="I244" s="6">
        <v>3696.989</v>
      </c>
      <c r="J244" s="6">
        <v>0</v>
      </c>
      <c r="K244" s="7"/>
      <c r="L244" s="6">
        <f t="shared" si="27"/>
        <v>595.63001680000002</v>
      </c>
      <c r="M244" s="6">
        <f t="shared" si="28"/>
        <v>409.97153250000002</v>
      </c>
      <c r="N244" s="6">
        <f t="shared" si="29"/>
        <v>94.571736599999994</v>
      </c>
      <c r="O244" s="6">
        <f t="shared" si="30"/>
        <v>0</v>
      </c>
      <c r="P244" s="6">
        <f t="shared" si="31"/>
        <v>0.41004180000000007</v>
      </c>
      <c r="Q244" s="6">
        <f t="shared" si="32"/>
        <v>80.224661300000008</v>
      </c>
      <c r="R244" s="6">
        <f t="shared" si="33"/>
        <v>0</v>
      </c>
      <c r="T244" s="4">
        <f t="shared" si="34"/>
        <v>1180.8079889999999</v>
      </c>
      <c r="U244" s="4"/>
    </row>
    <row r="245" spans="1:21">
      <c r="A245">
        <v>758</v>
      </c>
      <c r="B245" t="s">
        <v>830</v>
      </c>
      <c r="C245" s="6">
        <v>155463.59599999999</v>
      </c>
      <c r="D245" s="6">
        <v>52247.65</v>
      </c>
      <c r="E245" s="6">
        <v>176921.802</v>
      </c>
      <c r="F245" s="6">
        <v>46286.576000000001</v>
      </c>
      <c r="G245" s="6">
        <v>0</v>
      </c>
      <c r="H245" s="6">
        <v>2951.5169999999998</v>
      </c>
      <c r="I245" s="6">
        <v>901.51199999999994</v>
      </c>
      <c r="J245" s="6">
        <v>122964.503</v>
      </c>
      <c r="K245" s="7"/>
      <c r="L245" s="6">
        <f t="shared" si="27"/>
        <v>1163.1829776000002</v>
      </c>
      <c r="M245" s="6">
        <f t="shared" si="28"/>
        <v>451.15059510000003</v>
      </c>
      <c r="N245" s="6">
        <f t="shared" si="29"/>
        <v>280.03378479999998</v>
      </c>
      <c r="O245" s="6">
        <f t="shared" si="30"/>
        <v>0</v>
      </c>
      <c r="P245" s="6">
        <f t="shared" si="31"/>
        <v>2.0660619000000002</v>
      </c>
      <c r="Q245" s="6">
        <f t="shared" si="32"/>
        <v>19.5628104</v>
      </c>
      <c r="R245" s="6">
        <f t="shared" si="33"/>
        <v>688.60121680000009</v>
      </c>
      <c r="T245" s="4">
        <f t="shared" si="34"/>
        <v>1915.9962298000003</v>
      </c>
      <c r="U245" s="4"/>
    </row>
    <row r="246" spans="1:21">
      <c r="A246">
        <v>759</v>
      </c>
      <c r="B246" t="s">
        <v>831</v>
      </c>
      <c r="C246" s="6">
        <v>18429.650000000001</v>
      </c>
      <c r="D246" s="6">
        <v>7520.1909999999998</v>
      </c>
      <c r="E246" s="6">
        <v>41399.991000000002</v>
      </c>
      <c r="F246" s="6">
        <v>8085.598</v>
      </c>
      <c r="G246" s="6">
        <v>0</v>
      </c>
      <c r="H246" s="6">
        <v>437.92200000000003</v>
      </c>
      <c r="I246" s="6">
        <v>0</v>
      </c>
      <c r="J246" s="6">
        <v>70.738</v>
      </c>
      <c r="K246" s="7"/>
      <c r="L246" s="6">
        <f t="shared" si="27"/>
        <v>145.31910960000002</v>
      </c>
      <c r="M246" s="6">
        <f t="shared" si="28"/>
        <v>105.56997705000001</v>
      </c>
      <c r="N246" s="6">
        <f t="shared" si="29"/>
        <v>48.917867899999997</v>
      </c>
      <c r="O246" s="6">
        <f t="shared" si="30"/>
        <v>0</v>
      </c>
      <c r="P246" s="6">
        <f t="shared" si="31"/>
        <v>0.30654540000000008</v>
      </c>
      <c r="Q246" s="6">
        <f t="shared" si="32"/>
        <v>0</v>
      </c>
      <c r="R246" s="6">
        <f t="shared" si="33"/>
        <v>0.39613280000000006</v>
      </c>
      <c r="T246" s="4">
        <f t="shared" si="34"/>
        <v>300.11349995</v>
      </c>
      <c r="U246" s="4"/>
    </row>
    <row r="247" spans="1:21">
      <c r="A247">
        <v>761</v>
      </c>
      <c r="B247" t="s">
        <v>832</v>
      </c>
      <c r="C247" s="6">
        <v>56543.739000000001</v>
      </c>
      <c r="D247" s="6">
        <v>33206.720000000001</v>
      </c>
      <c r="E247" s="6">
        <v>189636.753</v>
      </c>
      <c r="F247" s="6">
        <v>33564.374000000003</v>
      </c>
      <c r="G247" s="6">
        <v>0</v>
      </c>
      <c r="H247" s="6">
        <v>1551.83</v>
      </c>
      <c r="I247" s="6">
        <v>28.079000000000001</v>
      </c>
      <c r="J247" s="6">
        <v>0</v>
      </c>
      <c r="K247" s="7"/>
      <c r="L247" s="6">
        <f t="shared" si="27"/>
        <v>502.6025704000001</v>
      </c>
      <c r="M247" s="6">
        <f t="shared" si="28"/>
        <v>483.57372015000004</v>
      </c>
      <c r="N247" s="6">
        <f t="shared" si="29"/>
        <v>203.06446270000001</v>
      </c>
      <c r="O247" s="6">
        <f t="shared" si="30"/>
        <v>0</v>
      </c>
      <c r="P247" s="6">
        <f t="shared" si="31"/>
        <v>1.0862810000000001</v>
      </c>
      <c r="Q247" s="6">
        <f t="shared" si="32"/>
        <v>0.60931429999999998</v>
      </c>
      <c r="R247" s="6">
        <f t="shared" si="33"/>
        <v>0</v>
      </c>
      <c r="T247" s="4">
        <f t="shared" si="34"/>
        <v>1190.9363485500003</v>
      </c>
      <c r="U247" s="4"/>
    </row>
    <row r="248" spans="1:21">
      <c r="A248">
        <v>762</v>
      </c>
      <c r="B248" t="s">
        <v>833</v>
      </c>
      <c r="C248" s="6">
        <v>28389.351999999999</v>
      </c>
      <c r="D248" s="6">
        <v>13093.726000000001</v>
      </c>
      <c r="E248" s="6">
        <v>75774.557000000001</v>
      </c>
      <c r="F248" s="6">
        <v>15025.468000000001</v>
      </c>
      <c r="G248" s="6">
        <v>0</v>
      </c>
      <c r="H248" s="6">
        <v>400.26100000000002</v>
      </c>
      <c r="I248" s="6">
        <v>0</v>
      </c>
      <c r="J248" s="6">
        <v>3676.09</v>
      </c>
      <c r="K248" s="7"/>
      <c r="L248" s="6">
        <f t="shared" si="27"/>
        <v>232.30523680000005</v>
      </c>
      <c r="M248" s="6">
        <f t="shared" si="28"/>
        <v>193.22512035000003</v>
      </c>
      <c r="N248" s="6">
        <f t="shared" si="29"/>
        <v>90.904081399999995</v>
      </c>
      <c r="O248" s="6">
        <f t="shared" si="30"/>
        <v>0</v>
      </c>
      <c r="P248" s="6">
        <f t="shared" si="31"/>
        <v>0.28018270000000006</v>
      </c>
      <c r="Q248" s="6">
        <f t="shared" si="32"/>
        <v>0</v>
      </c>
      <c r="R248" s="6">
        <f t="shared" si="33"/>
        <v>20.586104000000002</v>
      </c>
      <c r="T248" s="4">
        <f t="shared" si="34"/>
        <v>516.71462125000005</v>
      </c>
      <c r="U248" s="4"/>
    </row>
    <row r="249" spans="1:21">
      <c r="A249">
        <v>765</v>
      </c>
      <c r="B249" t="s">
        <v>834</v>
      </c>
      <c r="C249" s="6">
        <v>215294.274</v>
      </c>
      <c r="D249" s="6">
        <v>45725.226999999999</v>
      </c>
      <c r="E249" s="6">
        <v>231859.90700000001</v>
      </c>
      <c r="F249" s="6">
        <v>39153.671999999999</v>
      </c>
      <c r="G249" s="6">
        <v>0</v>
      </c>
      <c r="H249" s="6">
        <v>2198.0929999999998</v>
      </c>
      <c r="I249" s="6">
        <v>305.61200000000002</v>
      </c>
      <c r="J249" s="6">
        <v>4752.625</v>
      </c>
      <c r="K249" s="7"/>
      <c r="L249" s="6">
        <f t="shared" si="27"/>
        <v>1461.7092056000001</v>
      </c>
      <c r="M249" s="6">
        <f t="shared" si="28"/>
        <v>591.24276285000008</v>
      </c>
      <c r="N249" s="6">
        <f t="shared" si="29"/>
        <v>236.8797156</v>
      </c>
      <c r="O249" s="6">
        <f t="shared" si="30"/>
        <v>0</v>
      </c>
      <c r="P249" s="6">
        <f t="shared" si="31"/>
        <v>1.5386651</v>
      </c>
      <c r="Q249" s="6">
        <f t="shared" si="32"/>
        <v>6.6317804000000002</v>
      </c>
      <c r="R249" s="6">
        <f t="shared" si="33"/>
        <v>26.614700000000003</v>
      </c>
      <c r="T249" s="4">
        <f t="shared" si="34"/>
        <v>2298.0021295500001</v>
      </c>
      <c r="U249" s="4"/>
    </row>
    <row r="250" spans="1:21">
      <c r="A250">
        <v>768</v>
      </c>
      <c r="B250" t="s">
        <v>835</v>
      </c>
      <c r="C250" s="6">
        <v>16282.302</v>
      </c>
      <c r="D250" s="6">
        <v>29226.93</v>
      </c>
      <c r="E250" s="6">
        <v>55201.82</v>
      </c>
      <c r="F250" s="6">
        <v>32663.415000000001</v>
      </c>
      <c r="G250" s="6">
        <v>0</v>
      </c>
      <c r="H250" s="6">
        <v>138.184</v>
      </c>
      <c r="I250" s="6">
        <v>0</v>
      </c>
      <c r="J250" s="6">
        <v>9.1</v>
      </c>
      <c r="K250" s="7"/>
      <c r="L250" s="6">
        <f t="shared" si="27"/>
        <v>254.85169920000007</v>
      </c>
      <c r="M250" s="6">
        <f t="shared" si="28"/>
        <v>140.76464100000001</v>
      </c>
      <c r="N250" s="6">
        <f t="shared" si="29"/>
        <v>197.61366075000001</v>
      </c>
      <c r="O250" s="6">
        <f t="shared" si="30"/>
        <v>0</v>
      </c>
      <c r="P250" s="6">
        <f t="shared" si="31"/>
        <v>9.6728800000000018E-2</v>
      </c>
      <c r="Q250" s="6">
        <f t="shared" si="32"/>
        <v>0</v>
      </c>
      <c r="R250" s="6">
        <f t="shared" si="33"/>
        <v>5.0960000000000005E-2</v>
      </c>
      <c r="T250" s="4">
        <f t="shared" si="34"/>
        <v>593.32672975000014</v>
      </c>
      <c r="U250" s="4"/>
    </row>
    <row r="251" spans="1:21">
      <c r="A251">
        <v>777</v>
      </c>
      <c r="B251" t="s">
        <v>836</v>
      </c>
      <c r="C251" s="6">
        <v>29085.146000000001</v>
      </c>
      <c r="D251" s="6">
        <v>29737.485000000001</v>
      </c>
      <c r="E251" s="6">
        <v>159064.93900000001</v>
      </c>
      <c r="F251" s="6">
        <v>34850.673000000003</v>
      </c>
      <c r="G251" s="6">
        <v>0</v>
      </c>
      <c r="H251" s="6">
        <v>1501.877</v>
      </c>
      <c r="I251" s="6">
        <v>294.25400000000002</v>
      </c>
      <c r="J251" s="6">
        <v>48647.923999999999</v>
      </c>
      <c r="K251" s="7"/>
      <c r="L251" s="6">
        <f t="shared" si="27"/>
        <v>329.40673360000005</v>
      </c>
      <c r="M251" s="6">
        <f t="shared" si="28"/>
        <v>405.61559445000006</v>
      </c>
      <c r="N251" s="6">
        <f t="shared" si="29"/>
        <v>210.84657165000002</v>
      </c>
      <c r="O251" s="6">
        <f t="shared" si="30"/>
        <v>0</v>
      </c>
      <c r="P251" s="6">
        <f t="shared" si="31"/>
        <v>1.0513139</v>
      </c>
      <c r="Q251" s="6">
        <f t="shared" si="32"/>
        <v>6.3853118000000002</v>
      </c>
      <c r="R251" s="6">
        <f t="shared" si="33"/>
        <v>272.42837440000005</v>
      </c>
      <c r="T251" s="4">
        <f t="shared" si="34"/>
        <v>953.30552540000008</v>
      </c>
      <c r="U251" s="4"/>
    </row>
    <row r="252" spans="1:21">
      <c r="A252">
        <v>778</v>
      </c>
      <c r="B252" t="s">
        <v>837</v>
      </c>
      <c r="C252" s="6">
        <v>47874.720000000001</v>
      </c>
      <c r="D252" s="6">
        <v>21768.092000000001</v>
      </c>
      <c r="E252" s="6">
        <v>148996.93900000001</v>
      </c>
      <c r="F252" s="6">
        <v>15670.415999999999</v>
      </c>
      <c r="G252" s="6">
        <v>0</v>
      </c>
      <c r="H252" s="6">
        <v>661.94200000000001</v>
      </c>
      <c r="I252" s="6">
        <v>0</v>
      </c>
      <c r="J252" s="6">
        <v>0</v>
      </c>
      <c r="K252" s="7"/>
      <c r="L252" s="6">
        <f t="shared" si="27"/>
        <v>389.99974720000006</v>
      </c>
      <c r="M252" s="6">
        <f t="shared" si="28"/>
        <v>379.94219445000004</v>
      </c>
      <c r="N252" s="6">
        <f t="shared" si="29"/>
        <v>94.806016799999995</v>
      </c>
      <c r="O252" s="6">
        <f t="shared" si="30"/>
        <v>0</v>
      </c>
      <c r="P252" s="6">
        <f t="shared" si="31"/>
        <v>0.46335940000000009</v>
      </c>
      <c r="Q252" s="6">
        <f t="shared" si="32"/>
        <v>0</v>
      </c>
      <c r="R252" s="6">
        <f t="shared" si="33"/>
        <v>0</v>
      </c>
      <c r="T252" s="4">
        <f t="shared" si="34"/>
        <v>865.21131785</v>
      </c>
      <c r="U252" s="4"/>
    </row>
    <row r="253" spans="1:21">
      <c r="A253">
        <v>781</v>
      </c>
      <c r="B253" t="s">
        <v>838</v>
      </c>
      <c r="C253" s="6">
        <v>21355.971000000001</v>
      </c>
      <c r="D253" s="6">
        <v>85568.819000000003</v>
      </c>
      <c r="E253" s="6">
        <v>89131.191000000006</v>
      </c>
      <c r="F253" s="6">
        <v>64175.078999999998</v>
      </c>
      <c r="G253" s="6">
        <v>0</v>
      </c>
      <c r="H253" s="6">
        <v>434.09300000000002</v>
      </c>
      <c r="I253" s="6">
        <v>8.1080000000000005</v>
      </c>
      <c r="J253" s="6">
        <v>0</v>
      </c>
      <c r="K253" s="7"/>
      <c r="L253" s="6">
        <f t="shared" si="27"/>
        <v>598.7788240000001</v>
      </c>
      <c r="M253" s="6">
        <f t="shared" si="28"/>
        <v>227.28453705000004</v>
      </c>
      <c r="N253" s="6">
        <f t="shared" si="29"/>
        <v>388.25922794999997</v>
      </c>
      <c r="O253" s="6">
        <f t="shared" si="30"/>
        <v>0</v>
      </c>
      <c r="P253" s="6">
        <f t="shared" si="31"/>
        <v>0.30386510000000005</v>
      </c>
      <c r="Q253" s="6">
        <f t="shared" si="32"/>
        <v>0.17594360000000001</v>
      </c>
      <c r="R253" s="6">
        <f t="shared" si="33"/>
        <v>0</v>
      </c>
      <c r="T253" s="4">
        <f t="shared" si="34"/>
        <v>1214.8023977</v>
      </c>
      <c r="U253" s="4"/>
    </row>
    <row r="254" spans="1:21">
      <c r="A254">
        <v>783</v>
      </c>
      <c r="B254" t="s">
        <v>839</v>
      </c>
      <c r="C254" s="6">
        <v>99535.53</v>
      </c>
      <c r="D254" s="6">
        <v>21901.413</v>
      </c>
      <c r="E254" s="6">
        <v>161372.94699999999</v>
      </c>
      <c r="F254" s="6">
        <v>16720.752</v>
      </c>
      <c r="G254" s="6">
        <v>0</v>
      </c>
      <c r="H254" s="6">
        <v>2118.3359999999998</v>
      </c>
      <c r="I254" s="6">
        <v>1.351</v>
      </c>
      <c r="J254" s="6">
        <v>2.649</v>
      </c>
      <c r="K254" s="7"/>
      <c r="L254" s="6">
        <f t="shared" si="27"/>
        <v>680.04688080000005</v>
      </c>
      <c r="M254" s="6">
        <f t="shared" si="28"/>
        <v>411.50101484999999</v>
      </c>
      <c r="N254" s="6">
        <f t="shared" si="29"/>
        <v>101.1605496</v>
      </c>
      <c r="O254" s="6">
        <f t="shared" si="30"/>
        <v>0</v>
      </c>
      <c r="P254" s="6">
        <f t="shared" si="31"/>
        <v>1.4828352</v>
      </c>
      <c r="Q254" s="6">
        <f t="shared" si="32"/>
        <v>2.9316700000000001E-2</v>
      </c>
      <c r="R254" s="6">
        <f t="shared" si="33"/>
        <v>1.4834400000000003E-2</v>
      </c>
      <c r="T254" s="4">
        <f t="shared" si="34"/>
        <v>1194.22059715</v>
      </c>
      <c r="U254" s="4"/>
    </row>
    <row r="255" spans="1:21">
      <c r="A255">
        <v>785</v>
      </c>
      <c r="B255" t="s">
        <v>863</v>
      </c>
      <c r="C255" s="6">
        <v>45977.646000000001</v>
      </c>
      <c r="D255" s="6">
        <v>23163.405999999999</v>
      </c>
      <c r="E255" s="6">
        <v>60730.862000000001</v>
      </c>
      <c r="F255" s="6">
        <v>28835.892</v>
      </c>
      <c r="G255" s="6">
        <v>0</v>
      </c>
      <c r="H255" s="6">
        <v>100.762</v>
      </c>
      <c r="I255" s="6">
        <v>0</v>
      </c>
      <c r="J255" s="6">
        <v>53811.678999999996</v>
      </c>
      <c r="K255" s="7"/>
      <c r="L255" s="6">
        <f t="shared" si="27"/>
        <v>387.18989120000003</v>
      </c>
      <c r="M255" s="6">
        <f t="shared" si="28"/>
        <v>154.86369810000002</v>
      </c>
      <c r="N255" s="6">
        <f t="shared" si="29"/>
        <v>174.45714659999999</v>
      </c>
      <c r="O255" s="6">
        <f t="shared" si="30"/>
        <v>0</v>
      </c>
      <c r="P255" s="6">
        <f t="shared" si="31"/>
        <v>7.053340000000001E-2</v>
      </c>
      <c r="Q255" s="6">
        <f t="shared" si="32"/>
        <v>0</v>
      </c>
      <c r="R255" s="6">
        <f t="shared" si="33"/>
        <v>301.34540240000001</v>
      </c>
      <c r="T255" s="4">
        <f t="shared" si="34"/>
        <v>716.58126930000014</v>
      </c>
      <c r="U255" s="4"/>
    </row>
    <row r="256" spans="1:21">
      <c r="A256">
        <v>790</v>
      </c>
      <c r="B256" t="s">
        <v>816</v>
      </c>
      <c r="C256" s="6">
        <v>206833.30600000001</v>
      </c>
      <c r="D256" s="6">
        <v>88410.853000000003</v>
      </c>
      <c r="E256" s="6">
        <v>526142.38100000005</v>
      </c>
      <c r="F256" s="6">
        <v>62468.398000000001</v>
      </c>
      <c r="G256" s="6">
        <v>0</v>
      </c>
      <c r="H256" s="6">
        <v>7213.0619999999999</v>
      </c>
      <c r="I256" s="6">
        <v>1756.5219999999999</v>
      </c>
      <c r="J256" s="6">
        <v>13195.31</v>
      </c>
      <c r="K256" s="7"/>
      <c r="L256" s="6">
        <f t="shared" si="27"/>
        <v>1653.3672904000002</v>
      </c>
      <c r="M256" s="6">
        <f t="shared" si="28"/>
        <v>1341.6630715500003</v>
      </c>
      <c r="N256" s="6">
        <f t="shared" si="29"/>
        <v>377.93380789999998</v>
      </c>
      <c r="O256" s="6">
        <f t="shared" si="30"/>
        <v>0</v>
      </c>
      <c r="P256" s="6">
        <f t="shared" si="31"/>
        <v>5.0491434000000011</v>
      </c>
      <c r="Q256" s="6">
        <f t="shared" si="32"/>
        <v>38.116527400000003</v>
      </c>
      <c r="R256" s="6">
        <f t="shared" si="33"/>
        <v>73.893736000000004</v>
      </c>
      <c r="T256" s="4">
        <f t="shared" si="34"/>
        <v>3416.1298406500005</v>
      </c>
      <c r="U256" s="4"/>
    </row>
    <row r="257" spans="1:21">
      <c r="A257">
        <v>791</v>
      </c>
      <c r="B257" t="s">
        <v>825</v>
      </c>
      <c r="C257" s="6">
        <v>53289.154999999999</v>
      </c>
      <c r="D257" s="6">
        <v>14869.146000000001</v>
      </c>
      <c r="E257" s="6">
        <v>107686.558</v>
      </c>
      <c r="F257" s="6">
        <v>11390.102999999999</v>
      </c>
      <c r="G257" s="6">
        <v>0</v>
      </c>
      <c r="H257" s="6">
        <v>1170.3869999999999</v>
      </c>
      <c r="I257" s="6">
        <v>158.57400000000001</v>
      </c>
      <c r="J257" s="6">
        <v>5.5339999999999998</v>
      </c>
      <c r="K257" s="7"/>
      <c r="L257" s="6">
        <f t="shared" si="27"/>
        <v>381.68648560000008</v>
      </c>
      <c r="M257" s="6">
        <f t="shared" si="28"/>
        <v>274.60072290000005</v>
      </c>
      <c r="N257" s="6">
        <f t="shared" si="29"/>
        <v>68.91012314999999</v>
      </c>
      <c r="O257" s="6">
        <f t="shared" si="30"/>
        <v>0</v>
      </c>
      <c r="P257" s="6">
        <f t="shared" si="31"/>
        <v>0.81927090000000002</v>
      </c>
      <c r="Q257" s="6">
        <f t="shared" si="32"/>
        <v>3.4410558000000004</v>
      </c>
      <c r="R257" s="6">
        <f t="shared" si="33"/>
        <v>3.0990400000000005E-2</v>
      </c>
      <c r="T257" s="4">
        <f t="shared" si="34"/>
        <v>729.45765835000009</v>
      </c>
      <c r="U257" s="4"/>
    </row>
    <row r="258" spans="1:21">
      <c r="A258">
        <v>831</v>
      </c>
      <c r="B258" t="s">
        <v>840</v>
      </c>
      <c r="C258" s="6">
        <v>10461.048000000001</v>
      </c>
      <c r="D258" s="6">
        <v>54147.144</v>
      </c>
      <c r="E258" s="6">
        <v>112474.019</v>
      </c>
      <c r="F258" s="6">
        <v>46349.53</v>
      </c>
      <c r="G258" s="6">
        <v>0</v>
      </c>
      <c r="H258" s="6">
        <v>642.69200000000001</v>
      </c>
      <c r="I258" s="6">
        <v>377.82799999999997</v>
      </c>
      <c r="J258" s="6">
        <v>0</v>
      </c>
      <c r="K258" s="7"/>
      <c r="L258" s="6">
        <f t="shared" si="27"/>
        <v>361.80587520000006</v>
      </c>
      <c r="M258" s="6">
        <f t="shared" si="28"/>
        <v>286.80874845</v>
      </c>
      <c r="N258" s="6">
        <f t="shared" si="29"/>
        <v>280.41465649999998</v>
      </c>
      <c r="O258" s="6">
        <f t="shared" si="30"/>
        <v>0</v>
      </c>
      <c r="P258" s="6">
        <f t="shared" si="31"/>
        <v>0.44988440000000007</v>
      </c>
      <c r="Q258" s="6">
        <f t="shared" si="32"/>
        <v>8.1988675999999998</v>
      </c>
      <c r="R258" s="6">
        <f t="shared" si="33"/>
        <v>0</v>
      </c>
      <c r="T258" s="4">
        <f t="shared" si="34"/>
        <v>937.67803215000004</v>
      </c>
      <c r="U258" s="4"/>
    </row>
    <row r="259" spans="1:21">
      <c r="A259">
        <v>832</v>
      </c>
      <c r="B259" t="s">
        <v>841</v>
      </c>
      <c r="C259" s="6">
        <v>22175.556</v>
      </c>
      <c r="D259" s="6">
        <v>15972.775</v>
      </c>
      <c r="E259" s="6">
        <v>75907.319000000003</v>
      </c>
      <c r="F259" s="6">
        <v>19008.948</v>
      </c>
      <c r="G259" s="6">
        <v>0</v>
      </c>
      <c r="H259" s="6">
        <v>561.08900000000006</v>
      </c>
      <c r="I259" s="6">
        <v>290.18700000000001</v>
      </c>
      <c r="J259" s="6">
        <v>26.581</v>
      </c>
      <c r="K259" s="7"/>
      <c r="L259" s="6">
        <f t="shared" si="27"/>
        <v>213.63065360000002</v>
      </c>
      <c r="M259" s="6">
        <f t="shared" si="28"/>
        <v>193.56366345000004</v>
      </c>
      <c r="N259" s="6">
        <f t="shared" si="29"/>
        <v>115.0041354</v>
      </c>
      <c r="O259" s="6">
        <f t="shared" si="30"/>
        <v>0</v>
      </c>
      <c r="P259" s="6">
        <f t="shared" si="31"/>
        <v>0.39276230000000012</v>
      </c>
      <c r="Q259" s="6">
        <f t="shared" si="32"/>
        <v>6.2970579000000004</v>
      </c>
      <c r="R259" s="6">
        <f t="shared" si="33"/>
        <v>0.14885360000000003</v>
      </c>
      <c r="T259" s="4">
        <f t="shared" si="34"/>
        <v>528.88827265000009</v>
      </c>
      <c r="U259" s="4"/>
    </row>
    <row r="260" spans="1:21">
      <c r="A260">
        <v>833</v>
      </c>
      <c r="B260" t="s">
        <v>842</v>
      </c>
      <c r="C260" s="6">
        <v>14121.654</v>
      </c>
      <c r="D260" s="6">
        <v>36919.745000000003</v>
      </c>
      <c r="E260" s="6">
        <v>40456.303</v>
      </c>
      <c r="F260" s="6">
        <v>30767.794000000002</v>
      </c>
      <c r="G260" s="6">
        <v>0</v>
      </c>
      <c r="H260" s="6">
        <v>0</v>
      </c>
      <c r="I260" s="6">
        <v>0</v>
      </c>
      <c r="J260" s="6">
        <v>0</v>
      </c>
      <c r="K260" s="7"/>
      <c r="L260" s="6">
        <f t="shared" si="27"/>
        <v>285.83183440000005</v>
      </c>
      <c r="M260" s="6">
        <f t="shared" si="28"/>
        <v>103.16357265000001</v>
      </c>
      <c r="N260" s="6">
        <f t="shared" si="29"/>
        <v>186.14515370000001</v>
      </c>
      <c r="O260" s="6">
        <f t="shared" si="30"/>
        <v>0</v>
      </c>
      <c r="P260" s="6">
        <f t="shared" si="31"/>
        <v>0</v>
      </c>
      <c r="Q260" s="6">
        <f t="shared" si="32"/>
        <v>0</v>
      </c>
      <c r="R260" s="6">
        <f t="shared" si="33"/>
        <v>0</v>
      </c>
      <c r="T260" s="4">
        <f t="shared" si="34"/>
        <v>575.14056075000008</v>
      </c>
      <c r="U260" s="4"/>
    </row>
    <row r="261" spans="1:21">
      <c r="A261">
        <v>834</v>
      </c>
      <c r="B261" t="s">
        <v>843</v>
      </c>
      <c r="C261" s="6">
        <v>27193.892</v>
      </c>
      <c r="D261" s="6">
        <v>40105.300999999999</v>
      </c>
      <c r="E261" s="6">
        <v>136452.26300000001</v>
      </c>
      <c r="F261" s="6">
        <v>42247.567000000003</v>
      </c>
      <c r="G261" s="6">
        <v>0</v>
      </c>
      <c r="H261" s="6">
        <v>9473.3520000000008</v>
      </c>
      <c r="I261" s="6">
        <v>485.78500000000003</v>
      </c>
      <c r="J261" s="6">
        <v>0</v>
      </c>
      <c r="K261" s="7"/>
      <c r="L261" s="6">
        <f t="shared" si="27"/>
        <v>376.87548080000005</v>
      </c>
      <c r="M261" s="6">
        <f t="shared" si="28"/>
        <v>347.95327065000004</v>
      </c>
      <c r="N261" s="6">
        <f t="shared" si="29"/>
        <v>255.59778035000002</v>
      </c>
      <c r="O261" s="6">
        <f t="shared" si="30"/>
        <v>0</v>
      </c>
      <c r="P261" s="6">
        <f t="shared" si="31"/>
        <v>6.6313464000000018</v>
      </c>
      <c r="Q261" s="6">
        <f t="shared" si="32"/>
        <v>10.541534500000001</v>
      </c>
      <c r="R261" s="6">
        <f t="shared" si="33"/>
        <v>0</v>
      </c>
      <c r="T261" s="4">
        <f t="shared" si="34"/>
        <v>997.59941270000002</v>
      </c>
      <c r="U261" s="4"/>
    </row>
    <row r="262" spans="1:21">
      <c r="A262">
        <v>837</v>
      </c>
      <c r="B262" t="s">
        <v>844</v>
      </c>
      <c r="C262" s="6">
        <v>2766795.659</v>
      </c>
      <c r="D262" s="6">
        <v>1731467.1370000001</v>
      </c>
      <c r="E262" s="6">
        <v>5767577.7960000001</v>
      </c>
      <c r="F262" s="6">
        <v>59039.906999999999</v>
      </c>
      <c r="G262" s="6">
        <v>0</v>
      </c>
      <c r="H262" s="6">
        <v>528083.01699999999</v>
      </c>
      <c r="I262" s="6">
        <v>27478.358</v>
      </c>
      <c r="J262" s="6">
        <v>1876.4549999999999</v>
      </c>
      <c r="K262" s="7"/>
      <c r="L262" s="6">
        <f t="shared" si="27"/>
        <v>25190.271657600006</v>
      </c>
      <c r="M262" s="6">
        <f t="shared" si="28"/>
        <v>14707.323379800002</v>
      </c>
      <c r="N262" s="6">
        <f t="shared" si="29"/>
        <v>357.19143735</v>
      </c>
      <c r="O262" s="6">
        <f t="shared" si="30"/>
        <v>0</v>
      </c>
      <c r="P262" s="6">
        <f t="shared" si="31"/>
        <v>369.65811190000005</v>
      </c>
      <c r="Q262" s="6">
        <f t="shared" si="32"/>
        <v>596.28036859999997</v>
      </c>
      <c r="R262" s="6">
        <f t="shared" si="33"/>
        <v>10.508148</v>
      </c>
      <c r="T262" s="4">
        <f t="shared" si="34"/>
        <v>41220.72495525</v>
      </c>
      <c r="U262" s="4"/>
    </row>
    <row r="263" spans="1:21">
      <c r="A263">
        <v>844</v>
      </c>
      <c r="B263" t="s">
        <v>845</v>
      </c>
      <c r="C263" s="6">
        <v>8338.4920000000002</v>
      </c>
      <c r="D263" s="6">
        <v>9389.57</v>
      </c>
      <c r="E263" s="6">
        <v>32705.672999999999</v>
      </c>
      <c r="F263" s="6">
        <v>11829.625</v>
      </c>
      <c r="G263" s="6">
        <v>0</v>
      </c>
      <c r="H263" s="6">
        <v>50.45</v>
      </c>
      <c r="I263" s="6">
        <v>0</v>
      </c>
      <c r="J263" s="6">
        <v>0</v>
      </c>
      <c r="K263" s="7"/>
      <c r="L263" s="6">
        <f t="shared" si="27"/>
        <v>99.277147200000002</v>
      </c>
      <c r="M263" s="6">
        <f t="shared" si="28"/>
        <v>83.399466150000009</v>
      </c>
      <c r="N263" s="6">
        <f t="shared" si="29"/>
        <v>71.569231250000001</v>
      </c>
      <c r="O263" s="6">
        <f t="shared" si="30"/>
        <v>0</v>
      </c>
      <c r="P263" s="6">
        <f t="shared" si="31"/>
        <v>3.5315000000000006E-2</v>
      </c>
      <c r="Q263" s="6">
        <f t="shared" si="32"/>
        <v>0</v>
      </c>
      <c r="R263" s="6">
        <f t="shared" si="33"/>
        <v>0</v>
      </c>
      <c r="T263" s="4">
        <f t="shared" si="34"/>
        <v>254.28115960000002</v>
      </c>
      <c r="U263" s="4"/>
    </row>
    <row r="264" spans="1:21">
      <c r="A264">
        <v>845</v>
      </c>
      <c r="B264" t="s">
        <v>846</v>
      </c>
      <c r="C264" s="6">
        <v>37123.025999999998</v>
      </c>
      <c r="D264" s="6">
        <v>9635.7510000000002</v>
      </c>
      <c r="E264" s="6">
        <v>60306.22</v>
      </c>
      <c r="F264" s="6">
        <v>7461.9449999999997</v>
      </c>
      <c r="G264" s="6">
        <v>0</v>
      </c>
      <c r="H264" s="6">
        <v>194.791</v>
      </c>
      <c r="I264" s="6">
        <v>6.6710000000000003</v>
      </c>
      <c r="J264" s="6">
        <v>65058.46</v>
      </c>
      <c r="K264" s="7"/>
      <c r="L264" s="6">
        <f t="shared" si="27"/>
        <v>261.84915120000005</v>
      </c>
      <c r="M264" s="6">
        <f t="shared" si="28"/>
        <v>153.78086100000002</v>
      </c>
      <c r="N264" s="6">
        <f t="shared" si="29"/>
        <v>45.144767249999994</v>
      </c>
      <c r="O264" s="6">
        <f t="shared" si="30"/>
        <v>0</v>
      </c>
      <c r="P264" s="6">
        <f t="shared" si="31"/>
        <v>0.13635370000000002</v>
      </c>
      <c r="Q264" s="6">
        <f t="shared" si="32"/>
        <v>0.14476070000000002</v>
      </c>
      <c r="R264" s="6">
        <f t="shared" si="33"/>
        <v>364.32737600000007</v>
      </c>
      <c r="T264" s="4">
        <f t="shared" si="34"/>
        <v>461.05589385000002</v>
      </c>
      <c r="U264" s="4"/>
    </row>
    <row r="265" spans="1:21">
      <c r="A265">
        <v>846</v>
      </c>
      <c r="B265" t="s">
        <v>847</v>
      </c>
      <c r="C265" s="6">
        <v>45138.466999999997</v>
      </c>
      <c r="D265" s="6">
        <v>9691.4719999999998</v>
      </c>
      <c r="E265" s="6">
        <v>99973.641000000003</v>
      </c>
      <c r="F265" s="6">
        <v>3900.5740000000001</v>
      </c>
      <c r="G265" s="6">
        <v>0</v>
      </c>
      <c r="H265" s="6">
        <v>1402.431</v>
      </c>
      <c r="I265" s="6">
        <v>0</v>
      </c>
      <c r="J265" s="6">
        <v>3999.5060000000003</v>
      </c>
      <c r="K265" s="7"/>
      <c r="L265" s="6">
        <f t="shared" ref="L265:L301" si="35">0.5*(C265+D265)*($L$7/100)</f>
        <v>307.04765840000005</v>
      </c>
      <c r="M265" s="6">
        <f t="shared" si="28"/>
        <v>254.93278455000004</v>
      </c>
      <c r="N265" s="6">
        <f t="shared" si="29"/>
        <v>23.598472699999999</v>
      </c>
      <c r="O265" s="6">
        <f t="shared" si="30"/>
        <v>0</v>
      </c>
      <c r="P265" s="6">
        <f t="shared" si="31"/>
        <v>0.98170170000000012</v>
      </c>
      <c r="Q265" s="6">
        <f t="shared" si="32"/>
        <v>0</v>
      </c>
      <c r="R265" s="6">
        <f t="shared" si="33"/>
        <v>22.397233600000003</v>
      </c>
      <c r="T265" s="4">
        <f t="shared" si="34"/>
        <v>586.56061735000014</v>
      </c>
      <c r="U265" s="4"/>
    </row>
    <row r="266" spans="1:21">
      <c r="A266">
        <v>848</v>
      </c>
      <c r="B266" t="s">
        <v>848</v>
      </c>
      <c r="C266" s="6">
        <v>27271.744000000002</v>
      </c>
      <c r="D266" s="6">
        <v>13351.144</v>
      </c>
      <c r="E266" s="6">
        <v>82715.409</v>
      </c>
      <c r="F266" s="6">
        <v>13399.627</v>
      </c>
      <c r="G266" s="6">
        <v>0</v>
      </c>
      <c r="H266" s="6">
        <v>2488.6950000000002</v>
      </c>
      <c r="I266" s="6">
        <v>0</v>
      </c>
      <c r="J266" s="6">
        <v>1342.03</v>
      </c>
      <c r="K266" s="7"/>
      <c r="L266" s="6">
        <f t="shared" si="35"/>
        <v>227.48817280000006</v>
      </c>
      <c r="M266" s="6">
        <f t="shared" ref="M266:M301" si="36">0.5*E266*($M$7/100)</f>
        <v>210.92429295000002</v>
      </c>
      <c r="N266" s="6">
        <f t="shared" ref="N266:N301" si="37">0.5*F266*($N$7/100)</f>
        <v>81.067743350000001</v>
      </c>
      <c r="O266" s="6">
        <f t="shared" ref="O266:O301" si="38">0.5*G266*($O$7/100)</f>
        <v>0</v>
      </c>
      <c r="P266" s="6">
        <f t="shared" ref="P266:P301" si="39">0.5*H266*($P$7/100)</f>
        <v>1.7420865000000003</v>
      </c>
      <c r="Q266" s="6">
        <f t="shared" ref="Q266:Q301" si="40">0.5*I266*($Q$7/100)</f>
        <v>0</v>
      </c>
      <c r="R266" s="6">
        <f t="shared" ref="R266:R301" si="41">0.5*J266*($R$7/100)</f>
        <v>7.5153680000000005</v>
      </c>
      <c r="T266" s="4">
        <f t="shared" ref="T266:T301" si="42">SUM(L266:Q266)</f>
        <v>521.22229560000017</v>
      </c>
      <c r="U266" s="4"/>
    </row>
    <row r="267" spans="1:21">
      <c r="A267">
        <v>849</v>
      </c>
      <c r="B267" t="s">
        <v>849</v>
      </c>
      <c r="C267" s="6">
        <v>29136.55</v>
      </c>
      <c r="D267" s="6">
        <v>5302.1440000000002</v>
      </c>
      <c r="E267" s="6">
        <v>64134.78</v>
      </c>
      <c r="F267" s="6">
        <v>2565.9679999999998</v>
      </c>
      <c r="G267" s="6">
        <v>0</v>
      </c>
      <c r="H267" s="6">
        <v>409.96100000000001</v>
      </c>
      <c r="I267" s="6">
        <v>110.36</v>
      </c>
      <c r="J267" s="6">
        <v>0</v>
      </c>
      <c r="K267" s="7"/>
      <c r="L267" s="6">
        <f t="shared" si="35"/>
        <v>192.85668640000006</v>
      </c>
      <c r="M267" s="6">
        <f t="shared" si="36"/>
        <v>163.543689</v>
      </c>
      <c r="N267" s="6">
        <f t="shared" si="37"/>
        <v>15.524106399999999</v>
      </c>
      <c r="O267" s="6">
        <f t="shared" si="38"/>
        <v>0</v>
      </c>
      <c r="P267" s="6">
        <f t="shared" si="39"/>
        <v>0.28697270000000002</v>
      </c>
      <c r="Q267" s="6">
        <f t="shared" si="40"/>
        <v>2.3948119999999999</v>
      </c>
      <c r="R267" s="6">
        <f t="shared" si="41"/>
        <v>0</v>
      </c>
      <c r="T267" s="4">
        <f t="shared" si="42"/>
        <v>374.6062665</v>
      </c>
      <c r="U267" s="4"/>
    </row>
    <row r="268" spans="1:21">
      <c r="A268">
        <v>850</v>
      </c>
      <c r="B268" t="s">
        <v>850</v>
      </c>
      <c r="C268" s="6">
        <v>9305.1589999999997</v>
      </c>
      <c r="D268" s="6">
        <v>14171.742</v>
      </c>
      <c r="E268" s="6">
        <v>59772.455000000002</v>
      </c>
      <c r="F268" s="6">
        <v>14934.718999999999</v>
      </c>
      <c r="G268" s="6">
        <v>0</v>
      </c>
      <c r="H268" s="6">
        <v>471.87799999999999</v>
      </c>
      <c r="I268" s="6">
        <v>78.334999999999994</v>
      </c>
      <c r="J268" s="6">
        <v>0</v>
      </c>
      <c r="K268" s="7"/>
      <c r="L268" s="6">
        <f t="shared" si="35"/>
        <v>131.47064560000001</v>
      </c>
      <c r="M268" s="6">
        <f t="shared" si="36"/>
        <v>152.41976025000002</v>
      </c>
      <c r="N268" s="6">
        <f t="shared" si="37"/>
        <v>90.355049949999994</v>
      </c>
      <c r="O268" s="6">
        <f t="shared" si="38"/>
        <v>0</v>
      </c>
      <c r="P268" s="6">
        <f t="shared" si="39"/>
        <v>0.33031460000000001</v>
      </c>
      <c r="Q268" s="6">
        <f t="shared" si="40"/>
        <v>1.6998694999999999</v>
      </c>
      <c r="R268" s="6">
        <f t="shared" si="41"/>
        <v>0</v>
      </c>
      <c r="T268" s="4">
        <f t="shared" si="42"/>
        <v>376.27563990000004</v>
      </c>
      <c r="U268" s="4"/>
    </row>
    <row r="269" spans="1:21">
      <c r="A269">
        <v>851</v>
      </c>
      <c r="B269" t="s">
        <v>851</v>
      </c>
      <c r="C269" s="6">
        <v>258948.80799999999</v>
      </c>
      <c r="D269" s="6">
        <v>70329.122000000003</v>
      </c>
      <c r="E269" s="6">
        <v>504396.53899999999</v>
      </c>
      <c r="F269" s="6">
        <v>17719.78</v>
      </c>
      <c r="G269" s="6">
        <v>0</v>
      </c>
      <c r="H269" s="6">
        <v>5737.2479999999996</v>
      </c>
      <c r="I269" s="6">
        <v>3074.8319999999999</v>
      </c>
      <c r="J269" s="6">
        <v>12753.953</v>
      </c>
      <c r="K269" s="7"/>
      <c r="L269" s="6">
        <f t="shared" si="35"/>
        <v>1843.9564080000002</v>
      </c>
      <c r="M269" s="6">
        <f t="shared" si="36"/>
        <v>1286.21117445</v>
      </c>
      <c r="N269" s="6">
        <f t="shared" si="37"/>
        <v>107.204669</v>
      </c>
      <c r="O269" s="6">
        <f t="shared" si="38"/>
        <v>0</v>
      </c>
      <c r="P269" s="6">
        <f t="shared" si="39"/>
        <v>4.0160736000000004</v>
      </c>
      <c r="Q269" s="6">
        <f t="shared" si="40"/>
        <v>66.723854399999993</v>
      </c>
      <c r="R269" s="6">
        <f t="shared" si="41"/>
        <v>71.422136800000004</v>
      </c>
      <c r="T269" s="4">
        <f t="shared" si="42"/>
        <v>3308.1121794500004</v>
      </c>
      <c r="U269" s="4"/>
    </row>
    <row r="270" spans="1:21">
      <c r="A270">
        <v>853</v>
      </c>
      <c r="B270" t="s">
        <v>852</v>
      </c>
      <c r="C270" s="6">
        <v>2455215.1310000001</v>
      </c>
      <c r="D270" s="6">
        <v>1611727.9909999999</v>
      </c>
      <c r="E270" s="6">
        <v>4476203.9630000005</v>
      </c>
      <c r="F270" s="6">
        <v>34077.421000000002</v>
      </c>
      <c r="G270" s="6">
        <v>0</v>
      </c>
      <c r="H270" s="6">
        <v>181062.89</v>
      </c>
      <c r="I270" s="6">
        <v>11968.441999999999</v>
      </c>
      <c r="J270" s="6">
        <v>0</v>
      </c>
      <c r="K270" s="7"/>
      <c r="L270" s="6">
        <f t="shared" si="35"/>
        <v>22774.881483200003</v>
      </c>
      <c r="M270" s="6">
        <f t="shared" si="36"/>
        <v>11414.320105650002</v>
      </c>
      <c r="N270" s="6">
        <f t="shared" si="37"/>
        <v>206.16839705000001</v>
      </c>
      <c r="O270" s="6">
        <f t="shared" si="38"/>
        <v>0</v>
      </c>
      <c r="P270" s="6">
        <f t="shared" si="39"/>
        <v>126.74402300000003</v>
      </c>
      <c r="Q270" s="6">
        <f t="shared" si="40"/>
        <v>259.71519139999998</v>
      </c>
      <c r="R270" s="6">
        <f t="shared" si="41"/>
        <v>0</v>
      </c>
      <c r="T270" s="4">
        <f t="shared" si="42"/>
        <v>34781.829200300002</v>
      </c>
      <c r="U270" s="4"/>
    </row>
    <row r="271" spans="1:21">
      <c r="A271">
        <v>854</v>
      </c>
      <c r="B271" t="s">
        <v>769</v>
      </c>
      <c r="C271" s="6">
        <v>22301.199000000001</v>
      </c>
      <c r="D271" s="6">
        <v>15870.102000000001</v>
      </c>
      <c r="E271" s="6">
        <v>71586.063999999998</v>
      </c>
      <c r="F271" s="6">
        <v>16558.893</v>
      </c>
      <c r="G271" s="6">
        <v>0</v>
      </c>
      <c r="H271" s="6">
        <v>1052.587</v>
      </c>
      <c r="I271" s="6">
        <v>0</v>
      </c>
      <c r="J271" s="6">
        <v>729.57299999999998</v>
      </c>
      <c r="K271" s="7"/>
      <c r="L271" s="6">
        <f t="shared" si="35"/>
        <v>213.75928560000003</v>
      </c>
      <c r="M271" s="6">
        <f t="shared" si="36"/>
        <v>182.5444632</v>
      </c>
      <c r="N271" s="6">
        <f t="shared" si="37"/>
        <v>100.18130264999999</v>
      </c>
      <c r="O271" s="6">
        <f t="shared" si="38"/>
        <v>0</v>
      </c>
      <c r="P271" s="6">
        <f t="shared" si="39"/>
        <v>0.73681090000000005</v>
      </c>
      <c r="Q271" s="6">
        <f t="shared" si="40"/>
        <v>0</v>
      </c>
      <c r="R271" s="6">
        <f t="shared" si="41"/>
        <v>4.0856088000000002</v>
      </c>
      <c r="T271" s="4">
        <f t="shared" si="42"/>
        <v>497.22186235000004</v>
      </c>
      <c r="U271" s="4"/>
    </row>
    <row r="272" spans="1:21">
      <c r="A272">
        <v>857</v>
      </c>
      <c r="B272" t="s">
        <v>853</v>
      </c>
      <c r="C272" s="6">
        <v>11657.694</v>
      </c>
      <c r="D272" s="6">
        <v>17651.226999999999</v>
      </c>
      <c r="E272" s="6">
        <v>57120.169000000002</v>
      </c>
      <c r="F272" s="6">
        <v>21887.773000000001</v>
      </c>
      <c r="G272" s="6">
        <v>0</v>
      </c>
      <c r="H272" s="6">
        <v>508.68400000000003</v>
      </c>
      <c r="I272" s="6">
        <v>0</v>
      </c>
      <c r="J272" s="6">
        <v>0</v>
      </c>
      <c r="K272" s="7"/>
      <c r="L272" s="6">
        <f t="shared" si="35"/>
        <v>164.12995760000001</v>
      </c>
      <c r="M272" s="6">
        <f t="shared" si="36"/>
        <v>145.65643095000001</v>
      </c>
      <c r="N272" s="6">
        <f t="shared" si="37"/>
        <v>132.42102665000002</v>
      </c>
      <c r="O272" s="6">
        <f t="shared" si="38"/>
        <v>0</v>
      </c>
      <c r="P272" s="6">
        <f t="shared" si="39"/>
        <v>0.35607880000000008</v>
      </c>
      <c r="Q272" s="6">
        <f t="shared" si="40"/>
        <v>0</v>
      </c>
      <c r="R272" s="6">
        <f t="shared" si="41"/>
        <v>0</v>
      </c>
      <c r="T272" s="4">
        <f t="shared" si="42"/>
        <v>442.56349399999999</v>
      </c>
      <c r="U272" s="4"/>
    </row>
    <row r="273" spans="1:21">
      <c r="A273">
        <v>858</v>
      </c>
      <c r="B273" t="s">
        <v>854</v>
      </c>
      <c r="C273" s="6">
        <v>359920.435</v>
      </c>
      <c r="D273" s="6">
        <v>400864.174</v>
      </c>
      <c r="E273" s="6">
        <v>951004.696</v>
      </c>
      <c r="F273" s="6">
        <v>6471.415</v>
      </c>
      <c r="G273" s="6">
        <v>0</v>
      </c>
      <c r="H273" s="6">
        <v>3066.3330000000001</v>
      </c>
      <c r="I273" s="6">
        <v>12279.547</v>
      </c>
      <c r="J273" s="6">
        <v>0</v>
      </c>
      <c r="K273" s="7"/>
      <c r="L273" s="6">
        <f t="shared" si="35"/>
        <v>4260.3938103999999</v>
      </c>
      <c r="M273" s="6">
        <f t="shared" si="36"/>
        <v>2425.0619748000004</v>
      </c>
      <c r="N273" s="6">
        <f t="shared" si="37"/>
        <v>39.152060749999997</v>
      </c>
      <c r="O273" s="6">
        <f t="shared" si="38"/>
        <v>0</v>
      </c>
      <c r="P273" s="6">
        <f t="shared" si="39"/>
        <v>2.1464331000000003</v>
      </c>
      <c r="Q273" s="6">
        <f t="shared" si="40"/>
        <v>266.46616990000001</v>
      </c>
      <c r="R273" s="6">
        <f t="shared" si="41"/>
        <v>0</v>
      </c>
      <c r="T273" s="4">
        <f t="shared" si="42"/>
        <v>6993.2204489499991</v>
      </c>
      <c r="U273" s="4"/>
    </row>
    <row r="274" spans="1:21">
      <c r="A274">
        <v>859</v>
      </c>
      <c r="B274" t="s">
        <v>855</v>
      </c>
      <c r="C274" s="6">
        <v>14369.343999999999</v>
      </c>
      <c r="D274" s="6">
        <v>6761.62</v>
      </c>
      <c r="E274" s="6">
        <v>126479.86900000001</v>
      </c>
      <c r="F274" s="6">
        <v>3013.7689999999998</v>
      </c>
      <c r="G274" s="6">
        <v>0</v>
      </c>
      <c r="H274" s="6">
        <v>1106.2270000000001</v>
      </c>
      <c r="I274" s="6">
        <v>0</v>
      </c>
      <c r="J274" s="6">
        <v>0</v>
      </c>
      <c r="K274" s="7"/>
      <c r="L274" s="6">
        <f t="shared" si="35"/>
        <v>118.33339840000002</v>
      </c>
      <c r="M274" s="6">
        <f t="shared" si="36"/>
        <v>322.52366595000007</v>
      </c>
      <c r="N274" s="6">
        <f t="shared" si="37"/>
        <v>18.233302449999996</v>
      </c>
      <c r="O274" s="6">
        <f t="shared" si="38"/>
        <v>0</v>
      </c>
      <c r="P274" s="6">
        <f t="shared" si="39"/>
        <v>0.77435890000000018</v>
      </c>
      <c r="Q274" s="6">
        <f t="shared" si="40"/>
        <v>0</v>
      </c>
      <c r="R274" s="6">
        <f t="shared" si="41"/>
        <v>0</v>
      </c>
      <c r="T274" s="4">
        <f t="shared" si="42"/>
        <v>459.86472570000006</v>
      </c>
      <c r="U274" s="4"/>
    </row>
    <row r="275" spans="1:21">
      <c r="A275">
        <v>886</v>
      </c>
      <c r="B275" t="s">
        <v>856</v>
      </c>
      <c r="C275" s="6">
        <v>84034.97</v>
      </c>
      <c r="D275" s="6">
        <v>19645.706999999999</v>
      </c>
      <c r="E275" s="6">
        <v>283252.16100000002</v>
      </c>
      <c r="F275" s="6">
        <v>7110.5010000000002</v>
      </c>
      <c r="G275" s="6">
        <v>0</v>
      </c>
      <c r="H275" s="6">
        <v>1990.203</v>
      </c>
      <c r="I275" s="6">
        <v>193.767</v>
      </c>
      <c r="J275" s="6">
        <v>30.803999999999998</v>
      </c>
      <c r="K275" s="7"/>
      <c r="L275" s="6">
        <f t="shared" si="35"/>
        <v>580.61179120000008</v>
      </c>
      <c r="M275" s="6">
        <f t="shared" si="36"/>
        <v>722.29301055000008</v>
      </c>
      <c r="N275" s="6">
        <f t="shared" si="37"/>
        <v>43.01853105</v>
      </c>
      <c r="O275" s="6">
        <f t="shared" si="38"/>
        <v>0</v>
      </c>
      <c r="P275" s="6">
        <f t="shared" si="39"/>
        <v>1.3931421000000002</v>
      </c>
      <c r="Q275" s="6">
        <f t="shared" si="40"/>
        <v>4.2047439000000004</v>
      </c>
      <c r="R275" s="6">
        <f t="shared" si="41"/>
        <v>0.17250240000000003</v>
      </c>
      <c r="T275" s="4">
        <f t="shared" si="42"/>
        <v>1351.5212188000003</v>
      </c>
      <c r="U275" s="4"/>
    </row>
    <row r="276" spans="1:21">
      <c r="A276">
        <v>887</v>
      </c>
      <c r="B276" t="s">
        <v>857</v>
      </c>
      <c r="C276" s="6">
        <v>30222.877</v>
      </c>
      <c r="D276" s="6">
        <v>24781.670999999998</v>
      </c>
      <c r="E276" s="6">
        <v>101752.33199999999</v>
      </c>
      <c r="F276" s="6">
        <v>27772.656999999999</v>
      </c>
      <c r="G276" s="6">
        <v>0</v>
      </c>
      <c r="H276" s="6">
        <v>2937.1280000000002</v>
      </c>
      <c r="I276" s="6">
        <v>247.36</v>
      </c>
      <c r="J276" s="6">
        <v>2546.0070000000001</v>
      </c>
      <c r="K276" s="7"/>
      <c r="L276" s="6">
        <f t="shared" si="35"/>
        <v>308.0254688</v>
      </c>
      <c r="M276" s="6">
        <f t="shared" si="36"/>
        <v>259.46844659999999</v>
      </c>
      <c r="N276" s="6">
        <f t="shared" si="37"/>
        <v>168.02457484999999</v>
      </c>
      <c r="O276" s="6">
        <f t="shared" si="38"/>
        <v>0</v>
      </c>
      <c r="P276" s="6">
        <f t="shared" si="39"/>
        <v>2.0559896000000002</v>
      </c>
      <c r="Q276" s="6">
        <f t="shared" si="40"/>
        <v>5.367712</v>
      </c>
      <c r="R276" s="6">
        <f t="shared" si="41"/>
        <v>14.257639200000002</v>
      </c>
      <c r="T276" s="4">
        <f t="shared" si="42"/>
        <v>742.94219184999997</v>
      </c>
      <c r="U276" s="4"/>
    </row>
    <row r="277" spans="1:21">
      <c r="A277">
        <v>889</v>
      </c>
      <c r="B277" t="s">
        <v>858</v>
      </c>
      <c r="C277" s="6">
        <v>30374.332999999999</v>
      </c>
      <c r="D277" s="6">
        <v>10956.087</v>
      </c>
      <c r="E277" s="6">
        <v>55784.616999999998</v>
      </c>
      <c r="F277" s="6">
        <v>16504.641</v>
      </c>
      <c r="G277" s="6">
        <v>0</v>
      </c>
      <c r="H277" s="6">
        <v>338.78800000000001</v>
      </c>
      <c r="I277" s="6">
        <v>33.155999999999999</v>
      </c>
      <c r="J277" s="6">
        <v>67346.145999999993</v>
      </c>
      <c r="K277" s="7"/>
      <c r="L277" s="6">
        <f t="shared" si="35"/>
        <v>231.45035200000004</v>
      </c>
      <c r="M277" s="6">
        <f t="shared" si="36"/>
        <v>142.25077335</v>
      </c>
      <c r="N277" s="6">
        <f t="shared" si="37"/>
        <v>99.853078049999993</v>
      </c>
      <c r="O277" s="6">
        <f t="shared" si="38"/>
        <v>0</v>
      </c>
      <c r="P277" s="6">
        <f t="shared" si="39"/>
        <v>0.23715160000000005</v>
      </c>
      <c r="Q277" s="6">
        <f t="shared" si="40"/>
        <v>0.71948520000000005</v>
      </c>
      <c r="R277" s="6">
        <f t="shared" si="41"/>
        <v>377.13841760000003</v>
      </c>
      <c r="T277" s="4">
        <f t="shared" si="42"/>
        <v>474.51084020000002</v>
      </c>
      <c r="U277" s="4"/>
    </row>
    <row r="278" spans="1:21">
      <c r="A278">
        <v>890</v>
      </c>
      <c r="B278" t="s">
        <v>859</v>
      </c>
      <c r="C278" s="6">
        <v>13172.153</v>
      </c>
      <c r="D278" s="6">
        <v>9646.2270000000008</v>
      </c>
      <c r="E278" s="6">
        <v>26140.629000000001</v>
      </c>
      <c r="F278" s="6">
        <v>12662.178</v>
      </c>
      <c r="G278" s="6">
        <v>0</v>
      </c>
      <c r="H278" s="6">
        <v>10.128</v>
      </c>
      <c r="I278" s="6">
        <v>39.706000000000003</v>
      </c>
      <c r="J278" s="6">
        <v>0</v>
      </c>
      <c r="K278" s="7"/>
      <c r="L278" s="6">
        <f t="shared" si="35"/>
        <v>127.78292800000003</v>
      </c>
      <c r="M278" s="6">
        <f t="shared" si="36"/>
        <v>66.65860395</v>
      </c>
      <c r="N278" s="6">
        <f t="shared" si="37"/>
        <v>76.606176899999994</v>
      </c>
      <c r="O278" s="6">
        <f t="shared" si="38"/>
        <v>0</v>
      </c>
      <c r="P278" s="6">
        <f t="shared" si="39"/>
        <v>7.0896000000000015E-3</v>
      </c>
      <c r="Q278" s="6">
        <f t="shared" si="40"/>
        <v>0.86162020000000006</v>
      </c>
      <c r="R278" s="6">
        <f t="shared" si="41"/>
        <v>0</v>
      </c>
      <c r="T278" s="4">
        <f t="shared" si="42"/>
        <v>271.91641864999997</v>
      </c>
      <c r="U278" s="4"/>
    </row>
    <row r="279" spans="1:21">
      <c r="A279">
        <v>892</v>
      </c>
      <c r="B279" t="s">
        <v>860</v>
      </c>
      <c r="C279" s="6">
        <v>12105.879000000001</v>
      </c>
      <c r="D279" s="6">
        <v>13705.674000000001</v>
      </c>
      <c r="E279" s="6">
        <v>74859.895000000004</v>
      </c>
      <c r="F279" s="6">
        <v>9110.2180000000008</v>
      </c>
      <c r="G279" s="6">
        <v>0</v>
      </c>
      <c r="H279" s="6">
        <v>679.47</v>
      </c>
      <c r="I279" s="6">
        <v>344.86</v>
      </c>
      <c r="J279" s="6">
        <v>0</v>
      </c>
      <c r="K279" s="7"/>
      <c r="L279" s="6">
        <f t="shared" si="35"/>
        <v>144.54469680000003</v>
      </c>
      <c r="M279" s="6">
        <f t="shared" si="36"/>
        <v>190.89273225000002</v>
      </c>
      <c r="N279" s="6">
        <f t="shared" si="37"/>
        <v>55.116818900000005</v>
      </c>
      <c r="O279" s="6">
        <f t="shared" si="38"/>
        <v>0</v>
      </c>
      <c r="P279" s="6">
        <f t="shared" si="39"/>
        <v>0.47562900000000008</v>
      </c>
      <c r="Q279" s="6">
        <f t="shared" si="40"/>
        <v>7.4834620000000003</v>
      </c>
      <c r="R279" s="6">
        <f t="shared" si="41"/>
        <v>0</v>
      </c>
      <c r="T279" s="4">
        <f t="shared" si="42"/>
        <v>398.51333895000005</v>
      </c>
      <c r="U279" s="4"/>
    </row>
    <row r="280" spans="1:21">
      <c r="A280">
        <v>893</v>
      </c>
      <c r="B280" t="s">
        <v>861</v>
      </c>
      <c r="C280" s="6">
        <v>124559.197</v>
      </c>
      <c r="D280" s="6">
        <v>31490.393</v>
      </c>
      <c r="E280" s="6">
        <v>174182.63800000001</v>
      </c>
      <c r="F280" s="6">
        <v>29275.241000000002</v>
      </c>
      <c r="G280" s="6">
        <v>0</v>
      </c>
      <c r="H280" s="6">
        <v>5672.9480000000003</v>
      </c>
      <c r="I280" s="6">
        <v>235.221</v>
      </c>
      <c r="J280" s="6">
        <v>2198.73</v>
      </c>
      <c r="K280" s="7"/>
      <c r="L280" s="6">
        <f t="shared" si="35"/>
        <v>873.87770400000011</v>
      </c>
      <c r="M280" s="6">
        <f t="shared" si="36"/>
        <v>444.16572690000004</v>
      </c>
      <c r="N280" s="6">
        <f t="shared" si="37"/>
        <v>177.11520805000001</v>
      </c>
      <c r="O280" s="6">
        <f t="shared" si="38"/>
        <v>0</v>
      </c>
      <c r="P280" s="6">
        <f t="shared" si="39"/>
        <v>3.9710636000000008</v>
      </c>
      <c r="Q280" s="6">
        <f t="shared" si="40"/>
        <v>5.1042956999999998</v>
      </c>
      <c r="R280" s="6">
        <f t="shared" si="41"/>
        <v>12.312888000000003</v>
      </c>
      <c r="T280" s="4">
        <f t="shared" si="42"/>
        <v>1504.2339982500002</v>
      </c>
      <c r="U280" s="4"/>
    </row>
    <row r="281" spans="1:21">
      <c r="A281">
        <v>895</v>
      </c>
      <c r="B281" t="s">
        <v>862</v>
      </c>
      <c r="C281" s="6">
        <v>185713.193</v>
      </c>
      <c r="D281" s="6">
        <v>110383.102</v>
      </c>
      <c r="E281" s="6">
        <v>349278.72499999998</v>
      </c>
      <c r="F281" s="6">
        <v>67426.922999999995</v>
      </c>
      <c r="G281" s="6">
        <v>0</v>
      </c>
      <c r="H281" s="6">
        <v>1040.4880000000001</v>
      </c>
      <c r="I281" s="6">
        <v>0</v>
      </c>
      <c r="J281" s="6">
        <v>2670.5740000000001</v>
      </c>
      <c r="K281" s="7"/>
      <c r="L281" s="6">
        <f t="shared" si="35"/>
        <v>1658.1392520000002</v>
      </c>
      <c r="M281" s="6">
        <f t="shared" si="36"/>
        <v>890.66074875000004</v>
      </c>
      <c r="N281" s="6">
        <f t="shared" si="37"/>
        <v>407.93288414999995</v>
      </c>
      <c r="O281" s="6">
        <f t="shared" si="38"/>
        <v>0</v>
      </c>
      <c r="P281" s="6">
        <f t="shared" si="39"/>
        <v>0.72834160000000014</v>
      </c>
      <c r="Q281" s="6">
        <f t="shared" si="40"/>
        <v>0</v>
      </c>
      <c r="R281" s="6">
        <f t="shared" si="41"/>
        <v>14.955214400000003</v>
      </c>
      <c r="T281" s="4">
        <f t="shared" si="42"/>
        <v>2957.4612265000005</v>
      </c>
      <c r="U281" s="4"/>
    </row>
    <row r="282" spans="1:21">
      <c r="A282">
        <v>905</v>
      </c>
      <c r="B282" t="s">
        <v>864</v>
      </c>
      <c r="C282" s="6">
        <v>998762.97</v>
      </c>
      <c r="D282" s="6">
        <v>301948.728</v>
      </c>
      <c r="E282" s="6">
        <v>1650035.263</v>
      </c>
      <c r="F282" s="6">
        <v>30129.431</v>
      </c>
      <c r="G282" s="6">
        <v>0</v>
      </c>
      <c r="H282" s="6">
        <v>45962.892</v>
      </c>
      <c r="I282" s="6">
        <v>960.745</v>
      </c>
      <c r="J282" s="6">
        <v>11590.637000000001</v>
      </c>
      <c r="K282" s="7"/>
      <c r="L282" s="6">
        <f t="shared" si="35"/>
        <v>7283.9855088000004</v>
      </c>
      <c r="M282" s="6">
        <f t="shared" si="36"/>
        <v>4207.5899206500007</v>
      </c>
      <c r="N282" s="6">
        <f t="shared" si="37"/>
        <v>182.28305755</v>
      </c>
      <c r="O282" s="6">
        <f t="shared" si="38"/>
        <v>0</v>
      </c>
      <c r="P282" s="6">
        <f t="shared" si="39"/>
        <v>32.174024400000008</v>
      </c>
      <c r="Q282" s="6">
        <f t="shared" si="40"/>
        <v>20.848166500000001</v>
      </c>
      <c r="R282" s="6">
        <f t="shared" si="41"/>
        <v>64.907567200000017</v>
      </c>
      <c r="T282" s="4">
        <f t="shared" si="42"/>
        <v>11726.880677899999</v>
      </c>
      <c r="U282" s="4"/>
    </row>
    <row r="283" spans="1:21">
      <c r="A283">
        <v>908</v>
      </c>
      <c r="B283" t="s">
        <v>865</v>
      </c>
      <c r="C283" s="6">
        <v>176967.20199999999</v>
      </c>
      <c r="D283" s="6">
        <v>44575.949000000001</v>
      </c>
      <c r="E283" s="6">
        <v>449335.75199999998</v>
      </c>
      <c r="F283" s="6">
        <v>17823.481</v>
      </c>
      <c r="G283" s="6">
        <v>0</v>
      </c>
      <c r="H283" s="6">
        <v>6880.8810000000003</v>
      </c>
      <c r="I283" s="6">
        <v>0</v>
      </c>
      <c r="J283" s="6">
        <v>198.35</v>
      </c>
      <c r="K283" s="7"/>
      <c r="L283" s="6">
        <f t="shared" si="35"/>
        <v>1240.6416456000002</v>
      </c>
      <c r="M283" s="6">
        <f t="shared" si="36"/>
        <v>1145.8061676</v>
      </c>
      <c r="N283" s="6">
        <f t="shared" si="37"/>
        <v>107.83206005</v>
      </c>
      <c r="O283" s="6">
        <f t="shared" si="38"/>
        <v>0</v>
      </c>
      <c r="P283" s="6">
        <f t="shared" si="39"/>
        <v>4.8166167000000009</v>
      </c>
      <c r="Q283" s="6">
        <f t="shared" si="40"/>
        <v>0</v>
      </c>
      <c r="R283" s="6">
        <f t="shared" si="41"/>
        <v>1.1107600000000002</v>
      </c>
      <c r="T283" s="4">
        <f t="shared" si="42"/>
        <v>2499.0964899500004</v>
      </c>
      <c r="U283" s="4"/>
    </row>
    <row r="284" spans="1:21">
      <c r="A284">
        <v>915</v>
      </c>
      <c r="B284" t="s">
        <v>867</v>
      </c>
      <c r="C284" s="6">
        <v>225196.63699999999</v>
      </c>
      <c r="D284" s="6">
        <v>70241.418000000005</v>
      </c>
      <c r="E284" s="6">
        <v>439872.07299999997</v>
      </c>
      <c r="F284" s="6">
        <v>18762.423999999999</v>
      </c>
      <c r="G284" s="6">
        <v>0</v>
      </c>
      <c r="H284" s="6">
        <v>1270.4010000000001</v>
      </c>
      <c r="I284" s="6">
        <v>0</v>
      </c>
      <c r="J284" s="6">
        <v>2738.9740000000002</v>
      </c>
      <c r="K284" s="7"/>
      <c r="L284" s="6">
        <f t="shared" si="35"/>
        <v>1654.4531080000002</v>
      </c>
      <c r="M284" s="6">
        <f t="shared" si="36"/>
        <v>1121.6737861500001</v>
      </c>
      <c r="N284" s="6">
        <f t="shared" si="37"/>
        <v>113.51266519999999</v>
      </c>
      <c r="O284" s="6">
        <f t="shared" si="38"/>
        <v>0</v>
      </c>
      <c r="P284" s="6">
        <f t="shared" si="39"/>
        <v>0.88928070000000015</v>
      </c>
      <c r="Q284" s="6">
        <f t="shared" si="40"/>
        <v>0</v>
      </c>
      <c r="R284" s="6">
        <f t="shared" si="41"/>
        <v>15.338254400000004</v>
      </c>
      <c r="T284" s="4">
        <f t="shared" si="42"/>
        <v>2890.5288400500003</v>
      </c>
      <c r="U284" s="4"/>
    </row>
    <row r="285" spans="1:21">
      <c r="A285">
        <v>918</v>
      </c>
      <c r="B285" t="s">
        <v>868</v>
      </c>
      <c r="C285" s="6">
        <v>17419.905999999999</v>
      </c>
      <c r="D285" s="6">
        <v>11031.695</v>
      </c>
      <c r="E285" s="6">
        <v>53576.305</v>
      </c>
      <c r="F285" s="6">
        <v>13996.691999999999</v>
      </c>
      <c r="G285" s="6">
        <v>0</v>
      </c>
      <c r="H285" s="6">
        <v>0</v>
      </c>
      <c r="I285" s="6">
        <v>0</v>
      </c>
      <c r="J285" s="6">
        <v>0</v>
      </c>
      <c r="K285" s="7"/>
      <c r="L285" s="6">
        <f t="shared" si="35"/>
        <v>159.3289656</v>
      </c>
      <c r="M285" s="6">
        <f t="shared" si="36"/>
        <v>136.61957775000002</v>
      </c>
      <c r="N285" s="6">
        <f t="shared" si="37"/>
        <v>84.679986599999992</v>
      </c>
      <c r="O285" s="6">
        <f t="shared" si="38"/>
        <v>0</v>
      </c>
      <c r="P285" s="6">
        <f t="shared" si="39"/>
        <v>0</v>
      </c>
      <c r="Q285" s="6">
        <f t="shared" si="40"/>
        <v>0</v>
      </c>
      <c r="R285" s="6">
        <f t="shared" si="41"/>
        <v>0</v>
      </c>
      <c r="T285" s="4">
        <f t="shared" si="42"/>
        <v>380.62852995000003</v>
      </c>
      <c r="U285" s="4"/>
    </row>
    <row r="286" spans="1:21">
      <c r="A286">
        <v>921</v>
      </c>
      <c r="B286" t="s">
        <v>869</v>
      </c>
      <c r="C286" s="6">
        <v>11913.481</v>
      </c>
      <c r="D286" s="6">
        <v>10613.546</v>
      </c>
      <c r="E286" s="6">
        <v>42921.161999999997</v>
      </c>
      <c r="F286" s="6">
        <v>11686.018</v>
      </c>
      <c r="G286" s="6">
        <v>0</v>
      </c>
      <c r="H286" s="6">
        <v>554.20600000000002</v>
      </c>
      <c r="I286" s="6">
        <v>0</v>
      </c>
      <c r="J286" s="6">
        <v>0</v>
      </c>
      <c r="K286" s="7"/>
      <c r="L286" s="6">
        <f t="shared" si="35"/>
        <v>126.15135120000002</v>
      </c>
      <c r="M286" s="6">
        <f t="shared" si="36"/>
        <v>109.4489631</v>
      </c>
      <c r="N286" s="6">
        <f t="shared" si="37"/>
        <v>70.700408899999999</v>
      </c>
      <c r="O286" s="6">
        <f t="shared" si="38"/>
        <v>0</v>
      </c>
      <c r="P286" s="6">
        <f t="shared" si="39"/>
        <v>0.38794420000000007</v>
      </c>
      <c r="Q286" s="6">
        <f t="shared" si="40"/>
        <v>0</v>
      </c>
      <c r="R286" s="6">
        <f t="shared" si="41"/>
        <v>0</v>
      </c>
      <c r="T286" s="4">
        <f t="shared" si="42"/>
        <v>306.68866740000004</v>
      </c>
      <c r="U286" s="4"/>
    </row>
    <row r="287" spans="1:21">
      <c r="A287">
        <v>922</v>
      </c>
      <c r="B287" t="s">
        <v>870</v>
      </c>
      <c r="C287" s="6">
        <v>10991.99</v>
      </c>
      <c r="D287" s="6">
        <v>25198.870999999999</v>
      </c>
      <c r="E287" s="6">
        <v>104673.378</v>
      </c>
      <c r="F287" s="6">
        <v>22788.083999999999</v>
      </c>
      <c r="G287" s="6">
        <v>0</v>
      </c>
      <c r="H287" s="6">
        <v>383.44499999999999</v>
      </c>
      <c r="I287" s="6">
        <v>288.06</v>
      </c>
      <c r="J287" s="6">
        <v>0</v>
      </c>
      <c r="K287" s="7"/>
      <c r="L287" s="6">
        <f t="shared" si="35"/>
        <v>202.6688216</v>
      </c>
      <c r="M287" s="6">
        <f t="shared" si="36"/>
        <v>266.9171139</v>
      </c>
      <c r="N287" s="6">
        <f t="shared" si="37"/>
        <v>137.86790819999999</v>
      </c>
      <c r="O287" s="6">
        <f t="shared" si="38"/>
        <v>0</v>
      </c>
      <c r="P287" s="6">
        <f t="shared" si="39"/>
        <v>0.26841150000000003</v>
      </c>
      <c r="Q287" s="6">
        <f t="shared" si="40"/>
        <v>6.250902</v>
      </c>
      <c r="R287" s="6">
        <f t="shared" si="41"/>
        <v>0</v>
      </c>
      <c r="T287" s="4">
        <f t="shared" si="42"/>
        <v>613.97315719999995</v>
      </c>
      <c r="U287" s="4"/>
    </row>
    <row r="288" spans="1:21">
      <c r="A288">
        <v>924</v>
      </c>
      <c r="B288" t="s">
        <v>871</v>
      </c>
      <c r="C288" s="6">
        <v>22781.268</v>
      </c>
      <c r="D288" s="6">
        <v>6694.0320000000002</v>
      </c>
      <c r="E288" s="6">
        <v>75099.277000000002</v>
      </c>
      <c r="F288" s="6">
        <v>5528.2380000000003</v>
      </c>
      <c r="G288" s="6">
        <v>0</v>
      </c>
      <c r="H288" s="6">
        <v>1936.8620000000001</v>
      </c>
      <c r="I288" s="6">
        <v>128.93899999999999</v>
      </c>
      <c r="J288" s="6">
        <v>256.20799999999997</v>
      </c>
      <c r="K288" s="7"/>
      <c r="L288" s="6">
        <f t="shared" si="35"/>
        <v>165.06168000000002</v>
      </c>
      <c r="M288" s="6">
        <f t="shared" si="36"/>
        <v>191.50315635000001</v>
      </c>
      <c r="N288" s="6">
        <f t="shared" si="37"/>
        <v>33.445839900000003</v>
      </c>
      <c r="O288" s="6">
        <f t="shared" si="38"/>
        <v>0</v>
      </c>
      <c r="P288" s="6">
        <f t="shared" si="39"/>
        <v>1.3558034000000003</v>
      </c>
      <c r="Q288" s="6">
        <f t="shared" si="40"/>
        <v>2.7979762999999997</v>
      </c>
      <c r="R288" s="6">
        <f t="shared" si="41"/>
        <v>1.4347648</v>
      </c>
      <c r="T288" s="4">
        <f t="shared" si="42"/>
        <v>394.1644559500001</v>
      </c>
      <c r="U288" s="4"/>
    </row>
    <row r="289" spans="1:21">
      <c r="A289">
        <v>925</v>
      </c>
      <c r="B289" t="s">
        <v>872</v>
      </c>
      <c r="C289" s="6">
        <v>65737.729000000007</v>
      </c>
      <c r="D289" s="6">
        <v>10848.851000000001</v>
      </c>
      <c r="E289" s="6">
        <v>71207.752999999997</v>
      </c>
      <c r="F289" s="6">
        <v>8076.0720000000001</v>
      </c>
      <c r="G289" s="6">
        <v>0</v>
      </c>
      <c r="H289" s="6">
        <v>886.19899999999996</v>
      </c>
      <c r="I289" s="6">
        <v>0</v>
      </c>
      <c r="J289" s="6">
        <v>0</v>
      </c>
      <c r="K289" s="7"/>
      <c r="L289" s="6">
        <f t="shared" si="35"/>
        <v>428.88484800000009</v>
      </c>
      <c r="M289" s="6">
        <f t="shared" si="36"/>
        <v>181.57977015</v>
      </c>
      <c r="N289" s="6">
        <f t="shared" si="37"/>
        <v>48.860235599999996</v>
      </c>
      <c r="O289" s="6">
        <f t="shared" si="38"/>
        <v>0</v>
      </c>
      <c r="P289" s="6">
        <f t="shared" si="39"/>
        <v>0.62033930000000004</v>
      </c>
      <c r="Q289" s="6">
        <f t="shared" si="40"/>
        <v>0</v>
      </c>
      <c r="R289" s="6">
        <f t="shared" si="41"/>
        <v>0</v>
      </c>
      <c r="T289" s="4">
        <f t="shared" si="42"/>
        <v>659.94519305000006</v>
      </c>
      <c r="U289" s="4"/>
    </row>
    <row r="290" spans="1:21">
      <c r="A290">
        <v>927</v>
      </c>
      <c r="B290" t="s">
        <v>873</v>
      </c>
      <c r="C290" s="6">
        <v>138594.31700000001</v>
      </c>
      <c r="D290" s="6">
        <v>260429.28099999999</v>
      </c>
      <c r="E290" s="6">
        <v>686290.50399999996</v>
      </c>
      <c r="F290" s="6">
        <v>36694.798000000003</v>
      </c>
      <c r="G290" s="6">
        <v>0</v>
      </c>
      <c r="H290" s="6">
        <v>4840.982</v>
      </c>
      <c r="I290" s="6">
        <v>5544.1589999999997</v>
      </c>
      <c r="J290" s="6">
        <v>0</v>
      </c>
      <c r="K290" s="7"/>
      <c r="L290" s="6">
        <f t="shared" si="35"/>
        <v>2234.5321488000004</v>
      </c>
      <c r="M290" s="6">
        <f t="shared" si="36"/>
        <v>1750.0407852000001</v>
      </c>
      <c r="N290" s="6">
        <f t="shared" si="37"/>
        <v>222.00352789999999</v>
      </c>
      <c r="O290" s="6">
        <f t="shared" si="38"/>
        <v>0</v>
      </c>
      <c r="P290" s="6">
        <f t="shared" si="39"/>
        <v>3.3886874000000007</v>
      </c>
      <c r="Q290" s="6">
        <f t="shared" si="40"/>
        <v>120.3082503</v>
      </c>
      <c r="R290" s="6">
        <f t="shared" si="41"/>
        <v>0</v>
      </c>
      <c r="T290" s="4">
        <f t="shared" si="42"/>
        <v>4330.2733996000006</v>
      </c>
      <c r="U290" s="4"/>
    </row>
    <row r="291" spans="1:21">
      <c r="A291">
        <v>931</v>
      </c>
      <c r="B291" t="s">
        <v>874</v>
      </c>
      <c r="C291" s="6">
        <v>41769.813999999998</v>
      </c>
      <c r="D291" s="6">
        <v>45294.813999999998</v>
      </c>
      <c r="E291" s="6">
        <v>136150.745</v>
      </c>
      <c r="F291" s="6">
        <v>36186.28</v>
      </c>
      <c r="G291" s="6">
        <v>0</v>
      </c>
      <c r="H291" s="6">
        <v>1090.297</v>
      </c>
      <c r="I291" s="6">
        <v>0</v>
      </c>
      <c r="J291" s="6">
        <v>0</v>
      </c>
      <c r="K291" s="7"/>
      <c r="L291" s="6">
        <f t="shared" si="35"/>
        <v>487.56191680000006</v>
      </c>
      <c r="M291" s="6">
        <f t="shared" si="36"/>
        <v>347.18439975000001</v>
      </c>
      <c r="N291" s="6">
        <f t="shared" si="37"/>
        <v>218.92699399999998</v>
      </c>
      <c r="O291" s="6">
        <f t="shared" si="38"/>
        <v>0</v>
      </c>
      <c r="P291" s="6">
        <f t="shared" si="39"/>
        <v>0.76320790000000016</v>
      </c>
      <c r="Q291" s="6">
        <f t="shared" si="40"/>
        <v>0</v>
      </c>
      <c r="R291" s="6">
        <f t="shared" si="41"/>
        <v>0</v>
      </c>
      <c r="T291" s="4">
        <f t="shared" si="42"/>
        <v>1054.43651845</v>
      </c>
      <c r="U291" s="4"/>
    </row>
    <row r="292" spans="1:21">
      <c r="A292">
        <v>934</v>
      </c>
      <c r="B292" t="s">
        <v>875</v>
      </c>
      <c r="C292" s="6">
        <v>23198.256000000001</v>
      </c>
      <c r="D292" s="6">
        <v>8366.6790000000001</v>
      </c>
      <c r="E292" s="6">
        <v>58895.27</v>
      </c>
      <c r="F292" s="6">
        <v>7047.8670000000002</v>
      </c>
      <c r="G292" s="6">
        <v>0</v>
      </c>
      <c r="H292" s="6">
        <v>789.62</v>
      </c>
      <c r="I292" s="6">
        <v>328.42099999999999</v>
      </c>
      <c r="J292" s="6">
        <v>0</v>
      </c>
      <c r="K292" s="7"/>
      <c r="L292" s="6">
        <f t="shared" si="35"/>
        <v>176.76363600000002</v>
      </c>
      <c r="M292" s="6">
        <f t="shared" si="36"/>
        <v>150.18293850000001</v>
      </c>
      <c r="N292" s="6">
        <f t="shared" si="37"/>
        <v>42.63959535</v>
      </c>
      <c r="O292" s="6">
        <f t="shared" si="38"/>
        <v>0</v>
      </c>
      <c r="P292" s="6">
        <f t="shared" si="39"/>
        <v>0.55273400000000006</v>
      </c>
      <c r="Q292" s="6">
        <f t="shared" si="40"/>
        <v>7.1267357000000002</v>
      </c>
      <c r="R292" s="6">
        <f t="shared" si="41"/>
        <v>0</v>
      </c>
      <c r="T292" s="4">
        <f t="shared" si="42"/>
        <v>377.26563954999995</v>
      </c>
      <c r="U292" s="4"/>
    </row>
    <row r="293" spans="1:21">
      <c r="A293">
        <v>935</v>
      </c>
      <c r="B293" t="s">
        <v>876</v>
      </c>
      <c r="C293" s="6">
        <v>54482.34</v>
      </c>
      <c r="D293" s="6">
        <v>21693.977999999999</v>
      </c>
      <c r="E293" s="6">
        <v>63752.627</v>
      </c>
      <c r="F293" s="6">
        <v>23157.329000000002</v>
      </c>
      <c r="G293" s="6">
        <v>0</v>
      </c>
      <c r="H293" s="6">
        <v>3156.8429999999998</v>
      </c>
      <c r="I293" s="6">
        <v>0</v>
      </c>
      <c r="J293" s="6">
        <v>6.9560000000000004</v>
      </c>
      <c r="K293" s="7"/>
      <c r="L293" s="6">
        <f t="shared" si="35"/>
        <v>426.58738080000006</v>
      </c>
      <c r="M293" s="6">
        <f t="shared" si="36"/>
        <v>162.56919885000002</v>
      </c>
      <c r="N293" s="6">
        <f t="shared" si="37"/>
        <v>140.10184045</v>
      </c>
      <c r="O293" s="6">
        <f t="shared" si="38"/>
        <v>0</v>
      </c>
      <c r="P293" s="6">
        <f t="shared" si="39"/>
        <v>2.2097901000000002</v>
      </c>
      <c r="Q293" s="6">
        <f t="shared" si="40"/>
        <v>0</v>
      </c>
      <c r="R293" s="6">
        <f t="shared" si="41"/>
        <v>3.8953600000000005E-2</v>
      </c>
      <c r="T293" s="4">
        <f t="shared" si="42"/>
        <v>731.46821020000016</v>
      </c>
      <c r="U293" s="4"/>
    </row>
    <row r="294" spans="1:21">
      <c r="A294">
        <v>936</v>
      </c>
      <c r="B294" t="s">
        <v>877</v>
      </c>
      <c r="C294" s="6">
        <v>43691.463999999993</v>
      </c>
      <c r="D294" s="6">
        <v>49056.652000000002</v>
      </c>
      <c r="E294" s="6">
        <v>144438.61499999999</v>
      </c>
      <c r="F294" s="6">
        <v>44218.267</v>
      </c>
      <c r="G294" s="6">
        <v>0</v>
      </c>
      <c r="H294" s="6">
        <v>7270.32</v>
      </c>
      <c r="I294" s="6">
        <v>0</v>
      </c>
      <c r="J294" s="6">
        <v>2027.4290000000001</v>
      </c>
      <c r="K294" s="7"/>
      <c r="L294" s="6">
        <f t="shared" si="35"/>
        <v>519.38944960000003</v>
      </c>
      <c r="M294" s="6">
        <f t="shared" si="36"/>
        <v>368.31846825000002</v>
      </c>
      <c r="N294" s="6">
        <f t="shared" si="37"/>
        <v>267.52051534999998</v>
      </c>
      <c r="O294" s="6">
        <f t="shared" si="38"/>
        <v>0</v>
      </c>
      <c r="P294" s="6">
        <f t="shared" si="39"/>
        <v>5.0892240000000006</v>
      </c>
      <c r="Q294" s="6">
        <f t="shared" si="40"/>
        <v>0</v>
      </c>
      <c r="R294" s="6">
        <f t="shared" si="41"/>
        <v>11.353602400000002</v>
      </c>
      <c r="T294" s="4">
        <f t="shared" si="42"/>
        <v>1160.3176572</v>
      </c>
      <c r="U294" s="4"/>
    </row>
    <row r="295" spans="1:21">
      <c r="A295">
        <v>946</v>
      </c>
      <c r="B295" t="s">
        <v>878</v>
      </c>
      <c r="C295" s="6">
        <v>59086.673999999999</v>
      </c>
      <c r="D295" s="6">
        <v>40925.055999999997</v>
      </c>
      <c r="E295" s="6">
        <v>143605.41699999999</v>
      </c>
      <c r="F295" s="6">
        <v>33786.146999999997</v>
      </c>
      <c r="G295" s="6">
        <v>0</v>
      </c>
      <c r="H295" s="6">
        <v>3653.605</v>
      </c>
      <c r="I295" s="6">
        <v>0</v>
      </c>
      <c r="J295" s="6">
        <v>572.16099999999994</v>
      </c>
      <c r="K295" s="7"/>
      <c r="L295" s="6">
        <f t="shared" si="35"/>
        <v>560.06568800000002</v>
      </c>
      <c r="M295" s="6">
        <f t="shared" si="36"/>
        <v>366.19381334999997</v>
      </c>
      <c r="N295" s="6">
        <f t="shared" si="37"/>
        <v>204.40618934999998</v>
      </c>
      <c r="O295" s="6">
        <f t="shared" si="38"/>
        <v>0</v>
      </c>
      <c r="P295" s="6">
        <f t="shared" si="39"/>
        <v>2.5575235000000003</v>
      </c>
      <c r="Q295" s="6">
        <f t="shared" si="40"/>
        <v>0</v>
      </c>
      <c r="R295" s="6">
        <f t="shared" si="41"/>
        <v>3.2041016</v>
      </c>
      <c r="T295" s="4">
        <f t="shared" si="42"/>
        <v>1133.2232141999998</v>
      </c>
      <c r="U295" s="4"/>
    </row>
    <row r="296" spans="1:21">
      <c r="A296">
        <v>976</v>
      </c>
      <c r="B296" t="s">
        <v>879</v>
      </c>
      <c r="C296" s="6">
        <v>24557.152999999998</v>
      </c>
      <c r="D296" s="6">
        <v>15975.603999999999</v>
      </c>
      <c r="E296" s="6">
        <v>85249.25</v>
      </c>
      <c r="F296" s="6">
        <v>18744.934000000001</v>
      </c>
      <c r="G296" s="6">
        <v>0</v>
      </c>
      <c r="H296" s="6">
        <v>2024.3910000000001</v>
      </c>
      <c r="I296" s="6">
        <v>228.488</v>
      </c>
      <c r="J296" s="6">
        <v>6342.5360000000001</v>
      </c>
      <c r="K296" s="7"/>
      <c r="L296" s="6">
        <f t="shared" si="35"/>
        <v>226.98343920000002</v>
      </c>
      <c r="M296" s="6">
        <f t="shared" si="36"/>
        <v>217.38558750000001</v>
      </c>
      <c r="N296" s="6">
        <f t="shared" si="37"/>
        <v>113.40685070000001</v>
      </c>
      <c r="O296" s="6">
        <f t="shared" si="38"/>
        <v>0</v>
      </c>
      <c r="P296" s="6">
        <f t="shared" si="39"/>
        <v>1.4170737000000002</v>
      </c>
      <c r="Q296" s="6">
        <f t="shared" si="40"/>
        <v>4.9581895999999999</v>
      </c>
      <c r="R296" s="6">
        <f t="shared" si="41"/>
        <v>35.518201600000005</v>
      </c>
      <c r="T296" s="4">
        <f t="shared" si="42"/>
        <v>564.15114070000004</v>
      </c>
      <c r="U296" s="4"/>
    </row>
    <row r="297" spans="1:21">
      <c r="A297">
        <v>977</v>
      </c>
      <c r="B297" t="s">
        <v>880</v>
      </c>
      <c r="C297" s="6">
        <v>146606.03099999999</v>
      </c>
      <c r="D297" s="6">
        <v>45378.252</v>
      </c>
      <c r="E297" s="6">
        <v>341215.32699999999</v>
      </c>
      <c r="F297" s="6">
        <v>2824.703</v>
      </c>
      <c r="G297" s="6">
        <v>0</v>
      </c>
      <c r="H297" s="6">
        <v>4195.3969999999999</v>
      </c>
      <c r="I297" s="6">
        <v>366.43599999999998</v>
      </c>
      <c r="J297" s="6">
        <v>9789.8719999999994</v>
      </c>
      <c r="K297" s="7"/>
      <c r="L297" s="6">
        <f t="shared" si="35"/>
        <v>1075.1119848000001</v>
      </c>
      <c r="M297" s="6">
        <f t="shared" si="36"/>
        <v>870.09908385000006</v>
      </c>
      <c r="N297" s="6">
        <f t="shared" si="37"/>
        <v>17.089453150000001</v>
      </c>
      <c r="O297" s="6">
        <f t="shared" si="38"/>
        <v>0</v>
      </c>
      <c r="P297" s="6">
        <f t="shared" si="39"/>
        <v>2.9367779000000005</v>
      </c>
      <c r="Q297" s="6">
        <f t="shared" si="40"/>
        <v>7.9516611999999993</v>
      </c>
      <c r="R297" s="6">
        <f t="shared" si="41"/>
        <v>54.823283200000006</v>
      </c>
      <c r="T297" s="4">
        <f t="shared" si="42"/>
        <v>1973.1889609</v>
      </c>
      <c r="U297" s="4"/>
    </row>
    <row r="298" spans="1:21">
      <c r="A298">
        <v>980</v>
      </c>
      <c r="B298" t="s">
        <v>881</v>
      </c>
      <c r="C298" s="6">
        <v>192423.454</v>
      </c>
      <c r="D298" s="6">
        <v>202295.921</v>
      </c>
      <c r="E298" s="6">
        <v>753872.076</v>
      </c>
      <c r="F298" s="6">
        <v>64301.491000000002</v>
      </c>
      <c r="G298" s="6">
        <v>0</v>
      </c>
      <c r="H298" s="6">
        <v>13422.873</v>
      </c>
      <c r="I298" s="6">
        <v>923.14499999999998</v>
      </c>
      <c r="J298" s="6">
        <v>0</v>
      </c>
      <c r="K298" s="7"/>
      <c r="L298" s="6">
        <f t="shared" si="35"/>
        <v>2210.4285000000004</v>
      </c>
      <c r="M298" s="6">
        <f t="shared" si="36"/>
        <v>1922.3737938000002</v>
      </c>
      <c r="N298" s="6">
        <f t="shared" si="37"/>
        <v>389.02402054999999</v>
      </c>
      <c r="O298" s="6">
        <f t="shared" si="38"/>
        <v>0</v>
      </c>
      <c r="P298" s="6">
        <f t="shared" si="39"/>
        <v>9.3960111000000008</v>
      </c>
      <c r="Q298" s="6">
        <f t="shared" si="40"/>
        <v>20.032246499999999</v>
      </c>
      <c r="R298" s="6">
        <f t="shared" si="41"/>
        <v>0</v>
      </c>
      <c r="T298" s="4">
        <f t="shared" si="42"/>
        <v>4551.2545719500004</v>
      </c>
      <c r="U298" s="4"/>
    </row>
    <row r="299" spans="1:21">
      <c r="A299">
        <v>981</v>
      </c>
      <c r="B299" t="s">
        <v>882</v>
      </c>
      <c r="C299" s="6">
        <v>13236.628000000001</v>
      </c>
      <c r="D299" s="6">
        <v>5506.2650000000003</v>
      </c>
      <c r="E299" s="6">
        <v>44412.601000000002</v>
      </c>
      <c r="F299" s="6">
        <v>4269.5339999999997</v>
      </c>
      <c r="G299" s="6">
        <v>0</v>
      </c>
      <c r="H299" s="6">
        <v>1308.7429999999999</v>
      </c>
      <c r="I299" s="6">
        <v>19.349</v>
      </c>
      <c r="J299" s="6">
        <v>3268.8850000000002</v>
      </c>
      <c r="K299" s="7"/>
      <c r="L299" s="6">
        <f t="shared" si="35"/>
        <v>104.96020080000001</v>
      </c>
      <c r="M299" s="6">
        <f t="shared" si="36"/>
        <v>113.25213255000001</v>
      </c>
      <c r="N299" s="6">
        <f t="shared" si="37"/>
        <v>25.830680699999998</v>
      </c>
      <c r="O299" s="6">
        <f t="shared" si="38"/>
        <v>0</v>
      </c>
      <c r="P299" s="6">
        <f t="shared" si="39"/>
        <v>0.9161201000000001</v>
      </c>
      <c r="Q299" s="6">
        <f t="shared" si="40"/>
        <v>0.4198733</v>
      </c>
      <c r="R299" s="6">
        <f t="shared" si="41"/>
        <v>18.305756000000002</v>
      </c>
      <c r="T299" s="4">
        <f t="shared" si="42"/>
        <v>245.37900745000002</v>
      </c>
      <c r="U299" s="4"/>
    </row>
    <row r="300" spans="1:21">
      <c r="A300">
        <v>989</v>
      </c>
      <c r="B300" t="s">
        <v>883</v>
      </c>
      <c r="C300" s="6">
        <v>64716.648999999998</v>
      </c>
      <c r="D300" s="6">
        <v>24230.57</v>
      </c>
      <c r="E300" s="6">
        <v>125387.82</v>
      </c>
      <c r="F300" s="6">
        <v>25523.512999999999</v>
      </c>
      <c r="G300" s="6">
        <v>0</v>
      </c>
      <c r="H300" s="6">
        <v>1344.15</v>
      </c>
      <c r="I300" s="6">
        <v>0</v>
      </c>
      <c r="J300" s="6">
        <v>58.140999999999998</v>
      </c>
      <c r="K300" s="7"/>
      <c r="L300" s="6">
        <f t="shared" si="35"/>
        <v>498.10442640000008</v>
      </c>
      <c r="M300" s="6">
        <f t="shared" si="36"/>
        <v>319.73894100000007</v>
      </c>
      <c r="N300" s="6">
        <f t="shared" si="37"/>
        <v>154.41725364999999</v>
      </c>
      <c r="O300" s="6">
        <f t="shared" si="38"/>
        <v>0</v>
      </c>
      <c r="P300" s="6">
        <f t="shared" si="39"/>
        <v>0.94090500000000021</v>
      </c>
      <c r="Q300" s="6">
        <f t="shared" si="40"/>
        <v>0</v>
      </c>
      <c r="R300" s="6">
        <f t="shared" si="41"/>
        <v>0.32558960000000003</v>
      </c>
      <c r="T300" s="4">
        <f t="shared" si="42"/>
        <v>973.20152605000021</v>
      </c>
      <c r="U300" s="4"/>
    </row>
    <row r="301" spans="1:21">
      <c r="A301">
        <v>992</v>
      </c>
      <c r="B301" t="s">
        <v>884</v>
      </c>
      <c r="C301" s="6">
        <v>228700.489</v>
      </c>
      <c r="D301" s="6">
        <v>62115.035000000003</v>
      </c>
      <c r="E301" s="6">
        <v>406707.84</v>
      </c>
      <c r="F301" s="6">
        <v>33954.044000000002</v>
      </c>
      <c r="G301" s="6">
        <v>0</v>
      </c>
      <c r="H301" s="6">
        <v>1824.53</v>
      </c>
      <c r="I301" s="6">
        <v>5.1509999999999998</v>
      </c>
      <c r="J301" s="6">
        <v>1725.1569999999999</v>
      </c>
      <c r="K301" s="7"/>
      <c r="L301" s="6">
        <f t="shared" si="35"/>
        <v>1628.5669344</v>
      </c>
      <c r="M301" s="6">
        <f t="shared" si="36"/>
        <v>1037.104992</v>
      </c>
      <c r="N301" s="6">
        <f t="shared" si="37"/>
        <v>205.42196620000001</v>
      </c>
      <c r="O301" s="6">
        <f t="shared" si="38"/>
        <v>0</v>
      </c>
      <c r="P301" s="6">
        <f t="shared" si="39"/>
        <v>1.2771710000000001</v>
      </c>
      <c r="Q301" s="6">
        <f t="shared" si="40"/>
        <v>0.11177669999999999</v>
      </c>
      <c r="R301" s="6">
        <f t="shared" si="41"/>
        <v>9.6608792000000001</v>
      </c>
      <c r="T301" s="4">
        <f t="shared" si="42"/>
        <v>2872.4828403000006</v>
      </c>
      <c r="U301" s="4"/>
    </row>
  </sheetData>
  <sortState xmlns:xlrd2="http://schemas.microsoft.com/office/spreadsheetml/2017/richdata2" ref="A9:I301">
    <sortCondition ref="A9:A301"/>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Selite</vt:lpstr>
      <vt:lpstr>Tasaus 2024 simulointi</vt:lpstr>
      <vt:lpstr>Lask. kunnallisvero 2022 </vt:lpstr>
      <vt:lpstr>Lask. kiinteistövero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Strandberg Benjamin</dc:creator>
  <cp:lastModifiedBy>Strandberg Benjamin</cp:lastModifiedBy>
  <cp:lastPrinted>2023-12-14T13:37:46Z</cp:lastPrinted>
  <dcterms:created xsi:type="dcterms:W3CDTF">2022-08-10T12:01:03Z</dcterms:created>
  <dcterms:modified xsi:type="dcterms:W3CDTF">2023-12-19T09:22:44Z</dcterms:modified>
</cp:coreProperties>
</file>